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Parâmetros" sheetId="2" state="visible" r:id="rId2"/>
    <sheet xmlns:r="http://schemas.openxmlformats.org/officeDocument/2006/relationships" name="Serviços" sheetId="3" state="visible" r:id="rId3"/>
  </sheets>
  <definedNames/>
  <calcPr calcId="0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R$&quot; #,##0.00;[Red]-&quot;R$&quot; #,##0.00"/>
  </numFmts>
  <fonts count="6">
    <font>
      <name val="Calibri"/>
      <family val="2"/>
      <color theme="1"/>
      <sz val="11"/>
      <scheme val="minor"/>
    </font>
    <font>
      <name val="Calibri"/>
      <b val="1"/>
      <color rgb="FFFFFFFF"/>
      <sz val="15"/>
    </font>
    <font>
      <name val="Calibri"/>
      <b val="1"/>
      <color rgb="FFB94762"/>
      <sz val="10"/>
    </font>
    <font>
      <name val="Calibri"/>
      <b val="1"/>
      <color rgb="FF322B30"/>
      <sz val="10"/>
    </font>
    <font>
      <name val="Calibri"/>
      <color rgb="FF322B30"/>
      <sz val="10"/>
    </font>
    <font>
      <name val="Calibri"/>
      <b val="1"/>
      <color rgb="FFFFFFFF"/>
      <sz val="11"/>
    </font>
  </fonts>
  <fills count="8">
    <fill>
      <patternFill/>
    </fill>
    <fill>
      <patternFill patternType="gray125"/>
    </fill>
    <fill>
      <patternFill patternType="solid">
        <fgColor rgb="FF351432"/>
      </patternFill>
    </fill>
    <fill>
      <patternFill patternType="solid">
        <fgColor rgb="FFFFF7F5"/>
      </patternFill>
    </fill>
    <fill>
      <patternFill patternType="solid">
        <fgColor rgb="FFF1EDF0"/>
      </patternFill>
    </fill>
    <fill>
      <patternFill patternType="solid">
        <fgColor rgb="FFB63D5C"/>
      </patternFill>
    </fill>
    <fill>
      <patternFill patternType="solid">
        <fgColor rgb="FFFFFFFF"/>
      </patternFill>
    </fill>
    <fill>
      <patternFill patternType="solid">
        <fgColor rgb="FFF6DFE2"/>
      </patternFill>
    </fill>
  </fills>
  <borders count="6">
    <border>
      <left/>
      <right/>
      <top/>
      <bottom/>
      <diagonal/>
    </border>
    <border>
      <left style="thin">
        <color rgb="FFE4D6DC"/>
      </left>
      <right style="thin">
        <color rgb="FFE4D6DC"/>
      </right>
      <top style="thin">
        <color rgb="FFE4D6DC"/>
      </top>
      <bottom style="thin">
        <color rgb="FFE4D6DC"/>
      </bottom>
    </border>
    <border>
      <left/>
      <right/>
      <top style="thin">
        <color rgb="FFE4D6DC"/>
      </top>
      <bottom/>
      <diagonal/>
    </border>
    <border>
      <left/>
      <right style="thin">
        <color rgb="FFE4D6DC"/>
      </right>
      <top style="thin">
        <color rgb="FFE4D6DC"/>
      </top>
      <bottom/>
      <diagonal/>
    </border>
    <border>
      <left/>
      <right/>
      <top style="thin">
        <color rgb="FFE4D6DC"/>
      </top>
      <bottom style="thin">
        <color rgb="FFE4D6DC"/>
      </bottom>
      <diagonal/>
    </border>
    <border>
      <left/>
      <right style="thin">
        <color rgb="FFE4D6DC"/>
      </right>
      <top style="thin">
        <color rgb="FFE4D6DC"/>
      </top>
      <bottom style="thin">
        <color rgb="FFE4D6DC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1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0" fontId="4" fillId="6" borderId="1" applyAlignment="1" pivotButton="0" quotePrefix="0" xfId="0">
      <alignment horizontal="right" vertical="center"/>
    </xf>
    <xf numFmtId="2" fontId="4" fillId="3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right" vertical="center"/>
    </xf>
    <xf numFmtId="10" fontId="4" fillId="3" borderId="1" applyAlignment="1" pivotButton="0" quotePrefix="0" xfId="0">
      <alignment horizontal="right" vertical="center"/>
    </xf>
    <xf numFmtId="2" fontId="4" fillId="6" borderId="1" applyAlignment="1" pivotButton="0" quotePrefix="0" xfId="0">
      <alignment horizontal="right" vertical="center"/>
    </xf>
    <xf numFmtId="164" fontId="4" fillId="7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center"/>
    </xf>
    <xf numFmtId="165" fontId="4" fillId="7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0" fontId="4" fillId="7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center" vertical="center" wrapText="1"/>
    </xf>
    <xf numFmtId="165" fontId="4" fillId="7" borderId="1" applyAlignment="1" pivotButton="0" quotePrefix="0" xfId="0">
      <alignment horizontal="left" vertical="center"/>
    </xf>
    <xf numFmtId="1" fontId="4" fillId="7" borderId="1" applyAlignment="1" pivotButton="0" quotePrefix="0" xfId="0">
      <alignment horizontal="center" vertical="center"/>
    </xf>
    <xf numFmtId="10" fontId="4" fillId="7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right" vertical="center"/>
    </xf>
    <xf numFmtId="10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5">
    <dxf>
      <font>
        <name val="Calibri"/>
        <b val="1"/>
        <color rgb="FFB94762"/>
        <sz val="10"/>
      </font>
      <fill>
        <patternFill patternType="solid">
          <fgColor rgb="FFF4D6DE"/>
        </patternFill>
      </fill>
    </dxf>
    <dxf>
      <font>
        <name val="Calibri"/>
        <b val="1"/>
        <color rgb="FFB94762"/>
        <sz val="10"/>
      </font>
      <fill>
        <patternFill patternType="solid">
          <fgColor rgb="FFFCE5D3"/>
        </patternFill>
      </fill>
    </dxf>
    <dxf>
      <font>
        <name val="Calibri"/>
        <color rgb="FFFFFFFF"/>
        <sz val="10"/>
      </font>
      <fill>
        <patternFill patternType="solid">
          <fgColor rgb="FFB94762"/>
        </patternFill>
      </fill>
    </dxf>
    <dxf>
      <font>
        <name val="Calibri"/>
        <b val="1"/>
        <color rgb="FF2F6B4F"/>
        <sz val="10"/>
      </font>
      <fill>
        <patternFill patternType="solid">
          <fgColor rgb="FFDDEEE5"/>
        </patternFill>
      </fill>
    </dxf>
    <dxf>
      <font>
        <name val="Calibri"/>
        <color rgb="FF777277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ListaCategorias" displayName="ListaCategorias" ref="D1:D9" headerRowCount="1">
  <autoFilter ref="D1:D9"/>
  <tableColumns count="1">
    <tableColumn id="4" name="Categoria"/>
  </tableColumns>
</table>
</file>

<file path=xl/tables/table2.xml><?xml version="1.0" encoding="utf-8"?>
<table xmlns="http://schemas.openxmlformats.org/spreadsheetml/2006/main" id="2" name="tbServicos" displayName="tbServicos" ref="A1:T151" headerRowCount="1">
  <autoFilter ref="A1:T151"/>
  <tableColumns count="20">
    <tableColumn id="1" name="Código"/>
    <tableColumn id="2" name="Serviço"/>
    <tableColumn id="3" name="Categoria"/>
    <tableColumn id="4" name="Preço unitário"/>
    <tableColumn id="5" name="Duração em minutos"/>
    <tableColumn id="6" name="Materiais por serviço"/>
    <tableColumn id="7" name="Repasse estimado"/>
    <tableColumn id="8" name="Outros custos diretos"/>
    <tableColumn id="9" name="Volume no período"/>
    <tableColumn id="10" name="Custo do tempo"/>
    <tableColumn id="11" name="Valor do repasse"/>
    <tableColumn id="12" name="Custo direto unitário"/>
    <tableColumn id="13" name="Resultado unitário"/>
    <tableColumn id="14" name="Margem"/>
    <tableColumn id="15" name="Receita por hora"/>
    <tableColumn id="16" name="Resultado por hora"/>
    <tableColumn id="17" name="Receita no período"/>
    <tableColumn id="18" name="Custo direto no período"/>
    <tableColumn id="19" name="Resultado no período"/>
    <tableColumn id="20" name="Situação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351432"/>
    <outlinePr summaryBelow="1" summaryRight="1"/>
    <pageSetUpPr/>
  </sheetPr>
  <dimension ref="A1:F29"/>
  <sheetViews>
    <sheetView showGridLines="0" zoomScale="9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3" customWidth="1" min="1" max="1"/>
    <col width="23" customWidth="1" min="2" max="2"/>
    <col width="22" customWidth="1" min="3" max="3"/>
    <col width="22" customWidth="1" min="4" max="4"/>
    <col width="20" customWidth="1" min="5" max="5"/>
    <col width="18" customWidth="1" min="6" max="6"/>
  </cols>
  <sheetData>
    <row r="1" ht="28" customHeight="1">
      <c r="A1" s="1" t="inlineStr">
        <is>
          <t>Rentabilidade por serviço — Resumo</t>
        </is>
      </c>
      <c r="B1" s="31" t="n"/>
      <c r="C1" s="31" t="n"/>
      <c r="D1" s="31" t="n"/>
      <c r="E1" s="31" t="n"/>
      <c r="F1" s="32" t="n"/>
    </row>
    <row r="2" ht="24" customHeight="1">
      <c r="A2" s="2">
        <f>IF(OR('Parâmetros'!$B$2="",'Parâmetros'!$B$3=""),"ALERTA: informe o período",IF('Parâmetros'!$B$3&lt;'Parâmetros'!$B$2,"ALERTA: data final anterior à inicial",""))</f>
        <v/>
      </c>
    </row>
    <row r="3">
      <c r="A3" s="3" t="inlineStr">
        <is>
          <t>Data inicial</t>
        </is>
      </c>
      <c r="B3" s="4">
        <f>'Parâmetros'!B2</f>
        <v/>
      </c>
      <c r="C3" s="3" t="inlineStr">
        <is>
          <t>Data final</t>
        </is>
      </c>
      <c r="D3" s="4">
        <f>'Parâmetros'!B3</f>
        <v/>
      </c>
    </row>
    <row r="4"/>
    <row r="5">
      <c r="A5" s="5" t="inlineStr">
        <is>
          <t>Indicador</t>
        </is>
      </c>
      <c r="B5" s="5" t="inlineStr">
        <is>
          <t>Resultado</t>
        </is>
      </c>
      <c r="C5" s="5" t="inlineStr">
        <is>
          <t>Valor complementar</t>
        </is>
      </c>
    </row>
    <row r="6">
      <c r="A6" s="3" t="inlineStr">
        <is>
          <t>Serviços cadastrados</t>
        </is>
      </c>
      <c r="B6" s="6">
        <f>COUNTIF('Serviços'!$B$2:$B$151,"&lt;&gt;")</f>
        <v/>
      </c>
      <c r="C6" s="7" t="n"/>
    </row>
    <row r="7">
      <c r="A7" s="8" t="inlineStr">
        <is>
          <t>Serviços com volume maior que zero</t>
        </is>
      </c>
      <c r="B7" s="9">
        <f>COUNTIFS('Serviços'!$B$2:$B$151,"&lt;&gt;",'Serviços'!$I$2:$I$151,"&gt;0")</f>
        <v/>
      </c>
      <c r="C7" s="10" t="n"/>
    </row>
    <row r="8">
      <c r="A8" s="3" t="inlineStr">
        <is>
          <t>Receita no período</t>
        </is>
      </c>
      <c r="B8" s="11">
        <f>SUM('Serviços'!$Q$2:$Q$151)</f>
        <v/>
      </c>
      <c r="C8" s="7" t="n"/>
    </row>
    <row r="9">
      <c r="A9" s="8" t="inlineStr">
        <is>
          <t>Custo direto no período</t>
        </is>
      </c>
      <c r="B9" s="12">
        <f>SUM('Serviços'!$R$2:$R$151)</f>
        <v/>
      </c>
      <c r="C9" s="10" t="n"/>
    </row>
    <row r="10">
      <c r="A10" s="3" t="inlineStr">
        <is>
          <t>Resultado direto no período</t>
        </is>
      </c>
      <c r="B10" s="11">
        <f>SUM('Serviços'!$S$2:$S$151)</f>
        <v/>
      </c>
      <c r="C10" s="7" t="n"/>
    </row>
    <row r="11">
      <c r="A11" s="8" t="inlineStr">
        <is>
          <t>Margem ponderada</t>
        </is>
      </c>
      <c r="B11" s="13">
        <f>IF(B8=0,"Sem receita no período",IFERROR(B10/B8,"Sem receita no período"))</f>
        <v/>
      </c>
      <c r="C11" s="10" t="n"/>
    </row>
    <row r="12">
      <c r="A12" s="3" t="inlineStr">
        <is>
          <t>Horas consumidas</t>
        </is>
      </c>
      <c r="B12" s="14">
        <f>IFERROR(SUMPRODUCT('Serviços'!$E$2:$E$151,'Serviços'!$I$2:$I$151)/60,0)</f>
        <v/>
      </c>
      <c r="C12" s="7" t="n"/>
    </row>
    <row r="13">
      <c r="A13" s="8" t="inlineStr">
        <is>
          <t>Resultado por hora</t>
        </is>
      </c>
      <c r="B13" s="12">
        <f>IF(B12=0,"Sem horas no período",IFERROR(B10/B12,"Sem horas no período"))</f>
        <v/>
      </c>
      <c r="C13" s="10" t="n"/>
    </row>
    <row r="14">
      <c r="A14" s="3" t="inlineStr">
        <is>
          <t>Serviços abaixo da meta de margem</t>
        </is>
      </c>
      <c r="B14" s="6">
        <f>SUMPRODUCT(--('Serviços'!$B$2:$B$151&lt;&gt;""),--ISNUMBER('Serviços'!$N$2:$N$151),--IFERROR('Serviços'!$N$2:$N$151&lt;'Parâmetros'!$B$5,FALSE))</f>
        <v/>
      </c>
      <c r="C14" s="7" t="n"/>
    </row>
    <row r="15">
      <c r="A15" s="8" t="inlineStr">
        <is>
          <t>Serviços abaixo da meta de resultado por hora</t>
        </is>
      </c>
      <c r="B15" s="9">
        <f>SUMPRODUCT(--('Serviços'!$B$2:$B$151&lt;&gt;""),--ISNUMBER('Serviços'!$P$2:$P$151),--IFERROR('Serviços'!$P$2:$P$151&lt;'Parâmetros'!$B$6,FALSE))</f>
        <v/>
      </c>
      <c r="C15" s="10" t="n"/>
    </row>
    <row r="16">
      <c r="A16" s="3" t="inlineStr">
        <is>
          <t>Serviços dentro das duas metas</t>
        </is>
      </c>
      <c r="B16" s="6">
        <f>SUMPRODUCT(--('Serviços'!$B$2:$B$151&lt;&gt;""),--ISNUMBER('Serviços'!$N$2:$N$151),--ISNUMBER('Serviços'!$P$2:$P$151),--IFERROR('Serviços'!$N$2:$N$151&gt;='Parâmetros'!$B$5,FALSE),--IFERROR('Serviços'!$P$2:$P$151&gt;='Parâmetros'!$B$6,FALSE))</f>
        <v/>
      </c>
      <c r="C16" s="7" t="n"/>
    </row>
    <row r="17">
      <c r="A17" s="8" t="inlineStr">
        <is>
          <t>Maior resultado unitário</t>
        </is>
      </c>
      <c r="B17" s="15">
        <f>IF(COUNT('Serviços'!$M$2:$M$151)=0,"Sem dados",IFERROR(INDEX('Serviços'!$B$2:$B$151,MATCH(MAX('Serviços'!$M$2:$M$151),'Serviços'!$M$2:$M$151,0)),"Sem dados"))</f>
        <v/>
      </c>
      <c r="C17" s="12">
        <f>IF(COUNT('Serviços'!$M$2:$M$151)=0,"",MAX('Serviços'!$M$2:$M$151))</f>
        <v/>
      </c>
    </row>
    <row r="18">
      <c r="A18" s="3" t="inlineStr">
        <is>
          <t>Menor resultado unitário</t>
        </is>
      </c>
      <c r="B18" s="16">
        <f>IF(COUNT('Serviços'!$M$2:$M$151)=0,"Sem dados",IFERROR(INDEX('Serviços'!$B$2:$B$151,MATCH(MIN('Serviços'!$M$2:$M$151),'Serviços'!$M$2:$M$151,0)),"Sem dados"))</f>
        <v/>
      </c>
      <c r="C18" s="11">
        <f>IF(COUNT('Serviços'!$M$2:$M$151)=0,"",MIN('Serviços'!$M$2:$M$151))</f>
        <v/>
      </c>
    </row>
    <row r="19"/>
    <row r="20"/>
    <row r="21">
      <c r="A21" s="5" t="inlineStr">
        <is>
          <t>Categoria</t>
        </is>
      </c>
      <c r="B21" s="5" t="inlineStr">
        <is>
          <t>Receita no período</t>
        </is>
      </c>
      <c r="C21" s="5" t="inlineStr">
        <is>
          <t>Custo direto no período</t>
        </is>
      </c>
      <c r="D21" s="5" t="inlineStr">
        <is>
          <t>Resultado no período</t>
        </is>
      </c>
      <c r="E21" s="5" t="inlineStr">
        <is>
          <t>Margem ponderada</t>
        </is>
      </c>
      <c r="F21" s="5" t="inlineStr">
        <is>
          <t>Horas consumidas</t>
        </is>
      </c>
    </row>
    <row r="22">
      <c r="A22" s="7">
        <f>'Parâmetros'!D2</f>
        <v/>
      </c>
      <c r="B22" s="11">
        <f>SUMIF('Serviços'!$C$2:$C$151,$A22,'Serviços'!$Q$2:$Q$151)</f>
        <v/>
      </c>
      <c r="C22" s="11">
        <f>SUMIF('Serviços'!$C$2:$C$151,$A22,'Serviços'!$R$2:$R$151)</f>
        <v/>
      </c>
      <c r="D22" s="11">
        <f>SUMIF('Serviços'!$C$2:$C$151,$A22,'Serviços'!$S$2:$S$151)</f>
        <v/>
      </c>
      <c r="E22" s="17">
        <f>IF(B22=0,"Sem receita",IFERROR(D22/B22,"Sem receita"))</f>
        <v/>
      </c>
      <c r="F22" s="14">
        <f>IFERROR(SUMPRODUCT(--('Serviços'!$C$2:$C$151=$A22),'Serviços'!$E$2:$E$151,'Serviços'!$I$2:$I$151)/60,0)</f>
        <v/>
      </c>
    </row>
    <row r="23">
      <c r="A23" s="10">
        <f>'Parâmetros'!D3</f>
        <v/>
      </c>
      <c r="B23" s="12">
        <f>SUMIF('Serviços'!$C$2:$C$151,$A23,'Serviços'!$Q$2:$Q$151)</f>
        <v/>
      </c>
      <c r="C23" s="12">
        <f>SUMIF('Serviços'!$C$2:$C$151,$A23,'Serviços'!$R$2:$R$151)</f>
        <v/>
      </c>
      <c r="D23" s="12">
        <f>SUMIF('Serviços'!$C$2:$C$151,$A23,'Serviços'!$S$2:$S$151)</f>
        <v/>
      </c>
      <c r="E23" s="13">
        <f>IF(B23=0,"Sem receita",IFERROR(D23/B23,"Sem receita"))</f>
        <v/>
      </c>
      <c r="F23" s="18">
        <f>IFERROR(SUMPRODUCT(--('Serviços'!$C$2:$C$151=$A23),'Serviços'!$E$2:$E$151,'Serviços'!$I$2:$I$151)/60,0)</f>
        <v/>
      </c>
    </row>
    <row r="24">
      <c r="A24" s="7">
        <f>'Parâmetros'!D4</f>
        <v/>
      </c>
      <c r="B24" s="11">
        <f>SUMIF('Serviços'!$C$2:$C$151,$A24,'Serviços'!$Q$2:$Q$151)</f>
        <v/>
      </c>
      <c r="C24" s="11">
        <f>SUMIF('Serviços'!$C$2:$C$151,$A24,'Serviços'!$R$2:$R$151)</f>
        <v/>
      </c>
      <c r="D24" s="11">
        <f>SUMIF('Serviços'!$C$2:$C$151,$A24,'Serviços'!$S$2:$S$151)</f>
        <v/>
      </c>
      <c r="E24" s="17">
        <f>IF(B24=0,"Sem receita",IFERROR(D24/B24,"Sem receita"))</f>
        <v/>
      </c>
      <c r="F24" s="14">
        <f>IFERROR(SUMPRODUCT(--('Serviços'!$C$2:$C$151=$A24),'Serviços'!$E$2:$E$151,'Serviços'!$I$2:$I$151)/60,0)</f>
        <v/>
      </c>
    </row>
    <row r="25">
      <c r="A25" s="10">
        <f>'Parâmetros'!D5</f>
        <v/>
      </c>
      <c r="B25" s="12">
        <f>SUMIF('Serviços'!$C$2:$C$151,$A25,'Serviços'!$Q$2:$Q$151)</f>
        <v/>
      </c>
      <c r="C25" s="12">
        <f>SUMIF('Serviços'!$C$2:$C$151,$A25,'Serviços'!$R$2:$R$151)</f>
        <v/>
      </c>
      <c r="D25" s="12">
        <f>SUMIF('Serviços'!$C$2:$C$151,$A25,'Serviços'!$S$2:$S$151)</f>
        <v/>
      </c>
      <c r="E25" s="13">
        <f>IF(B25=0,"Sem receita",IFERROR(D25/B25,"Sem receita"))</f>
        <v/>
      </c>
      <c r="F25" s="18">
        <f>IFERROR(SUMPRODUCT(--('Serviços'!$C$2:$C$151=$A25),'Serviços'!$E$2:$E$151,'Serviços'!$I$2:$I$151)/60,0)</f>
        <v/>
      </c>
    </row>
    <row r="26">
      <c r="A26" s="7">
        <f>'Parâmetros'!D6</f>
        <v/>
      </c>
      <c r="B26" s="11">
        <f>SUMIF('Serviços'!$C$2:$C$151,$A26,'Serviços'!$Q$2:$Q$151)</f>
        <v/>
      </c>
      <c r="C26" s="11">
        <f>SUMIF('Serviços'!$C$2:$C$151,$A26,'Serviços'!$R$2:$R$151)</f>
        <v/>
      </c>
      <c r="D26" s="11">
        <f>SUMIF('Serviços'!$C$2:$C$151,$A26,'Serviços'!$S$2:$S$151)</f>
        <v/>
      </c>
      <c r="E26" s="17">
        <f>IF(B26=0,"Sem receita",IFERROR(D26/B26,"Sem receita"))</f>
        <v/>
      </c>
      <c r="F26" s="14">
        <f>IFERROR(SUMPRODUCT(--('Serviços'!$C$2:$C$151=$A26),'Serviços'!$E$2:$E$151,'Serviços'!$I$2:$I$151)/60,0)</f>
        <v/>
      </c>
    </row>
    <row r="27">
      <c r="A27" s="10">
        <f>'Parâmetros'!D7</f>
        <v/>
      </c>
      <c r="B27" s="12">
        <f>SUMIF('Serviços'!$C$2:$C$151,$A27,'Serviços'!$Q$2:$Q$151)</f>
        <v/>
      </c>
      <c r="C27" s="12">
        <f>SUMIF('Serviços'!$C$2:$C$151,$A27,'Serviços'!$R$2:$R$151)</f>
        <v/>
      </c>
      <c r="D27" s="12">
        <f>SUMIF('Serviços'!$C$2:$C$151,$A27,'Serviços'!$S$2:$S$151)</f>
        <v/>
      </c>
      <c r="E27" s="13">
        <f>IF(B27=0,"Sem receita",IFERROR(D27/B27,"Sem receita"))</f>
        <v/>
      </c>
      <c r="F27" s="18">
        <f>IFERROR(SUMPRODUCT(--('Serviços'!$C$2:$C$151=$A27),'Serviços'!$E$2:$E$151,'Serviços'!$I$2:$I$151)/60,0)</f>
        <v/>
      </c>
    </row>
    <row r="28">
      <c r="A28" s="7">
        <f>'Parâmetros'!D8</f>
        <v/>
      </c>
      <c r="B28" s="11">
        <f>SUMIF('Serviços'!$C$2:$C$151,$A28,'Serviços'!$Q$2:$Q$151)</f>
        <v/>
      </c>
      <c r="C28" s="11">
        <f>SUMIF('Serviços'!$C$2:$C$151,$A28,'Serviços'!$R$2:$R$151)</f>
        <v/>
      </c>
      <c r="D28" s="11">
        <f>SUMIF('Serviços'!$C$2:$C$151,$A28,'Serviços'!$S$2:$S$151)</f>
        <v/>
      </c>
      <c r="E28" s="17">
        <f>IF(B28=0,"Sem receita",IFERROR(D28/B28,"Sem receita"))</f>
        <v/>
      </c>
      <c r="F28" s="14">
        <f>IFERROR(SUMPRODUCT(--('Serviços'!$C$2:$C$151=$A28),'Serviços'!$E$2:$E$151,'Serviços'!$I$2:$I$151)/60,0)</f>
        <v/>
      </c>
    </row>
    <row r="29">
      <c r="A29" s="10">
        <f>'Parâmetros'!D9</f>
        <v/>
      </c>
      <c r="B29" s="12">
        <f>SUMIF('Serviços'!$C$2:$C$151,$A29,'Serviços'!$Q$2:$Q$151)</f>
        <v/>
      </c>
      <c r="C29" s="12">
        <f>SUMIF('Serviços'!$C$2:$C$151,$A29,'Serviços'!$R$2:$R$151)</f>
        <v/>
      </c>
      <c r="D29" s="12">
        <f>SUMIF('Serviços'!$C$2:$C$151,$A29,'Serviços'!$S$2:$S$151)</f>
        <v/>
      </c>
      <c r="E29" s="13">
        <f>IF(B29=0,"Sem receita",IFERROR(D29/B29,"Sem receita"))</f>
        <v/>
      </c>
      <c r="F29" s="18">
        <f>IFERROR(SUMPRODUCT(--('Serviços'!$C$2:$C$151=$A29),'Serviços'!$E$2:$E$151,'Serviços'!$I$2:$I$151)/60,0)</f>
        <v/>
      </c>
    </row>
  </sheetData>
  <mergeCells count="1">
    <mergeCell ref="A1:F1"/>
  </mergeCells>
  <conditionalFormatting sqref="A2">
    <cfRule type="expression" priority="1" dxfId="0">
      <formula>LEFT($A$2,6)="ALERTA"</formula>
    </cfRule>
  </conditionalFormatting>
  <conditionalFormatting sqref="B11">
    <cfRule type="expression" priority="2" dxfId="1">
      <formula>AND(ISNUMBER($B$11),$B$11&lt;'Parâmetros'!$B$5)</formula>
    </cfRule>
  </conditionalFormatting>
  <conditionalFormatting sqref="B13">
    <cfRule type="expression" priority="3" dxfId="1">
      <formula>AND(ISNUMBER($B$13),$B$13&lt;'Parâmetros'!$B$6)</formula>
    </cfRule>
  </conditionalFormatting>
  <conditionalFormatting sqref="B10">
    <cfRule type="expression" priority="4" dxfId="0">
      <formula>AND(ISNUMBER($B$10),$B$10&lt;0)</formula>
    </cfRule>
  </conditionalFormatting>
  <conditionalFormatting sqref="C17:C18">
    <cfRule type="expression" priority="5" dxfId="0">
      <formula>AND(ISNUMBER(C17),C17&lt;0)</formula>
    </cfRule>
  </conditionalFormatting>
  <conditionalFormatting sqref="D22:D29">
    <cfRule type="expression" priority="6" dxfId="0">
      <formula>AND(ISNUMBER(D22),D22&lt;0)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B63D5C"/>
    <outlinePr summaryBelow="1" summaryRight="1"/>
    <pageSetUpPr/>
  </sheetPr>
  <dimension ref="A1:D10"/>
  <sheetViews>
    <sheetView showGridLines="0" zoomScale="95" workbookViewId="0">
      <selection activeCell="A1" sqref="A1"/>
    </sheetView>
  </sheetViews>
  <sheetFormatPr baseColWidth="8" defaultRowHeight="15"/>
  <cols>
    <col width="29" customWidth="1" min="1" max="1"/>
    <col width="19" customWidth="1" min="2" max="2"/>
    <col width="76" customWidth="1" min="3" max="3"/>
    <col width="28" customWidth="1" min="4" max="4"/>
  </cols>
  <sheetData>
    <row r="1" ht="28" customHeight="1">
      <c r="A1" s="1" t="inlineStr">
        <is>
          <t>Parâmetros da análise</t>
        </is>
      </c>
      <c r="B1" s="31" t="n"/>
      <c r="C1" s="32" t="n"/>
      <c r="D1" s="5" t="inlineStr">
        <is>
          <t>Categoria</t>
        </is>
      </c>
    </row>
    <row r="2">
      <c r="A2" s="3" t="inlineStr">
        <is>
          <t>Data inicial</t>
        </is>
      </c>
      <c r="B2" s="19" t="n">
        <v>46235</v>
      </c>
      <c r="D2" s="20" t="inlineStr">
        <is>
          <t>Corte</t>
        </is>
      </c>
    </row>
    <row r="3">
      <c r="A3" s="3" t="inlineStr">
        <is>
          <t>Data final</t>
        </is>
      </c>
      <c r="B3" s="19" t="n">
        <v>46265</v>
      </c>
      <c r="D3" s="20" t="inlineStr">
        <is>
          <t>Barba</t>
        </is>
      </c>
    </row>
    <row r="4">
      <c r="A4" s="3" t="inlineStr">
        <is>
          <t>Custo-hora produtiva</t>
        </is>
      </c>
      <c r="B4" s="21" t="n">
        <v>30</v>
      </c>
      <c r="C4" s="22" t="inlineStr">
        <is>
          <t>Estimativa gerencial do custo de uma hora produtiva; não representa cálculo trabalhista.</t>
        </is>
      </c>
      <c r="D4" s="20" t="inlineStr">
        <is>
          <t>Coloração</t>
        </is>
      </c>
    </row>
    <row r="5">
      <c r="A5" s="3" t="inlineStr">
        <is>
          <t>Meta de margem</t>
        </is>
      </c>
      <c r="B5" s="23" t="n">
        <v>0.4</v>
      </c>
      <c r="D5" s="20" t="inlineStr">
        <is>
          <t>Tratamento capilar</t>
        </is>
      </c>
    </row>
    <row r="6">
      <c r="A6" s="3" t="inlineStr">
        <is>
          <t>Meta de resultado por hora</t>
        </is>
      </c>
      <c r="B6" s="21" t="n">
        <v>35</v>
      </c>
      <c r="D6" s="20" t="inlineStr">
        <is>
          <t>Escova e finalização</t>
        </is>
      </c>
    </row>
    <row r="7">
      <c r="D7" s="20" t="inlineStr">
        <is>
          <t>Unhas</t>
        </is>
      </c>
    </row>
    <row r="8" ht="34" customHeight="1">
      <c r="A8" s="3" t="inlineStr">
        <is>
          <t>Dados de exemplo</t>
        </is>
      </c>
      <c r="C8" s="22" t="inlineStr">
        <is>
          <t>Todos os nomes, códigos, preços, durações e volumes usados nos exemplos são fictícios.</t>
        </is>
      </c>
      <c r="D8" s="20" t="inlineStr">
        <is>
          <t>Estética não clínica</t>
        </is>
      </c>
    </row>
    <row r="9" ht="34" customHeight="1">
      <c r="A9" s="3" t="inlineStr">
        <is>
          <t>Limitação</t>
        </is>
      </c>
      <c r="C9" s="22" t="inlineStr">
        <is>
          <t>Aluguel, impostos, despesas administrativas e demais custos fixos não são calculados separadamente.</t>
        </is>
      </c>
      <c r="D9" s="20" t="inlineStr">
        <is>
          <t>Outros</t>
        </is>
      </c>
    </row>
    <row r="10" ht="34" customHeight="1">
      <c r="A10" s="3" t="inlineStr">
        <is>
          <t>Escopo</t>
        </is>
      </c>
      <c r="C10" s="22" t="inlineStr">
        <is>
          <t>O custo-hora é uma estimativa editável, sem finalidade trabalhista, contábil ou fiscal. Esta pasta não apura lucro líquido.</t>
        </is>
      </c>
    </row>
  </sheetData>
  <mergeCells count="1">
    <mergeCell ref="A1:C1"/>
  </mergeCells>
  <dataValidations count="5">
    <dataValidation sqref="B2" showDropDown="0" showInputMessage="0" showErrorMessage="1" allowBlank="0" errorTitle="Data inválida" error="Informe uma data válida." type="date" errorStyle="stop" operator="between">
      <formula1>DATE(1900,1,1)</formula1>
      <formula2>DATE(9999,12,31)</formula2>
    </dataValidation>
    <dataValidation sqref="B3" showDropDown="0" showInputMessage="0" showErrorMessage="1" allowBlank="0" errorTitle="Período inválido" error="A data final deve ser igual ou posterior à data inicial." type="custom" errorStyle="stop">
      <formula1>=AND(ISNUMBER(B3),B3&gt;=B2)</formula1>
    </dataValidation>
    <dataValidation sqref="B4" showDropDown="0" showInputMessage="0" showErrorMessage="1" allowBlank="0" errorTitle="Valor inválido" error="Informe um valor entre R$ 0,00 e R$ 10.000,00." type="decimal" errorStyle="stop" operator="between">
      <formula1>0</formula1>
      <formula2>10000</formula2>
    </dataValidation>
    <dataValidation sqref="B5" showDropDown="0" showInputMessage="0" showErrorMessage="1" allowBlank="0" errorTitle="Percentual inválido" error="Informe um percentual entre 0,00% e 100,00%." type="decimal" errorStyle="stop" operator="between">
      <formula1>0</formula1>
      <formula2>1</formula2>
    </dataValidation>
    <dataValidation sqref="B6" showDropDown="0" showInputMessage="0" showErrorMessage="1" allowBlank="0" errorTitle="Valor inválido" error="Informe um valor entre R$ 0,00 e R$ 100.000,00." type="decimal" errorStyle="stop" operator="between">
      <formula1>0</formula1>
      <formula2>100000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351432"/>
    <outlinePr summaryBelow="1" summaryRight="1"/>
    <pageSetUpPr/>
  </sheetPr>
  <dimension ref="A1:T151"/>
  <sheetViews>
    <sheetView showGridLines="0" zoomScale="8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7" customWidth="1" min="2" max="2"/>
    <col width="24" customWidth="1" min="3" max="3"/>
    <col width="16" customWidth="1" min="4" max="4"/>
    <col width="16" customWidth="1" min="5" max="5"/>
    <col width="18" customWidth="1" min="6" max="6"/>
    <col width="16" customWidth="1" min="7" max="7"/>
    <col width="19" customWidth="1" min="8" max="8"/>
    <col width="16" customWidth="1" min="9" max="9"/>
    <col width="16" customWidth="1" min="10" max="10"/>
    <col width="16" customWidth="1" min="11" max="11"/>
    <col width="19" customWidth="1" min="12" max="12"/>
    <col width="18" customWidth="1" min="13" max="13"/>
    <col width="13" customWidth="1" min="14" max="14"/>
    <col width="17" customWidth="1" min="15" max="15"/>
    <col width="18" customWidth="1" min="16" max="16"/>
    <col width="18" customWidth="1" min="17" max="17"/>
    <col width="20" customWidth="1" min="18" max="18"/>
    <col width="19" customWidth="1" min="19" max="19"/>
    <col width="31" customWidth="1" min="20" max="20"/>
  </cols>
  <sheetData>
    <row r="1" ht="42" customHeight="1">
      <c r="A1" s="24" t="inlineStr">
        <is>
          <t>Código</t>
        </is>
      </c>
      <c r="B1" s="24" t="inlineStr">
        <is>
          <t>Serviço</t>
        </is>
      </c>
      <c r="C1" s="24" t="inlineStr">
        <is>
          <t>Categoria</t>
        </is>
      </c>
      <c r="D1" s="24" t="inlineStr">
        <is>
          <t>Preço unitário</t>
        </is>
      </c>
      <c r="E1" s="24" t="inlineStr">
        <is>
          <t>Duração em minutos</t>
        </is>
      </c>
      <c r="F1" s="24" t="inlineStr">
        <is>
          <t>Materiais por serviço</t>
        </is>
      </c>
      <c r="G1" s="24" t="inlineStr">
        <is>
          <t>Repasse estimado</t>
        </is>
      </c>
      <c r="H1" s="24" t="inlineStr">
        <is>
          <t>Outros custos diretos</t>
        </is>
      </c>
      <c r="I1" s="24" t="inlineStr">
        <is>
          <t>Volume no período</t>
        </is>
      </c>
      <c r="J1" s="24" t="inlineStr">
        <is>
          <t>Custo do tempo</t>
        </is>
      </c>
      <c r="K1" s="24" t="inlineStr">
        <is>
          <t>Valor do repasse</t>
        </is>
      </c>
      <c r="L1" s="24" t="inlineStr">
        <is>
          <t>Custo direto unitário</t>
        </is>
      </c>
      <c r="M1" s="24" t="inlineStr">
        <is>
          <t>Resultado unitário</t>
        </is>
      </c>
      <c r="N1" s="24" t="inlineStr">
        <is>
          <t>Margem</t>
        </is>
      </c>
      <c r="O1" s="24" t="inlineStr">
        <is>
          <t>Receita por hora</t>
        </is>
      </c>
      <c r="P1" s="24" t="inlineStr">
        <is>
          <t>Resultado por hora</t>
        </is>
      </c>
      <c r="Q1" s="24" t="inlineStr">
        <is>
          <t>Receita no período</t>
        </is>
      </c>
      <c r="R1" s="24" t="inlineStr">
        <is>
          <t>Custo direto no período</t>
        </is>
      </c>
      <c r="S1" s="24" t="inlineStr">
        <is>
          <t>Resultado no período</t>
        </is>
      </c>
      <c r="T1" s="24" t="inlineStr">
        <is>
          <t>Situação</t>
        </is>
      </c>
    </row>
    <row r="2" ht="21" customHeight="1">
      <c r="A2" s="20" t="inlineStr">
        <is>
          <t>SV-001</t>
        </is>
      </c>
      <c r="B2" s="20" t="inlineStr">
        <is>
          <t>Corte Essencial</t>
        </is>
      </c>
      <c r="C2" s="20" t="inlineStr">
        <is>
          <t>Corte</t>
        </is>
      </c>
      <c r="D2" s="25" t="n">
        <v>65</v>
      </c>
      <c r="E2" s="26" t="n">
        <v>45</v>
      </c>
      <c r="F2" s="25" t="n">
        <v>3.5</v>
      </c>
      <c r="G2" s="27" t="n">
        <v>0.2</v>
      </c>
      <c r="H2" s="25" t="n">
        <v>1</v>
      </c>
      <c r="I2" s="26" t="n">
        <v>24</v>
      </c>
      <c r="J2" s="28">
        <f>IF(OR($B2="",$E2=""),"",IFERROR($E2/60*'Parâmetros'!$B$4,""))</f>
        <v/>
      </c>
      <c r="K2" s="28">
        <f>IF(OR($B2="",$D2="",$G2=""),"",$D2*$G2)</f>
        <v/>
      </c>
      <c r="L2" s="28">
        <f>IF($B2="","",IF(COUNT($D2:$H2)&lt;5,"",SUM($F2,$H2,$J2,$K2)))</f>
        <v/>
      </c>
      <c r="M2" s="28">
        <f>IF(OR($B2="",$D2="",$L2=""),"",$D2-$L2)</f>
        <v/>
      </c>
      <c r="N2" s="29">
        <f>IF($B2="","",IF($M2="","",IF($D2&lt;=0,"Preço inválido",IFERROR($M2/$D2,""))))</f>
        <v/>
      </c>
      <c r="O2" s="28">
        <f>IF($B2="","",IF(OR($D2="",$E2=""),"",IF($E2&lt;=0,"Duração inválida",IFERROR($D2/($E2/60),""))))</f>
        <v/>
      </c>
      <c r="P2" s="28">
        <f>IF($B2="","",IF(OR($M2="",$E2=""),"",IF($E2&lt;=0,"Duração inválida",IFERROR($M2/($E2/60),""))))</f>
        <v/>
      </c>
      <c r="Q2" s="28">
        <f>IF($B2="","",IF(OR($D2="",$I2=""),"",$D2*$I2))</f>
        <v/>
      </c>
      <c r="R2" s="28">
        <f>IF($B2="","",IF(OR($L2="",$I2=""),"",$L2*$I2))</f>
        <v/>
      </c>
      <c r="S2" s="28">
        <f>IF($B2="","",IF(OR($M2="",$I2=""),"",$M2*$I2))</f>
        <v/>
      </c>
      <c r="T2" s="30">
        <f>IF($B2="","",IF(OR($A2="",$C2="",$D2="",$E2="",$F2="",$G2="",$H2="",$I2=""),"Dados incompletos",IF($D2&lt;=0,"Rever preço",IF($E2&lt;=0,"Rever duração",IF($L2&gt;$D2,"Custo acima do preço",IF($N2&lt;'Parâmetros'!$B$5,"Margem abaixo da meta",IF($P2&lt;'Parâmetros'!$B$6,"Resultado/hora abaixo da meta","Dentro das metas")))))))</f>
        <v/>
      </c>
    </row>
    <row r="3" ht="21" customHeight="1">
      <c r="A3" s="20" t="inlineStr">
        <is>
          <t>SV-002</t>
        </is>
      </c>
      <c r="B3" s="20" t="inlineStr">
        <is>
          <t>Escova Brilho</t>
        </is>
      </c>
      <c r="C3" s="20" t="inlineStr">
        <is>
          <t>Escova e finalização</t>
        </is>
      </c>
      <c r="D3" s="25" t="n">
        <v>80</v>
      </c>
      <c r="E3" s="26" t="n">
        <v>50</v>
      </c>
      <c r="F3" s="25" t="n">
        <v>8</v>
      </c>
      <c r="G3" s="27" t="n">
        <v>0.15</v>
      </c>
      <c r="H3" s="25" t="n">
        <v>2</v>
      </c>
      <c r="I3" s="26" t="n">
        <v>18</v>
      </c>
      <c r="J3" s="28">
        <f>IF(OR($B3="",$E3=""),"",IFERROR($E3/60*'Parâmetros'!$B$4,""))</f>
        <v/>
      </c>
      <c r="K3" s="28">
        <f>IF(OR($B3="",$D3="",$G3=""),"",$D3*$G3)</f>
        <v/>
      </c>
      <c r="L3" s="28">
        <f>IF($B3="","",IF(COUNT($D3:$H3)&lt;5,"",SUM($F3,$H3,$J3,$K3)))</f>
        <v/>
      </c>
      <c r="M3" s="28">
        <f>IF(OR($B3="",$D3="",$L3=""),"",$D3-$L3)</f>
        <v/>
      </c>
      <c r="N3" s="29">
        <f>IF($B3="","",IF($M3="","",IF($D3&lt;=0,"Preço inválido",IFERROR($M3/$D3,""))))</f>
        <v/>
      </c>
      <c r="O3" s="28">
        <f>IF($B3="","",IF(OR($D3="",$E3=""),"",IF($E3&lt;=0,"Duração inválida",IFERROR($D3/($E3/60),""))))</f>
        <v/>
      </c>
      <c r="P3" s="28">
        <f>IF($B3="","",IF(OR($M3="",$E3=""),"",IF($E3&lt;=0,"Duração inválida",IFERROR($M3/($E3/60),""))))</f>
        <v/>
      </c>
      <c r="Q3" s="28">
        <f>IF($B3="","",IF(OR($D3="",$I3=""),"",$D3*$I3))</f>
        <v/>
      </c>
      <c r="R3" s="28">
        <f>IF($B3="","",IF(OR($L3="",$I3=""),"",$L3*$I3))</f>
        <v/>
      </c>
      <c r="S3" s="28">
        <f>IF($B3="","",IF(OR($M3="",$I3=""),"",$M3*$I3))</f>
        <v/>
      </c>
      <c r="T3" s="30">
        <f>IF($B3="","",IF(OR($A3="",$C3="",$D3="",$E3="",$F3="",$G3="",$H3="",$I3=""),"Dados incompletos",IF($D3&lt;=0,"Rever preço",IF($E3&lt;=0,"Rever duração",IF($L3&gt;$D3,"Custo acima do preço",IF($N3&lt;'Parâmetros'!$B$5,"Margem abaixo da meta",IF($P3&lt;'Parâmetros'!$B$6,"Resultado/hora abaixo da meta","Dentro das metas")))))))</f>
        <v/>
      </c>
    </row>
    <row r="4" ht="21" customHeight="1">
      <c r="A4" s="20" t="inlineStr">
        <is>
          <t>SV-003</t>
        </is>
      </c>
      <c r="B4" s="20" t="inlineStr">
        <is>
          <t>Coloração de Raiz</t>
        </is>
      </c>
      <c r="C4" s="20" t="inlineStr">
        <is>
          <t>Coloração</t>
        </is>
      </c>
      <c r="D4" s="25" t="n">
        <v>180</v>
      </c>
      <c r="E4" s="26" t="n">
        <v>120</v>
      </c>
      <c r="F4" s="25" t="n">
        <v>52</v>
      </c>
      <c r="G4" s="27" t="n">
        <v>0.2</v>
      </c>
      <c r="H4" s="25" t="n">
        <v>5</v>
      </c>
      <c r="I4" s="26" t="n">
        <v>8</v>
      </c>
      <c r="J4" s="28">
        <f>IF(OR($B4="",$E4=""),"",IFERROR($E4/60*'Parâmetros'!$B$4,""))</f>
        <v/>
      </c>
      <c r="K4" s="28">
        <f>IF(OR($B4="",$D4="",$G4=""),"",$D4*$G4)</f>
        <v/>
      </c>
      <c r="L4" s="28">
        <f>IF($B4="","",IF(COUNT($D4:$H4)&lt;5,"",SUM($F4,$H4,$J4,$K4)))</f>
        <v/>
      </c>
      <c r="M4" s="28">
        <f>IF(OR($B4="",$D4="",$L4=""),"",$D4-$L4)</f>
        <v/>
      </c>
      <c r="N4" s="29">
        <f>IF($B4="","",IF($M4="","",IF($D4&lt;=0,"Preço inválido",IFERROR($M4/$D4,""))))</f>
        <v/>
      </c>
      <c r="O4" s="28">
        <f>IF($B4="","",IF(OR($D4="",$E4=""),"",IF($E4&lt;=0,"Duração inválida",IFERROR($D4/($E4/60),""))))</f>
        <v/>
      </c>
      <c r="P4" s="28">
        <f>IF($B4="","",IF(OR($M4="",$E4=""),"",IF($E4&lt;=0,"Duração inválida",IFERROR($M4/($E4/60),""))))</f>
        <v/>
      </c>
      <c r="Q4" s="28">
        <f>IF($B4="","",IF(OR($D4="",$I4=""),"",$D4*$I4))</f>
        <v/>
      </c>
      <c r="R4" s="28">
        <f>IF($B4="","",IF(OR($L4="",$I4=""),"",$L4*$I4))</f>
        <v/>
      </c>
      <c r="S4" s="28">
        <f>IF($B4="","",IF(OR($M4="",$I4=""),"",$M4*$I4))</f>
        <v/>
      </c>
      <c r="T4" s="30">
        <f>IF($B4="","",IF(OR($A4="",$C4="",$D4="",$E4="",$F4="",$G4="",$H4="",$I4=""),"Dados incompletos",IF($D4&lt;=0,"Rever preço",IF($E4&lt;=0,"Rever duração",IF($L4&gt;$D4,"Custo acima do preço",IF($N4&lt;'Parâmetros'!$B$5,"Margem abaixo da meta",IF($P4&lt;'Parâmetros'!$B$6,"Resultado/hora abaixo da meta","Dentro das metas")))))))</f>
        <v/>
      </c>
    </row>
    <row r="5" ht="21" customHeight="1">
      <c r="A5" s="20" t="inlineStr">
        <is>
          <t>SV-004</t>
        </is>
      </c>
      <c r="B5" s="20" t="inlineStr">
        <is>
          <t>Hidratação Nutritiva</t>
        </is>
      </c>
      <c r="C5" s="20" t="inlineStr">
        <is>
          <t>Tratamento capilar</t>
        </is>
      </c>
      <c r="D5" s="25" t="n">
        <v>95</v>
      </c>
      <c r="E5" s="26" t="n">
        <v>60</v>
      </c>
      <c r="F5" s="25" t="n">
        <v>18</v>
      </c>
      <c r="G5" s="27" t="n">
        <v>0.15</v>
      </c>
      <c r="H5" s="25" t="n">
        <v>2</v>
      </c>
      <c r="I5" s="26" t="n">
        <v>12</v>
      </c>
      <c r="J5" s="28">
        <f>IF(OR($B5="",$E5=""),"",IFERROR($E5/60*'Parâmetros'!$B$4,""))</f>
        <v/>
      </c>
      <c r="K5" s="28">
        <f>IF(OR($B5="",$D5="",$G5=""),"",$D5*$G5)</f>
        <v/>
      </c>
      <c r="L5" s="28">
        <f>IF($B5="","",IF(COUNT($D5:$H5)&lt;5,"",SUM($F5,$H5,$J5,$K5)))</f>
        <v/>
      </c>
      <c r="M5" s="28">
        <f>IF(OR($B5="",$D5="",$L5=""),"",$D5-$L5)</f>
        <v/>
      </c>
      <c r="N5" s="29">
        <f>IF($B5="","",IF($M5="","",IF($D5&lt;=0,"Preço inválido",IFERROR($M5/$D5,""))))</f>
        <v/>
      </c>
      <c r="O5" s="28">
        <f>IF($B5="","",IF(OR($D5="",$E5=""),"",IF($E5&lt;=0,"Duração inválida",IFERROR($D5/($E5/60),""))))</f>
        <v/>
      </c>
      <c r="P5" s="28">
        <f>IF($B5="","",IF(OR($M5="",$E5=""),"",IF($E5&lt;=0,"Duração inválida",IFERROR($M5/($E5/60),""))))</f>
        <v/>
      </c>
      <c r="Q5" s="28">
        <f>IF($B5="","",IF(OR($D5="",$I5=""),"",$D5*$I5))</f>
        <v/>
      </c>
      <c r="R5" s="28">
        <f>IF($B5="","",IF(OR($L5="",$I5=""),"",$L5*$I5))</f>
        <v/>
      </c>
      <c r="S5" s="28">
        <f>IF($B5="","",IF(OR($M5="",$I5=""),"",$M5*$I5))</f>
        <v/>
      </c>
      <c r="T5" s="30">
        <f>IF($B5="","",IF(OR($A5="",$C5="",$D5="",$E5="",$F5="",$G5="",$H5="",$I5=""),"Dados incompletos",IF($D5&lt;=0,"Rever preço",IF($E5&lt;=0,"Rever duração",IF($L5&gt;$D5,"Custo acima do preço",IF($N5&lt;'Parâmetros'!$B$5,"Margem abaixo da meta",IF($P5&lt;'Parâmetros'!$B$6,"Resultado/hora abaixo da meta","Dentro das metas")))))))</f>
        <v/>
      </c>
    </row>
    <row r="6" ht="21" customHeight="1">
      <c r="A6" s="20" t="inlineStr">
        <is>
          <t>SV-005</t>
        </is>
      </c>
      <c r="B6" s="20" t="inlineStr">
        <is>
          <t>Manicure Tradicional</t>
        </is>
      </c>
      <c r="C6" s="20" t="inlineStr">
        <is>
          <t>Unhas</t>
        </is>
      </c>
      <c r="D6" s="25" t="n">
        <v>45</v>
      </c>
      <c r="E6" s="26" t="n">
        <v>50</v>
      </c>
      <c r="F6" s="25" t="n">
        <v>5</v>
      </c>
      <c r="G6" s="27" t="n">
        <v>0.25</v>
      </c>
      <c r="H6" s="25" t="n">
        <v>1</v>
      </c>
      <c r="I6" s="26" t="n">
        <v>30</v>
      </c>
      <c r="J6" s="28">
        <f>IF(OR($B6="",$E6=""),"",IFERROR($E6/60*'Parâmetros'!$B$4,""))</f>
        <v/>
      </c>
      <c r="K6" s="28">
        <f>IF(OR($B6="",$D6="",$G6=""),"",$D6*$G6)</f>
        <v/>
      </c>
      <c r="L6" s="28">
        <f>IF($B6="","",IF(COUNT($D6:$H6)&lt;5,"",SUM($F6,$H6,$J6,$K6)))</f>
        <v/>
      </c>
      <c r="M6" s="28">
        <f>IF(OR($B6="",$D6="",$L6=""),"",$D6-$L6)</f>
        <v/>
      </c>
      <c r="N6" s="29">
        <f>IF($B6="","",IF($M6="","",IF($D6&lt;=0,"Preço inválido",IFERROR($M6/$D6,""))))</f>
        <v/>
      </c>
      <c r="O6" s="28">
        <f>IF($B6="","",IF(OR($D6="",$E6=""),"",IF($E6&lt;=0,"Duração inválida",IFERROR($D6/($E6/60),""))))</f>
        <v/>
      </c>
      <c r="P6" s="28">
        <f>IF($B6="","",IF(OR($M6="",$E6=""),"",IF($E6&lt;=0,"Duração inválida",IFERROR($M6/($E6/60),""))))</f>
        <v/>
      </c>
      <c r="Q6" s="28">
        <f>IF($B6="","",IF(OR($D6="",$I6=""),"",$D6*$I6))</f>
        <v/>
      </c>
      <c r="R6" s="28">
        <f>IF($B6="","",IF(OR($L6="",$I6=""),"",$L6*$I6))</f>
        <v/>
      </c>
      <c r="S6" s="28">
        <f>IF($B6="","",IF(OR($M6="",$I6=""),"",$M6*$I6))</f>
        <v/>
      </c>
      <c r="T6" s="30">
        <f>IF($B6="","",IF(OR($A6="",$C6="",$D6="",$E6="",$F6="",$G6="",$H6="",$I6=""),"Dados incompletos",IF($D6&lt;=0,"Rever preço",IF($E6&lt;=0,"Rever duração",IF($L6&gt;$D6,"Custo acima do preço",IF($N6&lt;'Parâmetros'!$B$5,"Margem abaixo da meta",IF($P6&lt;'Parâmetros'!$B$6,"Resultado/hora abaixo da meta","Dentro das metas")))))))</f>
        <v/>
      </c>
    </row>
    <row r="7" ht="21" customHeight="1">
      <c r="A7" s="20" t="inlineStr">
        <is>
          <t>SV-006</t>
        </is>
      </c>
      <c r="B7" s="20" t="inlineStr">
        <is>
          <t>Pedicure Tradicional</t>
        </is>
      </c>
      <c r="C7" s="20" t="inlineStr">
        <is>
          <t>Unhas</t>
        </is>
      </c>
      <c r="D7" s="25" t="n">
        <v>55</v>
      </c>
      <c r="E7" s="26" t="n">
        <v>60</v>
      </c>
      <c r="F7" s="25" t="n">
        <v>6</v>
      </c>
      <c r="G7" s="27" t="n">
        <v>0.25</v>
      </c>
      <c r="H7" s="25" t="n">
        <v>1.5</v>
      </c>
      <c r="I7" s="26" t="n">
        <v>20</v>
      </c>
      <c r="J7" s="28">
        <f>IF(OR($B7="",$E7=""),"",IFERROR($E7/60*'Parâmetros'!$B$4,""))</f>
        <v/>
      </c>
      <c r="K7" s="28">
        <f>IF(OR($B7="",$D7="",$G7=""),"",$D7*$G7)</f>
        <v/>
      </c>
      <c r="L7" s="28">
        <f>IF($B7="","",IF(COUNT($D7:$H7)&lt;5,"",SUM($F7,$H7,$J7,$K7)))</f>
        <v/>
      </c>
      <c r="M7" s="28">
        <f>IF(OR($B7="",$D7="",$L7=""),"",$D7-$L7)</f>
        <v/>
      </c>
      <c r="N7" s="29">
        <f>IF($B7="","",IF($M7="","",IF($D7&lt;=0,"Preço inválido",IFERROR($M7/$D7,""))))</f>
        <v/>
      </c>
      <c r="O7" s="28">
        <f>IF($B7="","",IF(OR($D7="",$E7=""),"",IF($E7&lt;=0,"Duração inválida",IFERROR($D7/($E7/60),""))))</f>
        <v/>
      </c>
      <c r="P7" s="28">
        <f>IF($B7="","",IF(OR($M7="",$E7=""),"",IF($E7&lt;=0,"Duração inválida",IFERROR($M7/($E7/60),""))))</f>
        <v/>
      </c>
      <c r="Q7" s="28">
        <f>IF($B7="","",IF(OR($D7="",$I7=""),"",$D7*$I7))</f>
        <v/>
      </c>
      <c r="R7" s="28">
        <f>IF($B7="","",IF(OR($L7="",$I7=""),"",$L7*$I7))</f>
        <v/>
      </c>
      <c r="S7" s="28">
        <f>IF($B7="","",IF(OR($M7="",$I7=""),"",$M7*$I7))</f>
        <v/>
      </c>
      <c r="T7" s="30">
        <f>IF($B7="","",IF(OR($A7="",$C7="",$D7="",$E7="",$F7="",$G7="",$H7="",$I7=""),"Dados incompletos",IF($D7&lt;=0,"Rever preço",IF($E7&lt;=0,"Rever duração",IF($L7&gt;$D7,"Custo acima do preço",IF($N7&lt;'Parâmetros'!$B$5,"Margem abaixo da meta",IF($P7&lt;'Parâmetros'!$B$6,"Resultado/hora abaixo da meta","Dentro das metas")))))))</f>
        <v/>
      </c>
    </row>
    <row r="8" ht="21" customHeight="1">
      <c r="A8" s="20" t="inlineStr">
        <is>
          <t>SV-007</t>
        </is>
      </c>
      <c r="B8" s="20" t="inlineStr">
        <is>
          <t>Penteado Simples</t>
        </is>
      </c>
      <c r="C8" s="20" t="inlineStr">
        <is>
          <t>Escova e finalização</t>
        </is>
      </c>
      <c r="D8" s="25" t="n">
        <v>90</v>
      </c>
      <c r="E8" s="26" t="n">
        <v>90</v>
      </c>
      <c r="F8" s="25" t="n">
        <v>2</v>
      </c>
      <c r="G8" s="27" t="n">
        <v>0</v>
      </c>
      <c r="H8" s="25" t="n">
        <v>1</v>
      </c>
      <c r="I8" s="26" t="n">
        <v>15</v>
      </c>
      <c r="J8" s="28">
        <f>IF(OR($B8="",$E8=""),"",IFERROR($E8/60*'Parâmetros'!$B$4,""))</f>
        <v/>
      </c>
      <c r="K8" s="28">
        <f>IF(OR($B8="",$D8="",$G8=""),"",$D8*$G8)</f>
        <v/>
      </c>
      <c r="L8" s="28">
        <f>IF($B8="","",IF(COUNT($D8:$H8)&lt;5,"",SUM($F8,$H8,$J8,$K8)))</f>
        <v/>
      </c>
      <c r="M8" s="28">
        <f>IF(OR($B8="",$D8="",$L8=""),"",$D8-$L8)</f>
        <v/>
      </c>
      <c r="N8" s="29">
        <f>IF($B8="","",IF($M8="","",IF($D8&lt;=0,"Preço inválido",IFERROR($M8/$D8,""))))</f>
        <v/>
      </c>
      <c r="O8" s="28">
        <f>IF($B8="","",IF(OR($D8="",$E8=""),"",IF($E8&lt;=0,"Duração inválida",IFERROR($D8/($E8/60),""))))</f>
        <v/>
      </c>
      <c r="P8" s="28">
        <f>IF($B8="","",IF(OR($M8="",$E8=""),"",IF($E8&lt;=0,"Duração inválida",IFERROR($M8/($E8/60),""))))</f>
        <v/>
      </c>
      <c r="Q8" s="28">
        <f>IF($B8="","",IF(OR($D8="",$I8=""),"",$D8*$I8))</f>
        <v/>
      </c>
      <c r="R8" s="28">
        <f>IF($B8="","",IF(OR($L8="",$I8=""),"",$L8*$I8))</f>
        <v/>
      </c>
      <c r="S8" s="28">
        <f>IF($B8="","",IF(OR($M8="",$I8=""),"",$M8*$I8))</f>
        <v/>
      </c>
      <c r="T8" s="30">
        <f>IF($B8="","",IF(OR($A8="",$C8="",$D8="",$E8="",$F8="",$G8="",$H8="",$I8=""),"Dados incompletos",IF($D8&lt;=0,"Rever preço",IF($E8&lt;=0,"Rever duração",IF($L8&gt;$D8,"Custo acima do preço",IF($N8&lt;'Parâmetros'!$B$5,"Margem abaixo da meta",IF($P8&lt;'Parâmetros'!$B$6,"Resultado/hora abaixo da meta","Dentro das metas")))))))</f>
        <v/>
      </c>
    </row>
    <row r="9" ht="21" customHeight="1">
      <c r="A9" s="20" t="inlineStr">
        <is>
          <t>SV-008</t>
        </is>
      </c>
      <c r="B9" s="20" t="inlineStr">
        <is>
          <t>Barba Clássica</t>
        </is>
      </c>
      <c r="C9" s="20" t="inlineStr">
        <is>
          <t>Barba</t>
        </is>
      </c>
      <c r="D9" s="25" t="n">
        <v>50</v>
      </c>
      <c r="E9" s="26" t="n">
        <v>35</v>
      </c>
      <c r="F9" s="25" t="n">
        <v>3.5</v>
      </c>
      <c r="G9" s="27" t="n">
        <v>0.2</v>
      </c>
      <c r="H9" s="25" t="n">
        <v>1</v>
      </c>
      <c r="I9" s="26" t="n">
        <v>10</v>
      </c>
      <c r="J9" s="28">
        <f>IF(OR($B9="",$E9=""),"",IFERROR($E9/60*'Parâmetros'!$B$4,""))</f>
        <v/>
      </c>
      <c r="K9" s="28">
        <f>IF(OR($B9="",$D9="",$G9=""),"",$D9*$G9)</f>
        <v/>
      </c>
      <c r="L9" s="28">
        <f>IF($B9="","",IF(COUNT($D9:$H9)&lt;5,"",SUM($F9,$H9,$J9,$K9)))</f>
        <v/>
      </c>
      <c r="M9" s="28">
        <f>IF(OR($B9="",$D9="",$L9=""),"",$D9-$L9)</f>
        <v/>
      </c>
      <c r="N9" s="29">
        <f>IF($B9="","",IF($M9="","",IF($D9&lt;=0,"Preço inválido",IFERROR($M9/$D9,""))))</f>
        <v/>
      </c>
      <c r="O9" s="28">
        <f>IF($B9="","",IF(OR($D9="",$E9=""),"",IF($E9&lt;=0,"Duração inválida",IFERROR($D9/($E9/60),""))))</f>
        <v/>
      </c>
      <c r="P9" s="28">
        <f>IF($B9="","",IF(OR($M9="",$E9=""),"",IF($E9&lt;=0,"Duração inválida",IFERROR($M9/($E9/60),""))))</f>
        <v/>
      </c>
      <c r="Q9" s="28">
        <f>IF($B9="","",IF(OR($D9="",$I9=""),"",$D9*$I9))</f>
        <v/>
      </c>
      <c r="R9" s="28">
        <f>IF($B9="","",IF(OR($L9="",$I9=""),"",$L9*$I9))</f>
        <v/>
      </c>
      <c r="S9" s="28">
        <f>IF($B9="","",IF(OR($M9="",$I9=""),"",$M9*$I9))</f>
        <v/>
      </c>
      <c r="T9" s="30">
        <f>IF($B9="","",IF(OR($A9="",$C9="",$D9="",$E9="",$F9="",$G9="",$H9="",$I9=""),"Dados incompletos",IF($D9&lt;=0,"Rever preço",IF($E9&lt;=0,"Rever duração",IF($L9&gt;$D9,"Custo acima do preço",IF($N9&lt;'Parâmetros'!$B$5,"Margem abaixo da meta",IF($P9&lt;'Parâmetros'!$B$6,"Resultado/hora abaixo da meta","Dentro das metas")))))))</f>
        <v/>
      </c>
    </row>
    <row r="10" ht="21" customHeight="1">
      <c r="A10" s="20" t="inlineStr">
        <is>
          <t>SV-009</t>
        </is>
      </c>
      <c r="B10" s="20" t="inlineStr">
        <is>
          <t>Mechas Parciais</t>
        </is>
      </c>
      <c r="C10" s="20" t="inlineStr">
        <is>
          <t>Coloração</t>
        </is>
      </c>
      <c r="D10" s="25" t="n">
        <v>260</v>
      </c>
      <c r="E10" s="26" t="n">
        <v>180</v>
      </c>
      <c r="F10" s="25" t="n">
        <v>85</v>
      </c>
      <c r="G10" s="27" t="n">
        <v>0.2</v>
      </c>
      <c r="H10" s="25" t="n">
        <v>8</v>
      </c>
      <c r="I10" s="26" t="n">
        <v>6</v>
      </c>
      <c r="J10" s="28">
        <f>IF(OR($B10="",$E10=""),"",IFERROR($E10/60*'Parâmetros'!$B$4,""))</f>
        <v/>
      </c>
      <c r="K10" s="28">
        <f>IF(OR($B10="",$D10="",$G10=""),"",$D10*$G10)</f>
        <v/>
      </c>
      <c r="L10" s="28">
        <f>IF($B10="","",IF(COUNT($D10:$H10)&lt;5,"",SUM($F10,$H10,$J10,$K10)))</f>
        <v/>
      </c>
      <c r="M10" s="28">
        <f>IF(OR($B10="",$D10="",$L10=""),"",$D10-$L10)</f>
        <v/>
      </c>
      <c r="N10" s="29">
        <f>IF($B10="","",IF($M10="","",IF($D10&lt;=0,"Preço inválido",IFERROR($M10/$D10,""))))</f>
        <v/>
      </c>
      <c r="O10" s="28">
        <f>IF($B10="","",IF(OR($D10="",$E10=""),"",IF($E10&lt;=0,"Duração inválida",IFERROR($D10/($E10/60),""))))</f>
        <v/>
      </c>
      <c r="P10" s="28">
        <f>IF($B10="","",IF(OR($M10="",$E10=""),"",IF($E10&lt;=0,"Duração inválida",IFERROR($M10/($E10/60),""))))</f>
        <v/>
      </c>
      <c r="Q10" s="28">
        <f>IF($B10="","",IF(OR($D10="",$I10=""),"",$D10*$I10))</f>
        <v/>
      </c>
      <c r="R10" s="28">
        <f>IF($B10="","",IF(OR($L10="",$I10=""),"",$L10*$I10))</f>
        <v/>
      </c>
      <c r="S10" s="28">
        <f>IF($B10="","",IF(OR($M10="",$I10=""),"",$M10*$I10))</f>
        <v/>
      </c>
      <c r="T10" s="30">
        <f>IF($B10="","",IF(OR($A10="",$C10="",$D10="",$E10="",$F10="",$G10="",$H10="",$I10=""),"Dados incompletos",IF($D10&lt;=0,"Rever preço",IF($E10&lt;=0,"Rever duração",IF($L10&gt;$D10,"Custo acima do preço",IF($N10&lt;'Parâmetros'!$B$5,"Margem abaixo da meta",IF($P10&lt;'Parâmetros'!$B$6,"Resultado/hora abaixo da meta","Dentro das metas")))))))</f>
        <v/>
      </c>
    </row>
    <row r="11" ht="21" customHeight="1">
      <c r="A11" s="20" t="inlineStr">
        <is>
          <t>SV-010</t>
        </is>
      </c>
      <c r="B11" s="20" t="inlineStr">
        <is>
          <t>Corte Express</t>
        </is>
      </c>
      <c r="C11" s="20" t="inlineStr">
        <is>
          <t>Corte</t>
        </is>
      </c>
      <c r="D11" s="25" t="n">
        <v>75</v>
      </c>
      <c r="E11" s="26" t="n">
        <v>30</v>
      </c>
      <c r="F11" s="25" t="n">
        <v>2</v>
      </c>
      <c r="G11" s="27" t="n">
        <v>0.15</v>
      </c>
      <c r="H11" s="25" t="n">
        <v>1</v>
      </c>
      <c r="I11" s="26" t="n">
        <v>16</v>
      </c>
      <c r="J11" s="28">
        <f>IF(OR($B11="",$E11=""),"",IFERROR($E11/60*'Parâmetros'!$B$4,""))</f>
        <v/>
      </c>
      <c r="K11" s="28">
        <f>IF(OR($B11="",$D11="",$G11=""),"",$D11*$G11)</f>
        <v/>
      </c>
      <c r="L11" s="28">
        <f>IF($B11="","",IF(COUNT($D11:$H11)&lt;5,"",SUM($F11,$H11,$J11,$K11)))</f>
        <v/>
      </c>
      <c r="M11" s="28">
        <f>IF(OR($B11="",$D11="",$L11=""),"",$D11-$L11)</f>
        <v/>
      </c>
      <c r="N11" s="29">
        <f>IF($B11="","",IF($M11="","",IF($D11&lt;=0,"Preço inválido",IFERROR($M11/$D11,""))))</f>
        <v/>
      </c>
      <c r="O11" s="28">
        <f>IF($B11="","",IF(OR($D11="",$E11=""),"",IF($E11&lt;=0,"Duração inválida",IFERROR($D11/($E11/60),""))))</f>
        <v/>
      </c>
      <c r="P11" s="28">
        <f>IF($B11="","",IF(OR($M11="",$E11=""),"",IF($E11&lt;=0,"Duração inválida",IFERROR($M11/($E11/60),""))))</f>
        <v/>
      </c>
      <c r="Q11" s="28">
        <f>IF($B11="","",IF(OR($D11="",$I11=""),"",$D11*$I11))</f>
        <v/>
      </c>
      <c r="R11" s="28">
        <f>IF($B11="","",IF(OR($L11="",$I11=""),"",$L11*$I11))</f>
        <v/>
      </c>
      <c r="S11" s="28">
        <f>IF($B11="","",IF(OR($M11="",$I11=""),"",$M11*$I11))</f>
        <v/>
      </c>
      <c r="T11" s="30">
        <f>IF($B11="","",IF(OR($A11="",$C11="",$D11="",$E11="",$F11="",$G11="",$H11="",$I11=""),"Dados incompletos",IF($D11&lt;=0,"Rever preço",IF($E11&lt;=0,"Rever duração",IF($L11&gt;$D11,"Custo acima do preço",IF($N11&lt;'Parâmetros'!$B$5,"Margem abaixo da meta",IF($P11&lt;'Parâmetros'!$B$6,"Resultado/hora abaixo da meta","Dentro das metas")))))))</f>
        <v/>
      </c>
    </row>
    <row r="12" ht="21" customHeight="1">
      <c r="A12" s="20" t="n"/>
      <c r="B12" s="20" t="n"/>
      <c r="C12" s="20" t="n"/>
      <c r="D12" s="25" t="n"/>
      <c r="E12" s="26" t="n"/>
      <c r="F12" s="25" t="n"/>
      <c r="G12" s="27" t="n"/>
      <c r="H12" s="25" t="n"/>
      <c r="I12" s="26" t="n"/>
      <c r="J12" s="28">
        <f>IF(OR($B12="",$E12=""),"",IFERROR($E12/60*'Parâmetros'!$B$4,""))</f>
        <v/>
      </c>
      <c r="K12" s="28">
        <f>IF(OR($B12="",$D12="",$G12=""),"",$D12*$G12)</f>
        <v/>
      </c>
      <c r="L12" s="28">
        <f>IF($B12="","",IF(COUNT($D12:$H12)&lt;5,"",SUM($F12,$H12,$J12,$K12)))</f>
        <v/>
      </c>
      <c r="M12" s="28">
        <f>IF(OR($B12="",$D12="",$L12=""),"",$D12-$L12)</f>
        <v/>
      </c>
      <c r="N12" s="29">
        <f>IF($B12="","",IF($M12="","",IF($D12&lt;=0,"Preço inválido",IFERROR($M12/$D12,""))))</f>
        <v/>
      </c>
      <c r="O12" s="28">
        <f>IF($B12="","",IF(OR($D12="",$E12=""),"",IF($E12&lt;=0,"Duração inválida",IFERROR($D12/($E12/60),""))))</f>
        <v/>
      </c>
      <c r="P12" s="28">
        <f>IF($B12="","",IF(OR($M12="",$E12=""),"",IF($E12&lt;=0,"Duração inválida",IFERROR($M12/($E12/60),""))))</f>
        <v/>
      </c>
      <c r="Q12" s="28">
        <f>IF($B12="","",IF(OR($D12="",$I12=""),"",$D12*$I12))</f>
        <v/>
      </c>
      <c r="R12" s="28">
        <f>IF($B12="","",IF(OR($L12="",$I12=""),"",$L12*$I12))</f>
        <v/>
      </c>
      <c r="S12" s="28">
        <f>IF($B12="","",IF(OR($M12="",$I12=""),"",$M12*$I12))</f>
        <v/>
      </c>
      <c r="T12" s="30">
        <f>IF($B12="","",IF(OR($A12="",$C12="",$D12="",$E12="",$F12="",$G12="",$H12="",$I12=""),"Dados incompletos",IF($D12&lt;=0,"Rever preço",IF($E12&lt;=0,"Rever duração",IF($L12&gt;$D12,"Custo acima do preço",IF($N12&lt;'Parâmetros'!$B$5,"Margem abaixo da meta",IF($P12&lt;'Parâmetros'!$B$6,"Resultado/hora abaixo da meta","Dentro das metas")))))))</f>
        <v/>
      </c>
    </row>
    <row r="13" ht="21" customHeight="1">
      <c r="A13" s="20" t="n"/>
      <c r="B13" s="20" t="n"/>
      <c r="C13" s="20" t="n"/>
      <c r="D13" s="25" t="n"/>
      <c r="E13" s="26" t="n"/>
      <c r="F13" s="25" t="n"/>
      <c r="G13" s="27" t="n"/>
      <c r="H13" s="25" t="n"/>
      <c r="I13" s="26" t="n"/>
      <c r="J13" s="28">
        <f>IF(OR($B13="",$E13=""),"",IFERROR($E13/60*'Parâmetros'!$B$4,""))</f>
        <v/>
      </c>
      <c r="K13" s="28">
        <f>IF(OR($B13="",$D13="",$G13=""),"",$D13*$G13)</f>
        <v/>
      </c>
      <c r="L13" s="28">
        <f>IF($B13="","",IF(COUNT($D13:$H13)&lt;5,"",SUM($F13,$H13,$J13,$K13)))</f>
        <v/>
      </c>
      <c r="M13" s="28">
        <f>IF(OR($B13="",$D13="",$L13=""),"",$D13-$L13)</f>
        <v/>
      </c>
      <c r="N13" s="29">
        <f>IF($B13="","",IF($M13="","",IF($D13&lt;=0,"Preço inválido",IFERROR($M13/$D13,""))))</f>
        <v/>
      </c>
      <c r="O13" s="28">
        <f>IF($B13="","",IF(OR($D13="",$E13=""),"",IF($E13&lt;=0,"Duração inválida",IFERROR($D13/($E13/60),""))))</f>
        <v/>
      </c>
      <c r="P13" s="28">
        <f>IF($B13="","",IF(OR($M13="",$E13=""),"",IF($E13&lt;=0,"Duração inválida",IFERROR($M13/($E13/60),""))))</f>
        <v/>
      </c>
      <c r="Q13" s="28">
        <f>IF($B13="","",IF(OR($D13="",$I13=""),"",$D13*$I13))</f>
        <v/>
      </c>
      <c r="R13" s="28">
        <f>IF($B13="","",IF(OR($L13="",$I13=""),"",$L13*$I13))</f>
        <v/>
      </c>
      <c r="S13" s="28">
        <f>IF($B13="","",IF(OR($M13="",$I13=""),"",$M13*$I13))</f>
        <v/>
      </c>
      <c r="T13" s="30">
        <f>IF($B13="","",IF(OR($A13="",$C13="",$D13="",$E13="",$F13="",$G13="",$H13="",$I13=""),"Dados incompletos",IF($D13&lt;=0,"Rever preço",IF($E13&lt;=0,"Rever duração",IF($L13&gt;$D13,"Custo acima do preço",IF($N13&lt;'Parâmetros'!$B$5,"Margem abaixo da meta",IF($P13&lt;'Parâmetros'!$B$6,"Resultado/hora abaixo da meta","Dentro das metas")))))))</f>
        <v/>
      </c>
    </row>
    <row r="14" ht="21" customHeight="1">
      <c r="A14" s="20" t="n"/>
      <c r="B14" s="20" t="n"/>
      <c r="C14" s="20" t="n"/>
      <c r="D14" s="25" t="n"/>
      <c r="E14" s="26" t="n"/>
      <c r="F14" s="25" t="n"/>
      <c r="G14" s="27" t="n"/>
      <c r="H14" s="25" t="n"/>
      <c r="I14" s="26" t="n"/>
      <c r="J14" s="28">
        <f>IF(OR($B14="",$E14=""),"",IFERROR($E14/60*'Parâmetros'!$B$4,""))</f>
        <v/>
      </c>
      <c r="K14" s="28">
        <f>IF(OR($B14="",$D14="",$G14=""),"",$D14*$G14)</f>
        <v/>
      </c>
      <c r="L14" s="28">
        <f>IF($B14="","",IF(COUNT($D14:$H14)&lt;5,"",SUM($F14,$H14,$J14,$K14)))</f>
        <v/>
      </c>
      <c r="M14" s="28">
        <f>IF(OR($B14="",$D14="",$L14=""),"",$D14-$L14)</f>
        <v/>
      </c>
      <c r="N14" s="29">
        <f>IF($B14="","",IF($M14="","",IF($D14&lt;=0,"Preço inválido",IFERROR($M14/$D14,""))))</f>
        <v/>
      </c>
      <c r="O14" s="28">
        <f>IF($B14="","",IF(OR($D14="",$E14=""),"",IF($E14&lt;=0,"Duração inválida",IFERROR($D14/($E14/60),""))))</f>
        <v/>
      </c>
      <c r="P14" s="28">
        <f>IF($B14="","",IF(OR($M14="",$E14=""),"",IF($E14&lt;=0,"Duração inválida",IFERROR($M14/($E14/60),""))))</f>
        <v/>
      </c>
      <c r="Q14" s="28">
        <f>IF($B14="","",IF(OR($D14="",$I14=""),"",$D14*$I14))</f>
        <v/>
      </c>
      <c r="R14" s="28">
        <f>IF($B14="","",IF(OR($L14="",$I14=""),"",$L14*$I14))</f>
        <v/>
      </c>
      <c r="S14" s="28">
        <f>IF($B14="","",IF(OR($M14="",$I14=""),"",$M14*$I14))</f>
        <v/>
      </c>
      <c r="T14" s="30">
        <f>IF($B14="","",IF(OR($A14="",$C14="",$D14="",$E14="",$F14="",$G14="",$H14="",$I14=""),"Dados incompletos",IF($D14&lt;=0,"Rever preço",IF($E14&lt;=0,"Rever duração",IF($L14&gt;$D14,"Custo acima do preço",IF($N14&lt;'Parâmetros'!$B$5,"Margem abaixo da meta",IF($P14&lt;'Parâmetros'!$B$6,"Resultado/hora abaixo da meta","Dentro das metas")))))))</f>
        <v/>
      </c>
    </row>
    <row r="15" ht="21" customHeight="1">
      <c r="A15" s="20" t="n"/>
      <c r="B15" s="20" t="n"/>
      <c r="C15" s="20" t="n"/>
      <c r="D15" s="25" t="n"/>
      <c r="E15" s="26" t="n"/>
      <c r="F15" s="25" t="n"/>
      <c r="G15" s="27" t="n"/>
      <c r="H15" s="25" t="n"/>
      <c r="I15" s="26" t="n"/>
      <c r="J15" s="28">
        <f>IF(OR($B15="",$E15=""),"",IFERROR($E15/60*'Parâmetros'!$B$4,""))</f>
        <v/>
      </c>
      <c r="K15" s="28">
        <f>IF(OR($B15="",$D15="",$G15=""),"",$D15*$G15)</f>
        <v/>
      </c>
      <c r="L15" s="28">
        <f>IF($B15="","",IF(COUNT($D15:$H15)&lt;5,"",SUM($F15,$H15,$J15,$K15)))</f>
        <v/>
      </c>
      <c r="M15" s="28">
        <f>IF(OR($B15="",$D15="",$L15=""),"",$D15-$L15)</f>
        <v/>
      </c>
      <c r="N15" s="29">
        <f>IF($B15="","",IF($M15="","",IF($D15&lt;=0,"Preço inválido",IFERROR($M15/$D15,""))))</f>
        <v/>
      </c>
      <c r="O15" s="28">
        <f>IF($B15="","",IF(OR($D15="",$E15=""),"",IF($E15&lt;=0,"Duração inválida",IFERROR($D15/($E15/60),""))))</f>
        <v/>
      </c>
      <c r="P15" s="28">
        <f>IF($B15="","",IF(OR($M15="",$E15=""),"",IF($E15&lt;=0,"Duração inválida",IFERROR($M15/($E15/60),""))))</f>
        <v/>
      </c>
      <c r="Q15" s="28">
        <f>IF($B15="","",IF(OR($D15="",$I15=""),"",$D15*$I15))</f>
        <v/>
      </c>
      <c r="R15" s="28">
        <f>IF($B15="","",IF(OR($L15="",$I15=""),"",$L15*$I15))</f>
        <v/>
      </c>
      <c r="S15" s="28">
        <f>IF($B15="","",IF(OR($M15="",$I15=""),"",$M15*$I15))</f>
        <v/>
      </c>
      <c r="T15" s="30">
        <f>IF($B15="","",IF(OR($A15="",$C15="",$D15="",$E15="",$F15="",$G15="",$H15="",$I15=""),"Dados incompletos",IF($D15&lt;=0,"Rever preço",IF($E15&lt;=0,"Rever duração",IF($L15&gt;$D15,"Custo acima do preço",IF($N15&lt;'Parâmetros'!$B$5,"Margem abaixo da meta",IF($P15&lt;'Parâmetros'!$B$6,"Resultado/hora abaixo da meta","Dentro das metas")))))))</f>
        <v/>
      </c>
    </row>
    <row r="16" ht="21" customHeight="1">
      <c r="A16" s="20" t="n"/>
      <c r="B16" s="20" t="n"/>
      <c r="C16" s="20" t="n"/>
      <c r="D16" s="25" t="n"/>
      <c r="E16" s="26" t="n"/>
      <c r="F16" s="25" t="n"/>
      <c r="G16" s="27" t="n"/>
      <c r="H16" s="25" t="n"/>
      <c r="I16" s="26" t="n"/>
      <c r="J16" s="28">
        <f>IF(OR($B16="",$E16=""),"",IFERROR($E16/60*'Parâmetros'!$B$4,""))</f>
        <v/>
      </c>
      <c r="K16" s="28">
        <f>IF(OR($B16="",$D16="",$G16=""),"",$D16*$G16)</f>
        <v/>
      </c>
      <c r="L16" s="28">
        <f>IF($B16="","",IF(COUNT($D16:$H16)&lt;5,"",SUM($F16,$H16,$J16,$K16)))</f>
        <v/>
      </c>
      <c r="M16" s="28">
        <f>IF(OR($B16="",$D16="",$L16=""),"",$D16-$L16)</f>
        <v/>
      </c>
      <c r="N16" s="29">
        <f>IF($B16="","",IF($M16="","",IF($D16&lt;=0,"Preço inválido",IFERROR($M16/$D16,""))))</f>
        <v/>
      </c>
      <c r="O16" s="28">
        <f>IF($B16="","",IF(OR($D16="",$E16=""),"",IF($E16&lt;=0,"Duração inválida",IFERROR($D16/($E16/60),""))))</f>
        <v/>
      </c>
      <c r="P16" s="28">
        <f>IF($B16="","",IF(OR($M16="",$E16=""),"",IF($E16&lt;=0,"Duração inválida",IFERROR($M16/($E16/60),""))))</f>
        <v/>
      </c>
      <c r="Q16" s="28">
        <f>IF($B16="","",IF(OR($D16="",$I16=""),"",$D16*$I16))</f>
        <v/>
      </c>
      <c r="R16" s="28">
        <f>IF($B16="","",IF(OR($L16="",$I16=""),"",$L16*$I16))</f>
        <v/>
      </c>
      <c r="S16" s="28">
        <f>IF($B16="","",IF(OR($M16="",$I16=""),"",$M16*$I16))</f>
        <v/>
      </c>
      <c r="T16" s="30">
        <f>IF($B16="","",IF(OR($A16="",$C16="",$D16="",$E16="",$F16="",$G16="",$H16="",$I16=""),"Dados incompletos",IF($D16&lt;=0,"Rever preço",IF($E16&lt;=0,"Rever duração",IF($L16&gt;$D16,"Custo acima do preço",IF($N16&lt;'Parâmetros'!$B$5,"Margem abaixo da meta",IF($P16&lt;'Parâmetros'!$B$6,"Resultado/hora abaixo da meta","Dentro das metas")))))))</f>
        <v/>
      </c>
    </row>
    <row r="17" ht="21" customHeight="1">
      <c r="A17" s="20" t="n"/>
      <c r="B17" s="20" t="n"/>
      <c r="C17" s="20" t="n"/>
      <c r="D17" s="25" t="n"/>
      <c r="E17" s="26" t="n"/>
      <c r="F17" s="25" t="n"/>
      <c r="G17" s="27" t="n"/>
      <c r="H17" s="25" t="n"/>
      <c r="I17" s="26" t="n"/>
      <c r="J17" s="28">
        <f>IF(OR($B17="",$E17=""),"",IFERROR($E17/60*'Parâmetros'!$B$4,""))</f>
        <v/>
      </c>
      <c r="K17" s="28">
        <f>IF(OR($B17="",$D17="",$G17=""),"",$D17*$G17)</f>
        <v/>
      </c>
      <c r="L17" s="28">
        <f>IF($B17="","",IF(COUNT($D17:$H17)&lt;5,"",SUM($F17,$H17,$J17,$K17)))</f>
        <v/>
      </c>
      <c r="M17" s="28">
        <f>IF(OR($B17="",$D17="",$L17=""),"",$D17-$L17)</f>
        <v/>
      </c>
      <c r="N17" s="29">
        <f>IF($B17="","",IF($M17="","",IF($D17&lt;=0,"Preço inválido",IFERROR($M17/$D17,""))))</f>
        <v/>
      </c>
      <c r="O17" s="28">
        <f>IF($B17="","",IF(OR($D17="",$E17=""),"",IF($E17&lt;=0,"Duração inválida",IFERROR($D17/($E17/60),""))))</f>
        <v/>
      </c>
      <c r="P17" s="28">
        <f>IF($B17="","",IF(OR($M17="",$E17=""),"",IF($E17&lt;=0,"Duração inválida",IFERROR($M17/($E17/60),""))))</f>
        <v/>
      </c>
      <c r="Q17" s="28">
        <f>IF($B17="","",IF(OR($D17="",$I17=""),"",$D17*$I17))</f>
        <v/>
      </c>
      <c r="R17" s="28">
        <f>IF($B17="","",IF(OR($L17="",$I17=""),"",$L17*$I17))</f>
        <v/>
      </c>
      <c r="S17" s="28">
        <f>IF($B17="","",IF(OR($M17="",$I17=""),"",$M17*$I17))</f>
        <v/>
      </c>
      <c r="T17" s="30">
        <f>IF($B17="","",IF(OR($A17="",$C17="",$D17="",$E17="",$F17="",$G17="",$H17="",$I17=""),"Dados incompletos",IF($D17&lt;=0,"Rever preço",IF($E17&lt;=0,"Rever duração",IF($L17&gt;$D17,"Custo acima do preço",IF($N17&lt;'Parâmetros'!$B$5,"Margem abaixo da meta",IF($P17&lt;'Parâmetros'!$B$6,"Resultado/hora abaixo da meta","Dentro das metas")))))))</f>
        <v/>
      </c>
    </row>
    <row r="18" ht="21" customHeight="1">
      <c r="A18" s="20" t="n"/>
      <c r="B18" s="20" t="n"/>
      <c r="C18" s="20" t="n"/>
      <c r="D18" s="25" t="n"/>
      <c r="E18" s="26" t="n"/>
      <c r="F18" s="25" t="n"/>
      <c r="G18" s="27" t="n"/>
      <c r="H18" s="25" t="n"/>
      <c r="I18" s="26" t="n"/>
      <c r="J18" s="28">
        <f>IF(OR($B18="",$E18=""),"",IFERROR($E18/60*'Parâmetros'!$B$4,""))</f>
        <v/>
      </c>
      <c r="K18" s="28">
        <f>IF(OR($B18="",$D18="",$G18=""),"",$D18*$G18)</f>
        <v/>
      </c>
      <c r="L18" s="28">
        <f>IF($B18="","",IF(COUNT($D18:$H18)&lt;5,"",SUM($F18,$H18,$J18,$K18)))</f>
        <v/>
      </c>
      <c r="M18" s="28">
        <f>IF(OR($B18="",$D18="",$L18=""),"",$D18-$L18)</f>
        <v/>
      </c>
      <c r="N18" s="29">
        <f>IF($B18="","",IF($M18="","",IF($D18&lt;=0,"Preço inválido",IFERROR($M18/$D18,""))))</f>
        <v/>
      </c>
      <c r="O18" s="28">
        <f>IF($B18="","",IF(OR($D18="",$E18=""),"",IF($E18&lt;=0,"Duração inválida",IFERROR($D18/($E18/60),""))))</f>
        <v/>
      </c>
      <c r="P18" s="28">
        <f>IF($B18="","",IF(OR($M18="",$E18=""),"",IF($E18&lt;=0,"Duração inválida",IFERROR($M18/($E18/60),""))))</f>
        <v/>
      </c>
      <c r="Q18" s="28">
        <f>IF($B18="","",IF(OR($D18="",$I18=""),"",$D18*$I18))</f>
        <v/>
      </c>
      <c r="R18" s="28">
        <f>IF($B18="","",IF(OR($L18="",$I18=""),"",$L18*$I18))</f>
        <v/>
      </c>
      <c r="S18" s="28">
        <f>IF($B18="","",IF(OR($M18="",$I18=""),"",$M18*$I18))</f>
        <v/>
      </c>
      <c r="T18" s="30">
        <f>IF($B18="","",IF(OR($A18="",$C18="",$D18="",$E18="",$F18="",$G18="",$H18="",$I18=""),"Dados incompletos",IF($D18&lt;=0,"Rever preço",IF($E18&lt;=0,"Rever duração",IF($L18&gt;$D18,"Custo acima do preço",IF($N18&lt;'Parâmetros'!$B$5,"Margem abaixo da meta",IF($P18&lt;'Parâmetros'!$B$6,"Resultado/hora abaixo da meta","Dentro das metas")))))))</f>
        <v/>
      </c>
    </row>
    <row r="19" ht="21" customHeight="1">
      <c r="A19" s="20" t="n"/>
      <c r="B19" s="20" t="n"/>
      <c r="C19" s="20" t="n"/>
      <c r="D19" s="25" t="n"/>
      <c r="E19" s="26" t="n"/>
      <c r="F19" s="25" t="n"/>
      <c r="G19" s="27" t="n"/>
      <c r="H19" s="25" t="n"/>
      <c r="I19" s="26" t="n"/>
      <c r="J19" s="28">
        <f>IF(OR($B19="",$E19=""),"",IFERROR($E19/60*'Parâmetros'!$B$4,""))</f>
        <v/>
      </c>
      <c r="K19" s="28">
        <f>IF(OR($B19="",$D19="",$G19=""),"",$D19*$G19)</f>
        <v/>
      </c>
      <c r="L19" s="28">
        <f>IF($B19="","",IF(COUNT($D19:$H19)&lt;5,"",SUM($F19,$H19,$J19,$K19)))</f>
        <v/>
      </c>
      <c r="M19" s="28">
        <f>IF(OR($B19="",$D19="",$L19=""),"",$D19-$L19)</f>
        <v/>
      </c>
      <c r="N19" s="29">
        <f>IF($B19="","",IF($M19="","",IF($D19&lt;=0,"Preço inválido",IFERROR($M19/$D19,""))))</f>
        <v/>
      </c>
      <c r="O19" s="28">
        <f>IF($B19="","",IF(OR($D19="",$E19=""),"",IF($E19&lt;=0,"Duração inválida",IFERROR($D19/($E19/60),""))))</f>
        <v/>
      </c>
      <c r="P19" s="28">
        <f>IF($B19="","",IF(OR($M19="",$E19=""),"",IF($E19&lt;=0,"Duração inválida",IFERROR($M19/($E19/60),""))))</f>
        <v/>
      </c>
      <c r="Q19" s="28">
        <f>IF($B19="","",IF(OR($D19="",$I19=""),"",$D19*$I19))</f>
        <v/>
      </c>
      <c r="R19" s="28">
        <f>IF($B19="","",IF(OR($L19="",$I19=""),"",$L19*$I19))</f>
        <v/>
      </c>
      <c r="S19" s="28">
        <f>IF($B19="","",IF(OR($M19="",$I19=""),"",$M19*$I19))</f>
        <v/>
      </c>
      <c r="T19" s="30">
        <f>IF($B19="","",IF(OR($A19="",$C19="",$D19="",$E19="",$F19="",$G19="",$H19="",$I19=""),"Dados incompletos",IF($D19&lt;=0,"Rever preço",IF($E19&lt;=0,"Rever duração",IF($L19&gt;$D19,"Custo acima do preço",IF($N19&lt;'Parâmetros'!$B$5,"Margem abaixo da meta",IF($P19&lt;'Parâmetros'!$B$6,"Resultado/hora abaixo da meta","Dentro das metas")))))))</f>
        <v/>
      </c>
    </row>
    <row r="20" ht="21" customHeight="1">
      <c r="A20" s="20" t="n"/>
      <c r="B20" s="20" t="n"/>
      <c r="C20" s="20" t="n"/>
      <c r="D20" s="25" t="n"/>
      <c r="E20" s="26" t="n"/>
      <c r="F20" s="25" t="n"/>
      <c r="G20" s="27" t="n"/>
      <c r="H20" s="25" t="n"/>
      <c r="I20" s="26" t="n"/>
      <c r="J20" s="28">
        <f>IF(OR($B20="",$E20=""),"",IFERROR($E20/60*'Parâmetros'!$B$4,""))</f>
        <v/>
      </c>
      <c r="K20" s="28">
        <f>IF(OR($B20="",$D20="",$G20=""),"",$D20*$G20)</f>
        <v/>
      </c>
      <c r="L20" s="28">
        <f>IF($B20="","",IF(COUNT($D20:$H20)&lt;5,"",SUM($F20,$H20,$J20,$K20)))</f>
        <v/>
      </c>
      <c r="M20" s="28">
        <f>IF(OR($B20="",$D20="",$L20=""),"",$D20-$L20)</f>
        <v/>
      </c>
      <c r="N20" s="29">
        <f>IF($B20="","",IF($M20="","",IF($D20&lt;=0,"Preço inválido",IFERROR($M20/$D20,""))))</f>
        <v/>
      </c>
      <c r="O20" s="28">
        <f>IF($B20="","",IF(OR($D20="",$E20=""),"",IF($E20&lt;=0,"Duração inválida",IFERROR($D20/($E20/60),""))))</f>
        <v/>
      </c>
      <c r="P20" s="28">
        <f>IF($B20="","",IF(OR($M20="",$E20=""),"",IF($E20&lt;=0,"Duração inválida",IFERROR($M20/($E20/60),""))))</f>
        <v/>
      </c>
      <c r="Q20" s="28">
        <f>IF($B20="","",IF(OR($D20="",$I20=""),"",$D20*$I20))</f>
        <v/>
      </c>
      <c r="R20" s="28">
        <f>IF($B20="","",IF(OR($L20="",$I20=""),"",$L20*$I20))</f>
        <v/>
      </c>
      <c r="S20" s="28">
        <f>IF($B20="","",IF(OR($M20="",$I20=""),"",$M20*$I20))</f>
        <v/>
      </c>
      <c r="T20" s="30">
        <f>IF($B20="","",IF(OR($A20="",$C20="",$D20="",$E20="",$F20="",$G20="",$H20="",$I20=""),"Dados incompletos",IF($D20&lt;=0,"Rever preço",IF($E20&lt;=0,"Rever duração",IF($L20&gt;$D20,"Custo acima do preço",IF($N20&lt;'Parâmetros'!$B$5,"Margem abaixo da meta",IF($P20&lt;'Parâmetros'!$B$6,"Resultado/hora abaixo da meta","Dentro das metas")))))))</f>
        <v/>
      </c>
    </row>
    <row r="21" ht="21" customHeight="1">
      <c r="A21" s="20" t="n"/>
      <c r="B21" s="20" t="n"/>
      <c r="C21" s="20" t="n"/>
      <c r="D21" s="25" t="n"/>
      <c r="E21" s="26" t="n"/>
      <c r="F21" s="25" t="n"/>
      <c r="G21" s="27" t="n"/>
      <c r="H21" s="25" t="n"/>
      <c r="I21" s="26" t="n"/>
      <c r="J21" s="28">
        <f>IF(OR($B21="",$E21=""),"",IFERROR($E21/60*'Parâmetros'!$B$4,""))</f>
        <v/>
      </c>
      <c r="K21" s="28">
        <f>IF(OR($B21="",$D21="",$G21=""),"",$D21*$G21)</f>
        <v/>
      </c>
      <c r="L21" s="28">
        <f>IF($B21="","",IF(COUNT($D21:$H21)&lt;5,"",SUM($F21,$H21,$J21,$K21)))</f>
        <v/>
      </c>
      <c r="M21" s="28">
        <f>IF(OR($B21="",$D21="",$L21=""),"",$D21-$L21)</f>
        <v/>
      </c>
      <c r="N21" s="29">
        <f>IF($B21="","",IF($M21="","",IF($D21&lt;=0,"Preço inválido",IFERROR($M21/$D21,""))))</f>
        <v/>
      </c>
      <c r="O21" s="28">
        <f>IF($B21="","",IF(OR($D21="",$E21=""),"",IF($E21&lt;=0,"Duração inválida",IFERROR($D21/($E21/60),""))))</f>
        <v/>
      </c>
      <c r="P21" s="28">
        <f>IF($B21="","",IF(OR($M21="",$E21=""),"",IF($E21&lt;=0,"Duração inválida",IFERROR($M21/($E21/60),""))))</f>
        <v/>
      </c>
      <c r="Q21" s="28">
        <f>IF($B21="","",IF(OR($D21="",$I21=""),"",$D21*$I21))</f>
        <v/>
      </c>
      <c r="R21" s="28">
        <f>IF($B21="","",IF(OR($L21="",$I21=""),"",$L21*$I21))</f>
        <v/>
      </c>
      <c r="S21" s="28">
        <f>IF($B21="","",IF(OR($M21="",$I21=""),"",$M21*$I21))</f>
        <v/>
      </c>
      <c r="T21" s="30">
        <f>IF($B21="","",IF(OR($A21="",$C21="",$D21="",$E21="",$F21="",$G21="",$H21="",$I21=""),"Dados incompletos",IF($D21&lt;=0,"Rever preço",IF($E21&lt;=0,"Rever duração",IF($L21&gt;$D21,"Custo acima do preço",IF($N21&lt;'Parâmetros'!$B$5,"Margem abaixo da meta",IF($P21&lt;'Parâmetros'!$B$6,"Resultado/hora abaixo da meta","Dentro das metas")))))))</f>
        <v/>
      </c>
    </row>
    <row r="22" ht="21" customHeight="1">
      <c r="A22" s="20" t="n"/>
      <c r="B22" s="20" t="n"/>
      <c r="C22" s="20" t="n"/>
      <c r="D22" s="25" t="n"/>
      <c r="E22" s="26" t="n"/>
      <c r="F22" s="25" t="n"/>
      <c r="G22" s="27" t="n"/>
      <c r="H22" s="25" t="n"/>
      <c r="I22" s="26" t="n"/>
      <c r="J22" s="28">
        <f>IF(OR($B22="",$E22=""),"",IFERROR($E22/60*'Parâmetros'!$B$4,""))</f>
        <v/>
      </c>
      <c r="K22" s="28">
        <f>IF(OR($B22="",$D22="",$G22=""),"",$D22*$G22)</f>
        <v/>
      </c>
      <c r="L22" s="28">
        <f>IF($B22="","",IF(COUNT($D22:$H22)&lt;5,"",SUM($F22,$H22,$J22,$K22)))</f>
        <v/>
      </c>
      <c r="M22" s="28">
        <f>IF(OR($B22="",$D22="",$L22=""),"",$D22-$L22)</f>
        <v/>
      </c>
      <c r="N22" s="29">
        <f>IF($B22="","",IF($M22="","",IF($D22&lt;=0,"Preço inválido",IFERROR($M22/$D22,""))))</f>
        <v/>
      </c>
      <c r="O22" s="28">
        <f>IF($B22="","",IF(OR($D22="",$E22=""),"",IF($E22&lt;=0,"Duração inválida",IFERROR($D22/($E22/60),""))))</f>
        <v/>
      </c>
      <c r="P22" s="28">
        <f>IF($B22="","",IF(OR($M22="",$E22=""),"",IF($E22&lt;=0,"Duração inválida",IFERROR($M22/($E22/60),""))))</f>
        <v/>
      </c>
      <c r="Q22" s="28">
        <f>IF($B22="","",IF(OR($D22="",$I22=""),"",$D22*$I22))</f>
        <v/>
      </c>
      <c r="R22" s="28">
        <f>IF($B22="","",IF(OR($L22="",$I22=""),"",$L22*$I22))</f>
        <v/>
      </c>
      <c r="S22" s="28">
        <f>IF($B22="","",IF(OR($M22="",$I22=""),"",$M22*$I22))</f>
        <v/>
      </c>
      <c r="T22" s="30">
        <f>IF($B22="","",IF(OR($A22="",$C22="",$D22="",$E22="",$F22="",$G22="",$H22="",$I22=""),"Dados incompletos",IF($D22&lt;=0,"Rever preço",IF($E22&lt;=0,"Rever duração",IF($L22&gt;$D22,"Custo acima do preço",IF($N22&lt;'Parâmetros'!$B$5,"Margem abaixo da meta",IF($P22&lt;'Parâmetros'!$B$6,"Resultado/hora abaixo da meta","Dentro das metas")))))))</f>
        <v/>
      </c>
    </row>
    <row r="23" ht="21" customHeight="1">
      <c r="A23" s="20" t="n"/>
      <c r="B23" s="20" t="n"/>
      <c r="C23" s="20" t="n"/>
      <c r="D23" s="25" t="n"/>
      <c r="E23" s="26" t="n"/>
      <c r="F23" s="25" t="n"/>
      <c r="G23" s="27" t="n"/>
      <c r="H23" s="25" t="n"/>
      <c r="I23" s="26" t="n"/>
      <c r="J23" s="28">
        <f>IF(OR($B23="",$E23=""),"",IFERROR($E23/60*'Parâmetros'!$B$4,""))</f>
        <v/>
      </c>
      <c r="K23" s="28">
        <f>IF(OR($B23="",$D23="",$G23=""),"",$D23*$G23)</f>
        <v/>
      </c>
      <c r="L23" s="28">
        <f>IF($B23="","",IF(COUNT($D23:$H23)&lt;5,"",SUM($F23,$H23,$J23,$K23)))</f>
        <v/>
      </c>
      <c r="M23" s="28">
        <f>IF(OR($B23="",$D23="",$L23=""),"",$D23-$L23)</f>
        <v/>
      </c>
      <c r="N23" s="29">
        <f>IF($B23="","",IF($M23="","",IF($D23&lt;=0,"Preço inválido",IFERROR($M23/$D23,""))))</f>
        <v/>
      </c>
      <c r="O23" s="28">
        <f>IF($B23="","",IF(OR($D23="",$E23=""),"",IF($E23&lt;=0,"Duração inválida",IFERROR($D23/($E23/60),""))))</f>
        <v/>
      </c>
      <c r="P23" s="28">
        <f>IF($B23="","",IF(OR($M23="",$E23=""),"",IF($E23&lt;=0,"Duração inválida",IFERROR($M23/($E23/60),""))))</f>
        <v/>
      </c>
      <c r="Q23" s="28">
        <f>IF($B23="","",IF(OR($D23="",$I23=""),"",$D23*$I23))</f>
        <v/>
      </c>
      <c r="R23" s="28">
        <f>IF($B23="","",IF(OR($L23="",$I23=""),"",$L23*$I23))</f>
        <v/>
      </c>
      <c r="S23" s="28">
        <f>IF($B23="","",IF(OR($M23="",$I23=""),"",$M23*$I23))</f>
        <v/>
      </c>
      <c r="T23" s="30">
        <f>IF($B23="","",IF(OR($A23="",$C23="",$D23="",$E23="",$F23="",$G23="",$H23="",$I23=""),"Dados incompletos",IF($D23&lt;=0,"Rever preço",IF($E23&lt;=0,"Rever duração",IF($L23&gt;$D23,"Custo acima do preço",IF($N23&lt;'Parâmetros'!$B$5,"Margem abaixo da meta",IF($P23&lt;'Parâmetros'!$B$6,"Resultado/hora abaixo da meta","Dentro das metas")))))))</f>
        <v/>
      </c>
    </row>
    <row r="24" ht="21" customHeight="1">
      <c r="A24" s="20" t="n"/>
      <c r="B24" s="20" t="n"/>
      <c r="C24" s="20" t="n"/>
      <c r="D24" s="25" t="n"/>
      <c r="E24" s="26" t="n"/>
      <c r="F24" s="25" t="n"/>
      <c r="G24" s="27" t="n"/>
      <c r="H24" s="25" t="n"/>
      <c r="I24" s="26" t="n"/>
      <c r="J24" s="28">
        <f>IF(OR($B24="",$E24=""),"",IFERROR($E24/60*'Parâmetros'!$B$4,""))</f>
        <v/>
      </c>
      <c r="K24" s="28">
        <f>IF(OR($B24="",$D24="",$G24=""),"",$D24*$G24)</f>
        <v/>
      </c>
      <c r="L24" s="28">
        <f>IF($B24="","",IF(COUNT($D24:$H24)&lt;5,"",SUM($F24,$H24,$J24,$K24)))</f>
        <v/>
      </c>
      <c r="M24" s="28">
        <f>IF(OR($B24="",$D24="",$L24=""),"",$D24-$L24)</f>
        <v/>
      </c>
      <c r="N24" s="29">
        <f>IF($B24="","",IF($M24="","",IF($D24&lt;=0,"Preço inválido",IFERROR($M24/$D24,""))))</f>
        <v/>
      </c>
      <c r="O24" s="28">
        <f>IF($B24="","",IF(OR($D24="",$E24=""),"",IF($E24&lt;=0,"Duração inválida",IFERROR($D24/($E24/60),""))))</f>
        <v/>
      </c>
      <c r="P24" s="28">
        <f>IF($B24="","",IF(OR($M24="",$E24=""),"",IF($E24&lt;=0,"Duração inválida",IFERROR($M24/($E24/60),""))))</f>
        <v/>
      </c>
      <c r="Q24" s="28">
        <f>IF($B24="","",IF(OR($D24="",$I24=""),"",$D24*$I24))</f>
        <v/>
      </c>
      <c r="R24" s="28">
        <f>IF($B24="","",IF(OR($L24="",$I24=""),"",$L24*$I24))</f>
        <v/>
      </c>
      <c r="S24" s="28">
        <f>IF($B24="","",IF(OR($M24="",$I24=""),"",$M24*$I24))</f>
        <v/>
      </c>
      <c r="T24" s="30">
        <f>IF($B24="","",IF(OR($A24="",$C24="",$D24="",$E24="",$F24="",$G24="",$H24="",$I24=""),"Dados incompletos",IF($D24&lt;=0,"Rever preço",IF($E24&lt;=0,"Rever duração",IF($L24&gt;$D24,"Custo acima do preço",IF($N24&lt;'Parâmetros'!$B$5,"Margem abaixo da meta",IF($P24&lt;'Parâmetros'!$B$6,"Resultado/hora abaixo da meta","Dentro das metas")))))))</f>
        <v/>
      </c>
    </row>
    <row r="25" ht="21" customHeight="1">
      <c r="A25" s="20" t="n"/>
      <c r="B25" s="20" t="n"/>
      <c r="C25" s="20" t="n"/>
      <c r="D25" s="25" t="n"/>
      <c r="E25" s="26" t="n"/>
      <c r="F25" s="25" t="n"/>
      <c r="G25" s="27" t="n"/>
      <c r="H25" s="25" t="n"/>
      <c r="I25" s="26" t="n"/>
      <c r="J25" s="28">
        <f>IF(OR($B25="",$E25=""),"",IFERROR($E25/60*'Parâmetros'!$B$4,""))</f>
        <v/>
      </c>
      <c r="K25" s="28">
        <f>IF(OR($B25="",$D25="",$G25=""),"",$D25*$G25)</f>
        <v/>
      </c>
      <c r="L25" s="28">
        <f>IF($B25="","",IF(COUNT($D25:$H25)&lt;5,"",SUM($F25,$H25,$J25,$K25)))</f>
        <v/>
      </c>
      <c r="M25" s="28">
        <f>IF(OR($B25="",$D25="",$L25=""),"",$D25-$L25)</f>
        <v/>
      </c>
      <c r="N25" s="29">
        <f>IF($B25="","",IF($M25="","",IF($D25&lt;=0,"Preço inválido",IFERROR($M25/$D25,""))))</f>
        <v/>
      </c>
      <c r="O25" s="28">
        <f>IF($B25="","",IF(OR($D25="",$E25=""),"",IF($E25&lt;=0,"Duração inválida",IFERROR($D25/($E25/60),""))))</f>
        <v/>
      </c>
      <c r="P25" s="28">
        <f>IF($B25="","",IF(OR($M25="",$E25=""),"",IF($E25&lt;=0,"Duração inválida",IFERROR($M25/($E25/60),""))))</f>
        <v/>
      </c>
      <c r="Q25" s="28">
        <f>IF($B25="","",IF(OR($D25="",$I25=""),"",$D25*$I25))</f>
        <v/>
      </c>
      <c r="R25" s="28">
        <f>IF($B25="","",IF(OR($L25="",$I25=""),"",$L25*$I25))</f>
        <v/>
      </c>
      <c r="S25" s="28">
        <f>IF($B25="","",IF(OR($M25="",$I25=""),"",$M25*$I25))</f>
        <v/>
      </c>
      <c r="T25" s="30">
        <f>IF($B25="","",IF(OR($A25="",$C25="",$D25="",$E25="",$F25="",$G25="",$H25="",$I25=""),"Dados incompletos",IF($D25&lt;=0,"Rever preço",IF($E25&lt;=0,"Rever duração",IF($L25&gt;$D25,"Custo acima do preço",IF($N25&lt;'Parâmetros'!$B$5,"Margem abaixo da meta",IF($P25&lt;'Parâmetros'!$B$6,"Resultado/hora abaixo da meta","Dentro das metas")))))))</f>
        <v/>
      </c>
    </row>
    <row r="26" ht="21" customHeight="1">
      <c r="A26" s="20" t="n"/>
      <c r="B26" s="20" t="n"/>
      <c r="C26" s="20" t="n"/>
      <c r="D26" s="25" t="n"/>
      <c r="E26" s="26" t="n"/>
      <c r="F26" s="25" t="n"/>
      <c r="G26" s="27" t="n"/>
      <c r="H26" s="25" t="n"/>
      <c r="I26" s="26" t="n"/>
      <c r="J26" s="28">
        <f>IF(OR($B26="",$E26=""),"",IFERROR($E26/60*'Parâmetros'!$B$4,""))</f>
        <v/>
      </c>
      <c r="K26" s="28">
        <f>IF(OR($B26="",$D26="",$G26=""),"",$D26*$G26)</f>
        <v/>
      </c>
      <c r="L26" s="28">
        <f>IF($B26="","",IF(COUNT($D26:$H26)&lt;5,"",SUM($F26,$H26,$J26,$K26)))</f>
        <v/>
      </c>
      <c r="M26" s="28">
        <f>IF(OR($B26="",$D26="",$L26=""),"",$D26-$L26)</f>
        <v/>
      </c>
      <c r="N26" s="29">
        <f>IF($B26="","",IF($M26="","",IF($D26&lt;=0,"Preço inválido",IFERROR($M26/$D26,""))))</f>
        <v/>
      </c>
      <c r="O26" s="28">
        <f>IF($B26="","",IF(OR($D26="",$E26=""),"",IF($E26&lt;=0,"Duração inválida",IFERROR($D26/($E26/60),""))))</f>
        <v/>
      </c>
      <c r="P26" s="28">
        <f>IF($B26="","",IF(OR($M26="",$E26=""),"",IF($E26&lt;=0,"Duração inválida",IFERROR($M26/($E26/60),""))))</f>
        <v/>
      </c>
      <c r="Q26" s="28">
        <f>IF($B26="","",IF(OR($D26="",$I26=""),"",$D26*$I26))</f>
        <v/>
      </c>
      <c r="R26" s="28">
        <f>IF($B26="","",IF(OR($L26="",$I26=""),"",$L26*$I26))</f>
        <v/>
      </c>
      <c r="S26" s="28">
        <f>IF($B26="","",IF(OR($M26="",$I26=""),"",$M26*$I26))</f>
        <v/>
      </c>
      <c r="T26" s="30">
        <f>IF($B26="","",IF(OR($A26="",$C26="",$D26="",$E26="",$F26="",$G26="",$H26="",$I26=""),"Dados incompletos",IF($D26&lt;=0,"Rever preço",IF($E26&lt;=0,"Rever duração",IF($L26&gt;$D26,"Custo acima do preço",IF($N26&lt;'Parâmetros'!$B$5,"Margem abaixo da meta",IF($P26&lt;'Parâmetros'!$B$6,"Resultado/hora abaixo da meta","Dentro das metas")))))))</f>
        <v/>
      </c>
    </row>
    <row r="27" ht="21" customHeight="1">
      <c r="A27" s="20" t="n"/>
      <c r="B27" s="20" t="n"/>
      <c r="C27" s="20" t="n"/>
      <c r="D27" s="25" t="n"/>
      <c r="E27" s="26" t="n"/>
      <c r="F27" s="25" t="n"/>
      <c r="G27" s="27" t="n"/>
      <c r="H27" s="25" t="n"/>
      <c r="I27" s="26" t="n"/>
      <c r="J27" s="28">
        <f>IF(OR($B27="",$E27=""),"",IFERROR($E27/60*'Parâmetros'!$B$4,""))</f>
        <v/>
      </c>
      <c r="K27" s="28">
        <f>IF(OR($B27="",$D27="",$G27=""),"",$D27*$G27)</f>
        <v/>
      </c>
      <c r="L27" s="28">
        <f>IF($B27="","",IF(COUNT($D27:$H27)&lt;5,"",SUM($F27,$H27,$J27,$K27)))</f>
        <v/>
      </c>
      <c r="M27" s="28">
        <f>IF(OR($B27="",$D27="",$L27=""),"",$D27-$L27)</f>
        <v/>
      </c>
      <c r="N27" s="29">
        <f>IF($B27="","",IF($M27="","",IF($D27&lt;=0,"Preço inválido",IFERROR($M27/$D27,""))))</f>
        <v/>
      </c>
      <c r="O27" s="28">
        <f>IF($B27="","",IF(OR($D27="",$E27=""),"",IF($E27&lt;=0,"Duração inválida",IFERROR($D27/($E27/60),""))))</f>
        <v/>
      </c>
      <c r="P27" s="28">
        <f>IF($B27="","",IF(OR($M27="",$E27=""),"",IF($E27&lt;=0,"Duração inválida",IFERROR($M27/($E27/60),""))))</f>
        <v/>
      </c>
      <c r="Q27" s="28">
        <f>IF($B27="","",IF(OR($D27="",$I27=""),"",$D27*$I27))</f>
        <v/>
      </c>
      <c r="R27" s="28">
        <f>IF($B27="","",IF(OR($L27="",$I27=""),"",$L27*$I27))</f>
        <v/>
      </c>
      <c r="S27" s="28">
        <f>IF($B27="","",IF(OR($M27="",$I27=""),"",$M27*$I27))</f>
        <v/>
      </c>
      <c r="T27" s="30">
        <f>IF($B27="","",IF(OR($A27="",$C27="",$D27="",$E27="",$F27="",$G27="",$H27="",$I27=""),"Dados incompletos",IF($D27&lt;=0,"Rever preço",IF($E27&lt;=0,"Rever duração",IF($L27&gt;$D27,"Custo acima do preço",IF($N27&lt;'Parâmetros'!$B$5,"Margem abaixo da meta",IF($P27&lt;'Parâmetros'!$B$6,"Resultado/hora abaixo da meta","Dentro das metas")))))))</f>
        <v/>
      </c>
    </row>
    <row r="28" ht="21" customHeight="1">
      <c r="A28" s="20" t="n"/>
      <c r="B28" s="20" t="n"/>
      <c r="C28" s="20" t="n"/>
      <c r="D28" s="25" t="n"/>
      <c r="E28" s="26" t="n"/>
      <c r="F28" s="25" t="n"/>
      <c r="G28" s="27" t="n"/>
      <c r="H28" s="25" t="n"/>
      <c r="I28" s="26" t="n"/>
      <c r="J28" s="28">
        <f>IF(OR($B28="",$E28=""),"",IFERROR($E28/60*'Parâmetros'!$B$4,""))</f>
        <v/>
      </c>
      <c r="K28" s="28">
        <f>IF(OR($B28="",$D28="",$G28=""),"",$D28*$G28)</f>
        <v/>
      </c>
      <c r="L28" s="28">
        <f>IF($B28="","",IF(COUNT($D28:$H28)&lt;5,"",SUM($F28,$H28,$J28,$K28)))</f>
        <v/>
      </c>
      <c r="M28" s="28">
        <f>IF(OR($B28="",$D28="",$L28=""),"",$D28-$L28)</f>
        <v/>
      </c>
      <c r="N28" s="29">
        <f>IF($B28="","",IF($M28="","",IF($D28&lt;=0,"Preço inválido",IFERROR($M28/$D28,""))))</f>
        <v/>
      </c>
      <c r="O28" s="28">
        <f>IF($B28="","",IF(OR($D28="",$E28=""),"",IF($E28&lt;=0,"Duração inválida",IFERROR($D28/($E28/60),""))))</f>
        <v/>
      </c>
      <c r="P28" s="28">
        <f>IF($B28="","",IF(OR($M28="",$E28=""),"",IF($E28&lt;=0,"Duração inválida",IFERROR($M28/($E28/60),""))))</f>
        <v/>
      </c>
      <c r="Q28" s="28">
        <f>IF($B28="","",IF(OR($D28="",$I28=""),"",$D28*$I28))</f>
        <v/>
      </c>
      <c r="R28" s="28">
        <f>IF($B28="","",IF(OR($L28="",$I28=""),"",$L28*$I28))</f>
        <v/>
      </c>
      <c r="S28" s="28">
        <f>IF($B28="","",IF(OR($M28="",$I28=""),"",$M28*$I28))</f>
        <v/>
      </c>
      <c r="T28" s="30">
        <f>IF($B28="","",IF(OR($A28="",$C28="",$D28="",$E28="",$F28="",$G28="",$H28="",$I28=""),"Dados incompletos",IF($D28&lt;=0,"Rever preço",IF($E28&lt;=0,"Rever duração",IF($L28&gt;$D28,"Custo acima do preço",IF($N28&lt;'Parâmetros'!$B$5,"Margem abaixo da meta",IF($P28&lt;'Parâmetros'!$B$6,"Resultado/hora abaixo da meta","Dentro das metas")))))))</f>
        <v/>
      </c>
    </row>
    <row r="29" ht="21" customHeight="1">
      <c r="A29" s="20" t="n"/>
      <c r="B29" s="20" t="n"/>
      <c r="C29" s="20" t="n"/>
      <c r="D29" s="25" t="n"/>
      <c r="E29" s="26" t="n"/>
      <c r="F29" s="25" t="n"/>
      <c r="G29" s="27" t="n"/>
      <c r="H29" s="25" t="n"/>
      <c r="I29" s="26" t="n"/>
      <c r="J29" s="28">
        <f>IF(OR($B29="",$E29=""),"",IFERROR($E29/60*'Parâmetros'!$B$4,""))</f>
        <v/>
      </c>
      <c r="K29" s="28">
        <f>IF(OR($B29="",$D29="",$G29=""),"",$D29*$G29)</f>
        <v/>
      </c>
      <c r="L29" s="28">
        <f>IF($B29="","",IF(COUNT($D29:$H29)&lt;5,"",SUM($F29,$H29,$J29,$K29)))</f>
        <v/>
      </c>
      <c r="M29" s="28">
        <f>IF(OR($B29="",$D29="",$L29=""),"",$D29-$L29)</f>
        <v/>
      </c>
      <c r="N29" s="29">
        <f>IF($B29="","",IF($M29="","",IF($D29&lt;=0,"Preço inválido",IFERROR($M29/$D29,""))))</f>
        <v/>
      </c>
      <c r="O29" s="28">
        <f>IF($B29="","",IF(OR($D29="",$E29=""),"",IF($E29&lt;=0,"Duração inválida",IFERROR($D29/($E29/60),""))))</f>
        <v/>
      </c>
      <c r="P29" s="28">
        <f>IF($B29="","",IF(OR($M29="",$E29=""),"",IF($E29&lt;=0,"Duração inválida",IFERROR($M29/($E29/60),""))))</f>
        <v/>
      </c>
      <c r="Q29" s="28">
        <f>IF($B29="","",IF(OR($D29="",$I29=""),"",$D29*$I29))</f>
        <v/>
      </c>
      <c r="R29" s="28">
        <f>IF($B29="","",IF(OR($L29="",$I29=""),"",$L29*$I29))</f>
        <v/>
      </c>
      <c r="S29" s="28">
        <f>IF($B29="","",IF(OR($M29="",$I29=""),"",$M29*$I29))</f>
        <v/>
      </c>
      <c r="T29" s="30">
        <f>IF($B29="","",IF(OR($A29="",$C29="",$D29="",$E29="",$F29="",$G29="",$H29="",$I29=""),"Dados incompletos",IF($D29&lt;=0,"Rever preço",IF($E29&lt;=0,"Rever duração",IF($L29&gt;$D29,"Custo acima do preço",IF($N29&lt;'Parâmetros'!$B$5,"Margem abaixo da meta",IF($P29&lt;'Parâmetros'!$B$6,"Resultado/hora abaixo da meta","Dentro das metas")))))))</f>
        <v/>
      </c>
    </row>
    <row r="30" ht="21" customHeight="1">
      <c r="A30" s="20" t="n"/>
      <c r="B30" s="20" t="n"/>
      <c r="C30" s="20" t="n"/>
      <c r="D30" s="25" t="n"/>
      <c r="E30" s="26" t="n"/>
      <c r="F30" s="25" t="n"/>
      <c r="G30" s="27" t="n"/>
      <c r="H30" s="25" t="n"/>
      <c r="I30" s="26" t="n"/>
      <c r="J30" s="28">
        <f>IF(OR($B30="",$E30=""),"",IFERROR($E30/60*'Parâmetros'!$B$4,""))</f>
        <v/>
      </c>
      <c r="K30" s="28">
        <f>IF(OR($B30="",$D30="",$G30=""),"",$D30*$G30)</f>
        <v/>
      </c>
      <c r="L30" s="28">
        <f>IF($B30="","",IF(COUNT($D30:$H30)&lt;5,"",SUM($F30,$H30,$J30,$K30)))</f>
        <v/>
      </c>
      <c r="M30" s="28">
        <f>IF(OR($B30="",$D30="",$L30=""),"",$D30-$L30)</f>
        <v/>
      </c>
      <c r="N30" s="29">
        <f>IF($B30="","",IF($M30="","",IF($D30&lt;=0,"Preço inválido",IFERROR($M30/$D30,""))))</f>
        <v/>
      </c>
      <c r="O30" s="28">
        <f>IF($B30="","",IF(OR($D30="",$E30=""),"",IF($E30&lt;=0,"Duração inválida",IFERROR($D30/($E30/60),""))))</f>
        <v/>
      </c>
      <c r="P30" s="28">
        <f>IF($B30="","",IF(OR($M30="",$E30=""),"",IF($E30&lt;=0,"Duração inválida",IFERROR($M30/($E30/60),""))))</f>
        <v/>
      </c>
      <c r="Q30" s="28">
        <f>IF($B30="","",IF(OR($D30="",$I30=""),"",$D30*$I30))</f>
        <v/>
      </c>
      <c r="R30" s="28">
        <f>IF($B30="","",IF(OR($L30="",$I30=""),"",$L30*$I30))</f>
        <v/>
      </c>
      <c r="S30" s="28">
        <f>IF($B30="","",IF(OR($M30="",$I30=""),"",$M30*$I30))</f>
        <v/>
      </c>
      <c r="T30" s="30">
        <f>IF($B30="","",IF(OR($A30="",$C30="",$D30="",$E30="",$F30="",$G30="",$H30="",$I30=""),"Dados incompletos",IF($D30&lt;=0,"Rever preço",IF($E30&lt;=0,"Rever duração",IF($L30&gt;$D30,"Custo acima do preço",IF($N30&lt;'Parâmetros'!$B$5,"Margem abaixo da meta",IF($P30&lt;'Parâmetros'!$B$6,"Resultado/hora abaixo da meta","Dentro das metas")))))))</f>
        <v/>
      </c>
    </row>
    <row r="31" ht="21" customHeight="1">
      <c r="A31" s="20" t="n"/>
      <c r="B31" s="20" t="n"/>
      <c r="C31" s="20" t="n"/>
      <c r="D31" s="25" t="n"/>
      <c r="E31" s="26" t="n"/>
      <c r="F31" s="25" t="n"/>
      <c r="G31" s="27" t="n"/>
      <c r="H31" s="25" t="n"/>
      <c r="I31" s="26" t="n"/>
      <c r="J31" s="28">
        <f>IF(OR($B31="",$E31=""),"",IFERROR($E31/60*'Parâmetros'!$B$4,""))</f>
        <v/>
      </c>
      <c r="K31" s="28">
        <f>IF(OR($B31="",$D31="",$G31=""),"",$D31*$G31)</f>
        <v/>
      </c>
      <c r="L31" s="28">
        <f>IF($B31="","",IF(COUNT($D31:$H31)&lt;5,"",SUM($F31,$H31,$J31,$K31)))</f>
        <v/>
      </c>
      <c r="M31" s="28">
        <f>IF(OR($B31="",$D31="",$L31=""),"",$D31-$L31)</f>
        <v/>
      </c>
      <c r="N31" s="29">
        <f>IF($B31="","",IF($M31="","",IF($D31&lt;=0,"Preço inválido",IFERROR($M31/$D31,""))))</f>
        <v/>
      </c>
      <c r="O31" s="28">
        <f>IF($B31="","",IF(OR($D31="",$E31=""),"",IF($E31&lt;=0,"Duração inválida",IFERROR($D31/($E31/60),""))))</f>
        <v/>
      </c>
      <c r="P31" s="28">
        <f>IF($B31="","",IF(OR($M31="",$E31=""),"",IF($E31&lt;=0,"Duração inválida",IFERROR($M31/($E31/60),""))))</f>
        <v/>
      </c>
      <c r="Q31" s="28">
        <f>IF($B31="","",IF(OR($D31="",$I31=""),"",$D31*$I31))</f>
        <v/>
      </c>
      <c r="R31" s="28">
        <f>IF($B31="","",IF(OR($L31="",$I31=""),"",$L31*$I31))</f>
        <v/>
      </c>
      <c r="S31" s="28">
        <f>IF($B31="","",IF(OR($M31="",$I31=""),"",$M31*$I31))</f>
        <v/>
      </c>
      <c r="T31" s="30">
        <f>IF($B31="","",IF(OR($A31="",$C31="",$D31="",$E31="",$F31="",$G31="",$H31="",$I31=""),"Dados incompletos",IF($D31&lt;=0,"Rever preço",IF($E31&lt;=0,"Rever duração",IF($L31&gt;$D31,"Custo acima do preço",IF($N31&lt;'Parâmetros'!$B$5,"Margem abaixo da meta",IF($P31&lt;'Parâmetros'!$B$6,"Resultado/hora abaixo da meta","Dentro das metas")))))))</f>
        <v/>
      </c>
    </row>
    <row r="32" ht="21" customHeight="1">
      <c r="A32" s="20" t="n"/>
      <c r="B32" s="20" t="n"/>
      <c r="C32" s="20" t="n"/>
      <c r="D32" s="25" t="n"/>
      <c r="E32" s="26" t="n"/>
      <c r="F32" s="25" t="n"/>
      <c r="G32" s="27" t="n"/>
      <c r="H32" s="25" t="n"/>
      <c r="I32" s="26" t="n"/>
      <c r="J32" s="28">
        <f>IF(OR($B32="",$E32=""),"",IFERROR($E32/60*'Parâmetros'!$B$4,""))</f>
        <v/>
      </c>
      <c r="K32" s="28">
        <f>IF(OR($B32="",$D32="",$G32=""),"",$D32*$G32)</f>
        <v/>
      </c>
      <c r="L32" s="28">
        <f>IF($B32="","",IF(COUNT($D32:$H32)&lt;5,"",SUM($F32,$H32,$J32,$K32)))</f>
        <v/>
      </c>
      <c r="M32" s="28">
        <f>IF(OR($B32="",$D32="",$L32=""),"",$D32-$L32)</f>
        <v/>
      </c>
      <c r="N32" s="29">
        <f>IF($B32="","",IF($M32="","",IF($D32&lt;=0,"Preço inválido",IFERROR($M32/$D32,""))))</f>
        <v/>
      </c>
      <c r="O32" s="28">
        <f>IF($B32="","",IF(OR($D32="",$E32=""),"",IF($E32&lt;=0,"Duração inválida",IFERROR($D32/($E32/60),""))))</f>
        <v/>
      </c>
      <c r="P32" s="28">
        <f>IF($B32="","",IF(OR($M32="",$E32=""),"",IF($E32&lt;=0,"Duração inválida",IFERROR($M32/($E32/60),""))))</f>
        <v/>
      </c>
      <c r="Q32" s="28">
        <f>IF($B32="","",IF(OR($D32="",$I32=""),"",$D32*$I32))</f>
        <v/>
      </c>
      <c r="R32" s="28">
        <f>IF($B32="","",IF(OR($L32="",$I32=""),"",$L32*$I32))</f>
        <v/>
      </c>
      <c r="S32" s="28">
        <f>IF($B32="","",IF(OR($M32="",$I32=""),"",$M32*$I32))</f>
        <v/>
      </c>
      <c r="T32" s="30">
        <f>IF($B32="","",IF(OR($A32="",$C32="",$D32="",$E32="",$F32="",$G32="",$H32="",$I32=""),"Dados incompletos",IF($D32&lt;=0,"Rever preço",IF($E32&lt;=0,"Rever duração",IF($L32&gt;$D32,"Custo acima do preço",IF($N32&lt;'Parâmetros'!$B$5,"Margem abaixo da meta",IF($P32&lt;'Parâmetros'!$B$6,"Resultado/hora abaixo da meta","Dentro das metas")))))))</f>
        <v/>
      </c>
    </row>
    <row r="33" ht="21" customHeight="1">
      <c r="A33" s="20" t="n"/>
      <c r="B33" s="20" t="n"/>
      <c r="C33" s="20" t="n"/>
      <c r="D33" s="25" t="n"/>
      <c r="E33" s="26" t="n"/>
      <c r="F33" s="25" t="n"/>
      <c r="G33" s="27" t="n"/>
      <c r="H33" s="25" t="n"/>
      <c r="I33" s="26" t="n"/>
      <c r="J33" s="28">
        <f>IF(OR($B33="",$E33=""),"",IFERROR($E33/60*'Parâmetros'!$B$4,""))</f>
        <v/>
      </c>
      <c r="K33" s="28">
        <f>IF(OR($B33="",$D33="",$G33=""),"",$D33*$G33)</f>
        <v/>
      </c>
      <c r="L33" s="28">
        <f>IF($B33="","",IF(COUNT($D33:$H33)&lt;5,"",SUM($F33,$H33,$J33,$K33)))</f>
        <v/>
      </c>
      <c r="M33" s="28">
        <f>IF(OR($B33="",$D33="",$L33=""),"",$D33-$L33)</f>
        <v/>
      </c>
      <c r="N33" s="29">
        <f>IF($B33="","",IF($M33="","",IF($D33&lt;=0,"Preço inválido",IFERROR($M33/$D33,""))))</f>
        <v/>
      </c>
      <c r="O33" s="28">
        <f>IF($B33="","",IF(OR($D33="",$E33=""),"",IF($E33&lt;=0,"Duração inválida",IFERROR($D33/($E33/60),""))))</f>
        <v/>
      </c>
      <c r="P33" s="28">
        <f>IF($B33="","",IF(OR($M33="",$E33=""),"",IF($E33&lt;=0,"Duração inválida",IFERROR($M33/($E33/60),""))))</f>
        <v/>
      </c>
      <c r="Q33" s="28">
        <f>IF($B33="","",IF(OR($D33="",$I33=""),"",$D33*$I33))</f>
        <v/>
      </c>
      <c r="R33" s="28">
        <f>IF($B33="","",IF(OR($L33="",$I33=""),"",$L33*$I33))</f>
        <v/>
      </c>
      <c r="S33" s="28">
        <f>IF($B33="","",IF(OR($M33="",$I33=""),"",$M33*$I33))</f>
        <v/>
      </c>
      <c r="T33" s="30">
        <f>IF($B33="","",IF(OR($A33="",$C33="",$D33="",$E33="",$F33="",$G33="",$H33="",$I33=""),"Dados incompletos",IF($D33&lt;=0,"Rever preço",IF($E33&lt;=0,"Rever duração",IF($L33&gt;$D33,"Custo acima do preço",IF($N33&lt;'Parâmetros'!$B$5,"Margem abaixo da meta",IF($P33&lt;'Parâmetros'!$B$6,"Resultado/hora abaixo da meta","Dentro das metas")))))))</f>
        <v/>
      </c>
    </row>
    <row r="34" ht="21" customHeight="1">
      <c r="A34" s="20" t="n"/>
      <c r="B34" s="20" t="n"/>
      <c r="C34" s="20" t="n"/>
      <c r="D34" s="25" t="n"/>
      <c r="E34" s="26" t="n"/>
      <c r="F34" s="25" t="n"/>
      <c r="G34" s="27" t="n"/>
      <c r="H34" s="25" t="n"/>
      <c r="I34" s="26" t="n"/>
      <c r="J34" s="28">
        <f>IF(OR($B34="",$E34=""),"",IFERROR($E34/60*'Parâmetros'!$B$4,""))</f>
        <v/>
      </c>
      <c r="K34" s="28">
        <f>IF(OR($B34="",$D34="",$G34=""),"",$D34*$G34)</f>
        <v/>
      </c>
      <c r="L34" s="28">
        <f>IF($B34="","",IF(COUNT($D34:$H34)&lt;5,"",SUM($F34,$H34,$J34,$K34)))</f>
        <v/>
      </c>
      <c r="M34" s="28">
        <f>IF(OR($B34="",$D34="",$L34=""),"",$D34-$L34)</f>
        <v/>
      </c>
      <c r="N34" s="29">
        <f>IF($B34="","",IF($M34="","",IF($D34&lt;=0,"Preço inválido",IFERROR($M34/$D34,""))))</f>
        <v/>
      </c>
      <c r="O34" s="28">
        <f>IF($B34="","",IF(OR($D34="",$E34=""),"",IF($E34&lt;=0,"Duração inválida",IFERROR($D34/($E34/60),""))))</f>
        <v/>
      </c>
      <c r="P34" s="28">
        <f>IF($B34="","",IF(OR($M34="",$E34=""),"",IF($E34&lt;=0,"Duração inválida",IFERROR($M34/($E34/60),""))))</f>
        <v/>
      </c>
      <c r="Q34" s="28">
        <f>IF($B34="","",IF(OR($D34="",$I34=""),"",$D34*$I34))</f>
        <v/>
      </c>
      <c r="R34" s="28">
        <f>IF($B34="","",IF(OR($L34="",$I34=""),"",$L34*$I34))</f>
        <v/>
      </c>
      <c r="S34" s="28">
        <f>IF($B34="","",IF(OR($M34="",$I34=""),"",$M34*$I34))</f>
        <v/>
      </c>
      <c r="T34" s="30">
        <f>IF($B34="","",IF(OR($A34="",$C34="",$D34="",$E34="",$F34="",$G34="",$H34="",$I34=""),"Dados incompletos",IF($D34&lt;=0,"Rever preço",IF($E34&lt;=0,"Rever duração",IF($L34&gt;$D34,"Custo acima do preço",IF($N34&lt;'Parâmetros'!$B$5,"Margem abaixo da meta",IF($P34&lt;'Parâmetros'!$B$6,"Resultado/hora abaixo da meta","Dentro das metas")))))))</f>
        <v/>
      </c>
    </row>
    <row r="35" ht="21" customHeight="1">
      <c r="A35" s="20" t="n"/>
      <c r="B35" s="20" t="n"/>
      <c r="C35" s="20" t="n"/>
      <c r="D35" s="25" t="n"/>
      <c r="E35" s="26" t="n"/>
      <c r="F35" s="25" t="n"/>
      <c r="G35" s="27" t="n"/>
      <c r="H35" s="25" t="n"/>
      <c r="I35" s="26" t="n"/>
      <c r="J35" s="28">
        <f>IF(OR($B35="",$E35=""),"",IFERROR($E35/60*'Parâmetros'!$B$4,""))</f>
        <v/>
      </c>
      <c r="K35" s="28">
        <f>IF(OR($B35="",$D35="",$G35=""),"",$D35*$G35)</f>
        <v/>
      </c>
      <c r="L35" s="28">
        <f>IF($B35="","",IF(COUNT($D35:$H35)&lt;5,"",SUM($F35,$H35,$J35,$K35)))</f>
        <v/>
      </c>
      <c r="M35" s="28">
        <f>IF(OR($B35="",$D35="",$L35=""),"",$D35-$L35)</f>
        <v/>
      </c>
      <c r="N35" s="29">
        <f>IF($B35="","",IF($M35="","",IF($D35&lt;=0,"Preço inválido",IFERROR($M35/$D35,""))))</f>
        <v/>
      </c>
      <c r="O35" s="28">
        <f>IF($B35="","",IF(OR($D35="",$E35=""),"",IF($E35&lt;=0,"Duração inválida",IFERROR($D35/($E35/60),""))))</f>
        <v/>
      </c>
      <c r="P35" s="28">
        <f>IF($B35="","",IF(OR($M35="",$E35=""),"",IF($E35&lt;=0,"Duração inválida",IFERROR($M35/($E35/60),""))))</f>
        <v/>
      </c>
      <c r="Q35" s="28">
        <f>IF($B35="","",IF(OR($D35="",$I35=""),"",$D35*$I35))</f>
        <v/>
      </c>
      <c r="R35" s="28">
        <f>IF($B35="","",IF(OR($L35="",$I35=""),"",$L35*$I35))</f>
        <v/>
      </c>
      <c r="S35" s="28">
        <f>IF($B35="","",IF(OR($M35="",$I35=""),"",$M35*$I35))</f>
        <v/>
      </c>
      <c r="T35" s="30">
        <f>IF($B35="","",IF(OR($A35="",$C35="",$D35="",$E35="",$F35="",$G35="",$H35="",$I35=""),"Dados incompletos",IF($D35&lt;=0,"Rever preço",IF($E35&lt;=0,"Rever duração",IF($L35&gt;$D35,"Custo acima do preço",IF($N35&lt;'Parâmetros'!$B$5,"Margem abaixo da meta",IF($P35&lt;'Parâmetros'!$B$6,"Resultado/hora abaixo da meta","Dentro das metas")))))))</f>
        <v/>
      </c>
    </row>
    <row r="36" ht="21" customHeight="1">
      <c r="A36" s="20" t="n"/>
      <c r="B36" s="20" t="n"/>
      <c r="C36" s="20" t="n"/>
      <c r="D36" s="25" t="n"/>
      <c r="E36" s="26" t="n"/>
      <c r="F36" s="25" t="n"/>
      <c r="G36" s="27" t="n"/>
      <c r="H36" s="25" t="n"/>
      <c r="I36" s="26" t="n"/>
      <c r="J36" s="28">
        <f>IF(OR($B36="",$E36=""),"",IFERROR($E36/60*'Parâmetros'!$B$4,""))</f>
        <v/>
      </c>
      <c r="K36" s="28">
        <f>IF(OR($B36="",$D36="",$G36=""),"",$D36*$G36)</f>
        <v/>
      </c>
      <c r="L36" s="28">
        <f>IF($B36="","",IF(COUNT($D36:$H36)&lt;5,"",SUM($F36,$H36,$J36,$K36)))</f>
        <v/>
      </c>
      <c r="M36" s="28">
        <f>IF(OR($B36="",$D36="",$L36=""),"",$D36-$L36)</f>
        <v/>
      </c>
      <c r="N36" s="29">
        <f>IF($B36="","",IF($M36="","",IF($D36&lt;=0,"Preço inválido",IFERROR($M36/$D36,""))))</f>
        <v/>
      </c>
      <c r="O36" s="28">
        <f>IF($B36="","",IF(OR($D36="",$E36=""),"",IF($E36&lt;=0,"Duração inválida",IFERROR($D36/($E36/60),""))))</f>
        <v/>
      </c>
      <c r="P36" s="28">
        <f>IF($B36="","",IF(OR($M36="",$E36=""),"",IF($E36&lt;=0,"Duração inválida",IFERROR($M36/($E36/60),""))))</f>
        <v/>
      </c>
      <c r="Q36" s="28">
        <f>IF($B36="","",IF(OR($D36="",$I36=""),"",$D36*$I36))</f>
        <v/>
      </c>
      <c r="R36" s="28">
        <f>IF($B36="","",IF(OR($L36="",$I36=""),"",$L36*$I36))</f>
        <v/>
      </c>
      <c r="S36" s="28">
        <f>IF($B36="","",IF(OR($M36="",$I36=""),"",$M36*$I36))</f>
        <v/>
      </c>
      <c r="T36" s="30">
        <f>IF($B36="","",IF(OR($A36="",$C36="",$D36="",$E36="",$F36="",$G36="",$H36="",$I36=""),"Dados incompletos",IF($D36&lt;=0,"Rever preço",IF($E36&lt;=0,"Rever duração",IF($L36&gt;$D36,"Custo acima do preço",IF($N36&lt;'Parâmetros'!$B$5,"Margem abaixo da meta",IF($P36&lt;'Parâmetros'!$B$6,"Resultado/hora abaixo da meta","Dentro das metas")))))))</f>
        <v/>
      </c>
    </row>
    <row r="37" ht="21" customHeight="1">
      <c r="A37" s="20" t="n"/>
      <c r="B37" s="20" t="n"/>
      <c r="C37" s="20" t="n"/>
      <c r="D37" s="25" t="n"/>
      <c r="E37" s="26" t="n"/>
      <c r="F37" s="25" t="n"/>
      <c r="G37" s="27" t="n"/>
      <c r="H37" s="25" t="n"/>
      <c r="I37" s="26" t="n"/>
      <c r="J37" s="28">
        <f>IF(OR($B37="",$E37=""),"",IFERROR($E37/60*'Parâmetros'!$B$4,""))</f>
        <v/>
      </c>
      <c r="K37" s="28">
        <f>IF(OR($B37="",$D37="",$G37=""),"",$D37*$G37)</f>
        <v/>
      </c>
      <c r="L37" s="28">
        <f>IF($B37="","",IF(COUNT($D37:$H37)&lt;5,"",SUM($F37,$H37,$J37,$K37)))</f>
        <v/>
      </c>
      <c r="M37" s="28">
        <f>IF(OR($B37="",$D37="",$L37=""),"",$D37-$L37)</f>
        <v/>
      </c>
      <c r="N37" s="29">
        <f>IF($B37="","",IF($M37="","",IF($D37&lt;=0,"Preço inválido",IFERROR($M37/$D37,""))))</f>
        <v/>
      </c>
      <c r="O37" s="28">
        <f>IF($B37="","",IF(OR($D37="",$E37=""),"",IF($E37&lt;=0,"Duração inválida",IFERROR($D37/($E37/60),""))))</f>
        <v/>
      </c>
      <c r="P37" s="28">
        <f>IF($B37="","",IF(OR($M37="",$E37=""),"",IF($E37&lt;=0,"Duração inválida",IFERROR($M37/($E37/60),""))))</f>
        <v/>
      </c>
      <c r="Q37" s="28">
        <f>IF($B37="","",IF(OR($D37="",$I37=""),"",$D37*$I37))</f>
        <v/>
      </c>
      <c r="R37" s="28">
        <f>IF($B37="","",IF(OR($L37="",$I37=""),"",$L37*$I37))</f>
        <v/>
      </c>
      <c r="S37" s="28">
        <f>IF($B37="","",IF(OR($M37="",$I37=""),"",$M37*$I37))</f>
        <v/>
      </c>
      <c r="T37" s="30">
        <f>IF($B37="","",IF(OR($A37="",$C37="",$D37="",$E37="",$F37="",$G37="",$H37="",$I37=""),"Dados incompletos",IF($D37&lt;=0,"Rever preço",IF($E37&lt;=0,"Rever duração",IF($L37&gt;$D37,"Custo acima do preço",IF($N37&lt;'Parâmetros'!$B$5,"Margem abaixo da meta",IF($P37&lt;'Parâmetros'!$B$6,"Resultado/hora abaixo da meta","Dentro das metas")))))))</f>
        <v/>
      </c>
    </row>
    <row r="38" ht="21" customHeight="1">
      <c r="A38" s="20" t="n"/>
      <c r="B38" s="20" t="n"/>
      <c r="C38" s="20" t="n"/>
      <c r="D38" s="25" t="n"/>
      <c r="E38" s="26" t="n"/>
      <c r="F38" s="25" t="n"/>
      <c r="G38" s="27" t="n"/>
      <c r="H38" s="25" t="n"/>
      <c r="I38" s="26" t="n"/>
      <c r="J38" s="28">
        <f>IF(OR($B38="",$E38=""),"",IFERROR($E38/60*'Parâmetros'!$B$4,""))</f>
        <v/>
      </c>
      <c r="K38" s="28">
        <f>IF(OR($B38="",$D38="",$G38=""),"",$D38*$G38)</f>
        <v/>
      </c>
      <c r="L38" s="28">
        <f>IF($B38="","",IF(COUNT($D38:$H38)&lt;5,"",SUM($F38,$H38,$J38,$K38)))</f>
        <v/>
      </c>
      <c r="M38" s="28">
        <f>IF(OR($B38="",$D38="",$L38=""),"",$D38-$L38)</f>
        <v/>
      </c>
      <c r="N38" s="29">
        <f>IF($B38="","",IF($M38="","",IF($D38&lt;=0,"Preço inválido",IFERROR($M38/$D38,""))))</f>
        <v/>
      </c>
      <c r="O38" s="28">
        <f>IF($B38="","",IF(OR($D38="",$E38=""),"",IF($E38&lt;=0,"Duração inválida",IFERROR($D38/($E38/60),""))))</f>
        <v/>
      </c>
      <c r="P38" s="28">
        <f>IF($B38="","",IF(OR($M38="",$E38=""),"",IF($E38&lt;=0,"Duração inválida",IFERROR($M38/($E38/60),""))))</f>
        <v/>
      </c>
      <c r="Q38" s="28">
        <f>IF($B38="","",IF(OR($D38="",$I38=""),"",$D38*$I38))</f>
        <v/>
      </c>
      <c r="R38" s="28">
        <f>IF($B38="","",IF(OR($L38="",$I38=""),"",$L38*$I38))</f>
        <v/>
      </c>
      <c r="S38" s="28">
        <f>IF($B38="","",IF(OR($M38="",$I38=""),"",$M38*$I38))</f>
        <v/>
      </c>
      <c r="T38" s="30">
        <f>IF($B38="","",IF(OR($A38="",$C38="",$D38="",$E38="",$F38="",$G38="",$H38="",$I38=""),"Dados incompletos",IF($D38&lt;=0,"Rever preço",IF($E38&lt;=0,"Rever duração",IF($L38&gt;$D38,"Custo acima do preço",IF($N38&lt;'Parâmetros'!$B$5,"Margem abaixo da meta",IF($P38&lt;'Parâmetros'!$B$6,"Resultado/hora abaixo da meta","Dentro das metas")))))))</f>
        <v/>
      </c>
    </row>
    <row r="39" ht="21" customHeight="1">
      <c r="A39" s="20" t="n"/>
      <c r="B39" s="20" t="n"/>
      <c r="C39" s="20" t="n"/>
      <c r="D39" s="25" t="n"/>
      <c r="E39" s="26" t="n"/>
      <c r="F39" s="25" t="n"/>
      <c r="G39" s="27" t="n"/>
      <c r="H39" s="25" t="n"/>
      <c r="I39" s="26" t="n"/>
      <c r="J39" s="28">
        <f>IF(OR($B39="",$E39=""),"",IFERROR($E39/60*'Parâmetros'!$B$4,""))</f>
        <v/>
      </c>
      <c r="K39" s="28">
        <f>IF(OR($B39="",$D39="",$G39=""),"",$D39*$G39)</f>
        <v/>
      </c>
      <c r="L39" s="28">
        <f>IF($B39="","",IF(COUNT($D39:$H39)&lt;5,"",SUM($F39,$H39,$J39,$K39)))</f>
        <v/>
      </c>
      <c r="M39" s="28">
        <f>IF(OR($B39="",$D39="",$L39=""),"",$D39-$L39)</f>
        <v/>
      </c>
      <c r="N39" s="29">
        <f>IF($B39="","",IF($M39="","",IF($D39&lt;=0,"Preço inválido",IFERROR($M39/$D39,""))))</f>
        <v/>
      </c>
      <c r="O39" s="28">
        <f>IF($B39="","",IF(OR($D39="",$E39=""),"",IF($E39&lt;=0,"Duração inválida",IFERROR($D39/($E39/60),""))))</f>
        <v/>
      </c>
      <c r="P39" s="28">
        <f>IF($B39="","",IF(OR($M39="",$E39=""),"",IF($E39&lt;=0,"Duração inválida",IFERROR($M39/($E39/60),""))))</f>
        <v/>
      </c>
      <c r="Q39" s="28">
        <f>IF($B39="","",IF(OR($D39="",$I39=""),"",$D39*$I39))</f>
        <v/>
      </c>
      <c r="R39" s="28">
        <f>IF($B39="","",IF(OR($L39="",$I39=""),"",$L39*$I39))</f>
        <v/>
      </c>
      <c r="S39" s="28">
        <f>IF($B39="","",IF(OR($M39="",$I39=""),"",$M39*$I39))</f>
        <v/>
      </c>
      <c r="T39" s="30">
        <f>IF($B39="","",IF(OR($A39="",$C39="",$D39="",$E39="",$F39="",$G39="",$H39="",$I39=""),"Dados incompletos",IF($D39&lt;=0,"Rever preço",IF($E39&lt;=0,"Rever duração",IF($L39&gt;$D39,"Custo acima do preço",IF($N39&lt;'Parâmetros'!$B$5,"Margem abaixo da meta",IF($P39&lt;'Parâmetros'!$B$6,"Resultado/hora abaixo da meta","Dentro das metas")))))))</f>
        <v/>
      </c>
    </row>
    <row r="40" ht="21" customHeight="1">
      <c r="A40" s="20" t="n"/>
      <c r="B40" s="20" t="n"/>
      <c r="C40" s="20" t="n"/>
      <c r="D40" s="25" t="n"/>
      <c r="E40" s="26" t="n"/>
      <c r="F40" s="25" t="n"/>
      <c r="G40" s="27" t="n"/>
      <c r="H40" s="25" t="n"/>
      <c r="I40" s="26" t="n"/>
      <c r="J40" s="28">
        <f>IF(OR($B40="",$E40=""),"",IFERROR($E40/60*'Parâmetros'!$B$4,""))</f>
        <v/>
      </c>
      <c r="K40" s="28">
        <f>IF(OR($B40="",$D40="",$G40=""),"",$D40*$G40)</f>
        <v/>
      </c>
      <c r="L40" s="28">
        <f>IF($B40="","",IF(COUNT($D40:$H40)&lt;5,"",SUM($F40,$H40,$J40,$K40)))</f>
        <v/>
      </c>
      <c r="M40" s="28">
        <f>IF(OR($B40="",$D40="",$L40=""),"",$D40-$L40)</f>
        <v/>
      </c>
      <c r="N40" s="29">
        <f>IF($B40="","",IF($M40="","",IF($D40&lt;=0,"Preço inválido",IFERROR($M40/$D40,""))))</f>
        <v/>
      </c>
      <c r="O40" s="28">
        <f>IF($B40="","",IF(OR($D40="",$E40=""),"",IF($E40&lt;=0,"Duração inválida",IFERROR($D40/($E40/60),""))))</f>
        <v/>
      </c>
      <c r="P40" s="28">
        <f>IF($B40="","",IF(OR($M40="",$E40=""),"",IF($E40&lt;=0,"Duração inválida",IFERROR($M40/($E40/60),""))))</f>
        <v/>
      </c>
      <c r="Q40" s="28">
        <f>IF($B40="","",IF(OR($D40="",$I40=""),"",$D40*$I40))</f>
        <v/>
      </c>
      <c r="R40" s="28">
        <f>IF($B40="","",IF(OR($L40="",$I40=""),"",$L40*$I40))</f>
        <v/>
      </c>
      <c r="S40" s="28">
        <f>IF($B40="","",IF(OR($M40="",$I40=""),"",$M40*$I40))</f>
        <v/>
      </c>
      <c r="T40" s="30">
        <f>IF($B40="","",IF(OR($A40="",$C40="",$D40="",$E40="",$F40="",$G40="",$H40="",$I40=""),"Dados incompletos",IF($D40&lt;=0,"Rever preço",IF($E40&lt;=0,"Rever duração",IF($L40&gt;$D40,"Custo acima do preço",IF($N40&lt;'Parâmetros'!$B$5,"Margem abaixo da meta",IF($P40&lt;'Parâmetros'!$B$6,"Resultado/hora abaixo da meta","Dentro das metas")))))))</f>
        <v/>
      </c>
    </row>
    <row r="41" ht="21" customHeight="1">
      <c r="A41" s="20" t="n"/>
      <c r="B41" s="20" t="n"/>
      <c r="C41" s="20" t="n"/>
      <c r="D41" s="25" t="n"/>
      <c r="E41" s="26" t="n"/>
      <c r="F41" s="25" t="n"/>
      <c r="G41" s="27" t="n"/>
      <c r="H41" s="25" t="n"/>
      <c r="I41" s="26" t="n"/>
      <c r="J41" s="28">
        <f>IF(OR($B41="",$E41=""),"",IFERROR($E41/60*'Parâmetros'!$B$4,""))</f>
        <v/>
      </c>
      <c r="K41" s="28">
        <f>IF(OR($B41="",$D41="",$G41=""),"",$D41*$G41)</f>
        <v/>
      </c>
      <c r="L41" s="28">
        <f>IF($B41="","",IF(COUNT($D41:$H41)&lt;5,"",SUM($F41,$H41,$J41,$K41)))</f>
        <v/>
      </c>
      <c r="M41" s="28">
        <f>IF(OR($B41="",$D41="",$L41=""),"",$D41-$L41)</f>
        <v/>
      </c>
      <c r="N41" s="29">
        <f>IF($B41="","",IF($M41="","",IF($D41&lt;=0,"Preço inválido",IFERROR($M41/$D41,""))))</f>
        <v/>
      </c>
      <c r="O41" s="28">
        <f>IF($B41="","",IF(OR($D41="",$E41=""),"",IF($E41&lt;=0,"Duração inválida",IFERROR($D41/($E41/60),""))))</f>
        <v/>
      </c>
      <c r="P41" s="28">
        <f>IF($B41="","",IF(OR($M41="",$E41=""),"",IF($E41&lt;=0,"Duração inválida",IFERROR($M41/($E41/60),""))))</f>
        <v/>
      </c>
      <c r="Q41" s="28">
        <f>IF($B41="","",IF(OR($D41="",$I41=""),"",$D41*$I41))</f>
        <v/>
      </c>
      <c r="R41" s="28">
        <f>IF($B41="","",IF(OR($L41="",$I41=""),"",$L41*$I41))</f>
        <v/>
      </c>
      <c r="S41" s="28">
        <f>IF($B41="","",IF(OR($M41="",$I41=""),"",$M41*$I41))</f>
        <v/>
      </c>
      <c r="T41" s="30">
        <f>IF($B41="","",IF(OR($A41="",$C41="",$D41="",$E41="",$F41="",$G41="",$H41="",$I41=""),"Dados incompletos",IF($D41&lt;=0,"Rever preço",IF($E41&lt;=0,"Rever duração",IF($L41&gt;$D41,"Custo acima do preço",IF($N41&lt;'Parâmetros'!$B$5,"Margem abaixo da meta",IF($P41&lt;'Parâmetros'!$B$6,"Resultado/hora abaixo da meta","Dentro das metas")))))))</f>
        <v/>
      </c>
    </row>
    <row r="42" ht="21" customHeight="1">
      <c r="A42" s="20" t="n"/>
      <c r="B42" s="20" t="n"/>
      <c r="C42" s="20" t="n"/>
      <c r="D42" s="25" t="n"/>
      <c r="E42" s="26" t="n"/>
      <c r="F42" s="25" t="n"/>
      <c r="G42" s="27" t="n"/>
      <c r="H42" s="25" t="n"/>
      <c r="I42" s="26" t="n"/>
      <c r="J42" s="28">
        <f>IF(OR($B42="",$E42=""),"",IFERROR($E42/60*'Parâmetros'!$B$4,""))</f>
        <v/>
      </c>
      <c r="K42" s="28">
        <f>IF(OR($B42="",$D42="",$G42=""),"",$D42*$G42)</f>
        <v/>
      </c>
      <c r="L42" s="28">
        <f>IF($B42="","",IF(COUNT($D42:$H42)&lt;5,"",SUM($F42,$H42,$J42,$K42)))</f>
        <v/>
      </c>
      <c r="M42" s="28">
        <f>IF(OR($B42="",$D42="",$L42=""),"",$D42-$L42)</f>
        <v/>
      </c>
      <c r="N42" s="29">
        <f>IF($B42="","",IF($M42="","",IF($D42&lt;=0,"Preço inválido",IFERROR($M42/$D42,""))))</f>
        <v/>
      </c>
      <c r="O42" s="28">
        <f>IF($B42="","",IF(OR($D42="",$E42=""),"",IF($E42&lt;=0,"Duração inválida",IFERROR($D42/($E42/60),""))))</f>
        <v/>
      </c>
      <c r="P42" s="28">
        <f>IF($B42="","",IF(OR($M42="",$E42=""),"",IF($E42&lt;=0,"Duração inválida",IFERROR($M42/($E42/60),""))))</f>
        <v/>
      </c>
      <c r="Q42" s="28">
        <f>IF($B42="","",IF(OR($D42="",$I42=""),"",$D42*$I42))</f>
        <v/>
      </c>
      <c r="R42" s="28">
        <f>IF($B42="","",IF(OR($L42="",$I42=""),"",$L42*$I42))</f>
        <v/>
      </c>
      <c r="S42" s="28">
        <f>IF($B42="","",IF(OR($M42="",$I42=""),"",$M42*$I42))</f>
        <v/>
      </c>
      <c r="T42" s="30">
        <f>IF($B42="","",IF(OR($A42="",$C42="",$D42="",$E42="",$F42="",$G42="",$H42="",$I42=""),"Dados incompletos",IF($D42&lt;=0,"Rever preço",IF($E42&lt;=0,"Rever duração",IF($L42&gt;$D42,"Custo acima do preço",IF($N42&lt;'Parâmetros'!$B$5,"Margem abaixo da meta",IF($P42&lt;'Parâmetros'!$B$6,"Resultado/hora abaixo da meta","Dentro das metas")))))))</f>
        <v/>
      </c>
    </row>
    <row r="43" ht="21" customHeight="1">
      <c r="A43" s="20" t="n"/>
      <c r="B43" s="20" t="n"/>
      <c r="C43" s="20" t="n"/>
      <c r="D43" s="25" t="n"/>
      <c r="E43" s="26" t="n"/>
      <c r="F43" s="25" t="n"/>
      <c r="G43" s="27" t="n"/>
      <c r="H43" s="25" t="n"/>
      <c r="I43" s="26" t="n"/>
      <c r="J43" s="28">
        <f>IF(OR($B43="",$E43=""),"",IFERROR($E43/60*'Parâmetros'!$B$4,""))</f>
        <v/>
      </c>
      <c r="K43" s="28">
        <f>IF(OR($B43="",$D43="",$G43=""),"",$D43*$G43)</f>
        <v/>
      </c>
      <c r="L43" s="28">
        <f>IF($B43="","",IF(COUNT($D43:$H43)&lt;5,"",SUM($F43,$H43,$J43,$K43)))</f>
        <v/>
      </c>
      <c r="M43" s="28">
        <f>IF(OR($B43="",$D43="",$L43=""),"",$D43-$L43)</f>
        <v/>
      </c>
      <c r="N43" s="29">
        <f>IF($B43="","",IF($M43="","",IF($D43&lt;=0,"Preço inválido",IFERROR($M43/$D43,""))))</f>
        <v/>
      </c>
      <c r="O43" s="28">
        <f>IF($B43="","",IF(OR($D43="",$E43=""),"",IF($E43&lt;=0,"Duração inválida",IFERROR($D43/($E43/60),""))))</f>
        <v/>
      </c>
      <c r="P43" s="28">
        <f>IF($B43="","",IF(OR($M43="",$E43=""),"",IF($E43&lt;=0,"Duração inválida",IFERROR($M43/($E43/60),""))))</f>
        <v/>
      </c>
      <c r="Q43" s="28">
        <f>IF($B43="","",IF(OR($D43="",$I43=""),"",$D43*$I43))</f>
        <v/>
      </c>
      <c r="R43" s="28">
        <f>IF($B43="","",IF(OR($L43="",$I43=""),"",$L43*$I43))</f>
        <v/>
      </c>
      <c r="S43" s="28">
        <f>IF($B43="","",IF(OR($M43="",$I43=""),"",$M43*$I43))</f>
        <v/>
      </c>
      <c r="T43" s="30">
        <f>IF($B43="","",IF(OR($A43="",$C43="",$D43="",$E43="",$F43="",$G43="",$H43="",$I43=""),"Dados incompletos",IF($D43&lt;=0,"Rever preço",IF($E43&lt;=0,"Rever duração",IF($L43&gt;$D43,"Custo acima do preço",IF($N43&lt;'Parâmetros'!$B$5,"Margem abaixo da meta",IF($P43&lt;'Parâmetros'!$B$6,"Resultado/hora abaixo da meta","Dentro das metas")))))))</f>
        <v/>
      </c>
    </row>
    <row r="44" ht="21" customHeight="1">
      <c r="A44" s="20" t="n"/>
      <c r="B44" s="20" t="n"/>
      <c r="C44" s="20" t="n"/>
      <c r="D44" s="25" t="n"/>
      <c r="E44" s="26" t="n"/>
      <c r="F44" s="25" t="n"/>
      <c r="G44" s="27" t="n"/>
      <c r="H44" s="25" t="n"/>
      <c r="I44" s="26" t="n"/>
      <c r="J44" s="28">
        <f>IF(OR($B44="",$E44=""),"",IFERROR($E44/60*'Parâmetros'!$B$4,""))</f>
        <v/>
      </c>
      <c r="K44" s="28">
        <f>IF(OR($B44="",$D44="",$G44=""),"",$D44*$G44)</f>
        <v/>
      </c>
      <c r="L44" s="28">
        <f>IF($B44="","",IF(COUNT($D44:$H44)&lt;5,"",SUM($F44,$H44,$J44,$K44)))</f>
        <v/>
      </c>
      <c r="M44" s="28">
        <f>IF(OR($B44="",$D44="",$L44=""),"",$D44-$L44)</f>
        <v/>
      </c>
      <c r="N44" s="29">
        <f>IF($B44="","",IF($M44="","",IF($D44&lt;=0,"Preço inválido",IFERROR($M44/$D44,""))))</f>
        <v/>
      </c>
      <c r="O44" s="28">
        <f>IF($B44="","",IF(OR($D44="",$E44=""),"",IF($E44&lt;=0,"Duração inválida",IFERROR($D44/($E44/60),""))))</f>
        <v/>
      </c>
      <c r="P44" s="28">
        <f>IF($B44="","",IF(OR($M44="",$E44=""),"",IF($E44&lt;=0,"Duração inválida",IFERROR($M44/($E44/60),""))))</f>
        <v/>
      </c>
      <c r="Q44" s="28">
        <f>IF($B44="","",IF(OR($D44="",$I44=""),"",$D44*$I44))</f>
        <v/>
      </c>
      <c r="R44" s="28">
        <f>IF($B44="","",IF(OR($L44="",$I44=""),"",$L44*$I44))</f>
        <v/>
      </c>
      <c r="S44" s="28">
        <f>IF($B44="","",IF(OR($M44="",$I44=""),"",$M44*$I44))</f>
        <v/>
      </c>
      <c r="T44" s="30">
        <f>IF($B44="","",IF(OR($A44="",$C44="",$D44="",$E44="",$F44="",$G44="",$H44="",$I44=""),"Dados incompletos",IF($D44&lt;=0,"Rever preço",IF($E44&lt;=0,"Rever duração",IF($L44&gt;$D44,"Custo acima do preço",IF($N44&lt;'Parâmetros'!$B$5,"Margem abaixo da meta",IF($P44&lt;'Parâmetros'!$B$6,"Resultado/hora abaixo da meta","Dentro das metas")))))))</f>
        <v/>
      </c>
    </row>
    <row r="45" ht="21" customHeight="1">
      <c r="A45" s="20" t="n"/>
      <c r="B45" s="20" t="n"/>
      <c r="C45" s="20" t="n"/>
      <c r="D45" s="25" t="n"/>
      <c r="E45" s="26" t="n"/>
      <c r="F45" s="25" t="n"/>
      <c r="G45" s="27" t="n"/>
      <c r="H45" s="25" t="n"/>
      <c r="I45" s="26" t="n"/>
      <c r="J45" s="28">
        <f>IF(OR($B45="",$E45=""),"",IFERROR($E45/60*'Parâmetros'!$B$4,""))</f>
        <v/>
      </c>
      <c r="K45" s="28">
        <f>IF(OR($B45="",$D45="",$G45=""),"",$D45*$G45)</f>
        <v/>
      </c>
      <c r="L45" s="28">
        <f>IF($B45="","",IF(COUNT($D45:$H45)&lt;5,"",SUM($F45,$H45,$J45,$K45)))</f>
        <v/>
      </c>
      <c r="M45" s="28">
        <f>IF(OR($B45="",$D45="",$L45=""),"",$D45-$L45)</f>
        <v/>
      </c>
      <c r="N45" s="29">
        <f>IF($B45="","",IF($M45="","",IF($D45&lt;=0,"Preço inválido",IFERROR($M45/$D45,""))))</f>
        <v/>
      </c>
      <c r="O45" s="28">
        <f>IF($B45="","",IF(OR($D45="",$E45=""),"",IF($E45&lt;=0,"Duração inválida",IFERROR($D45/($E45/60),""))))</f>
        <v/>
      </c>
      <c r="P45" s="28">
        <f>IF($B45="","",IF(OR($M45="",$E45=""),"",IF($E45&lt;=0,"Duração inválida",IFERROR($M45/($E45/60),""))))</f>
        <v/>
      </c>
      <c r="Q45" s="28">
        <f>IF($B45="","",IF(OR($D45="",$I45=""),"",$D45*$I45))</f>
        <v/>
      </c>
      <c r="R45" s="28">
        <f>IF($B45="","",IF(OR($L45="",$I45=""),"",$L45*$I45))</f>
        <v/>
      </c>
      <c r="S45" s="28">
        <f>IF($B45="","",IF(OR($M45="",$I45=""),"",$M45*$I45))</f>
        <v/>
      </c>
      <c r="T45" s="30">
        <f>IF($B45="","",IF(OR($A45="",$C45="",$D45="",$E45="",$F45="",$G45="",$H45="",$I45=""),"Dados incompletos",IF($D45&lt;=0,"Rever preço",IF($E45&lt;=0,"Rever duração",IF($L45&gt;$D45,"Custo acima do preço",IF($N45&lt;'Parâmetros'!$B$5,"Margem abaixo da meta",IF($P45&lt;'Parâmetros'!$B$6,"Resultado/hora abaixo da meta","Dentro das metas")))))))</f>
        <v/>
      </c>
    </row>
    <row r="46" ht="21" customHeight="1">
      <c r="A46" s="20" t="n"/>
      <c r="B46" s="20" t="n"/>
      <c r="C46" s="20" t="n"/>
      <c r="D46" s="25" t="n"/>
      <c r="E46" s="26" t="n"/>
      <c r="F46" s="25" t="n"/>
      <c r="G46" s="27" t="n"/>
      <c r="H46" s="25" t="n"/>
      <c r="I46" s="26" t="n"/>
      <c r="J46" s="28">
        <f>IF(OR($B46="",$E46=""),"",IFERROR($E46/60*'Parâmetros'!$B$4,""))</f>
        <v/>
      </c>
      <c r="K46" s="28">
        <f>IF(OR($B46="",$D46="",$G46=""),"",$D46*$G46)</f>
        <v/>
      </c>
      <c r="L46" s="28">
        <f>IF($B46="","",IF(COUNT($D46:$H46)&lt;5,"",SUM($F46,$H46,$J46,$K46)))</f>
        <v/>
      </c>
      <c r="M46" s="28">
        <f>IF(OR($B46="",$D46="",$L46=""),"",$D46-$L46)</f>
        <v/>
      </c>
      <c r="N46" s="29">
        <f>IF($B46="","",IF($M46="","",IF($D46&lt;=0,"Preço inválido",IFERROR($M46/$D46,""))))</f>
        <v/>
      </c>
      <c r="O46" s="28">
        <f>IF($B46="","",IF(OR($D46="",$E46=""),"",IF($E46&lt;=0,"Duração inválida",IFERROR($D46/($E46/60),""))))</f>
        <v/>
      </c>
      <c r="P46" s="28">
        <f>IF($B46="","",IF(OR($M46="",$E46=""),"",IF($E46&lt;=0,"Duração inválida",IFERROR($M46/($E46/60),""))))</f>
        <v/>
      </c>
      <c r="Q46" s="28">
        <f>IF($B46="","",IF(OR($D46="",$I46=""),"",$D46*$I46))</f>
        <v/>
      </c>
      <c r="R46" s="28">
        <f>IF($B46="","",IF(OR($L46="",$I46=""),"",$L46*$I46))</f>
        <v/>
      </c>
      <c r="S46" s="28">
        <f>IF($B46="","",IF(OR($M46="",$I46=""),"",$M46*$I46))</f>
        <v/>
      </c>
      <c r="T46" s="30">
        <f>IF($B46="","",IF(OR($A46="",$C46="",$D46="",$E46="",$F46="",$G46="",$H46="",$I46=""),"Dados incompletos",IF($D46&lt;=0,"Rever preço",IF($E46&lt;=0,"Rever duração",IF($L46&gt;$D46,"Custo acima do preço",IF($N46&lt;'Parâmetros'!$B$5,"Margem abaixo da meta",IF($P46&lt;'Parâmetros'!$B$6,"Resultado/hora abaixo da meta","Dentro das metas")))))))</f>
        <v/>
      </c>
    </row>
    <row r="47" ht="21" customHeight="1">
      <c r="A47" s="20" t="n"/>
      <c r="B47" s="20" t="n"/>
      <c r="C47" s="20" t="n"/>
      <c r="D47" s="25" t="n"/>
      <c r="E47" s="26" t="n"/>
      <c r="F47" s="25" t="n"/>
      <c r="G47" s="27" t="n"/>
      <c r="H47" s="25" t="n"/>
      <c r="I47" s="26" t="n"/>
      <c r="J47" s="28">
        <f>IF(OR($B47="",$E47=""),"",IFERROR($E47/60*'Parâmetros'!$B$4,""))</f>
        <v/>
      </c>
      <c r="K47" s="28">
        <f>IF(OR($B47="",$D47="",$G47=""),"",$D47*$G47)</f>
        <v/>
      </c>
      <c r="L47" s="28">
        <f>IF($B47="","",IF(COUNT($D47:$H47)&lt;5,"",SUM($F47,$H47,$J47,$K47)))</f>
        <v/>
      </c>
      <c r="M47" s="28">
        <f>IF(OR($B47="",$D47="",$L47=""),"",$D47-$L47)</f>
        <v/>
      </c>
      <c r="N47" s="29">
        <f>IF($B47="","",IF($M47="","",IF($D47&lt;=0,"Preço inválido",IFERROR($M47/$D47,""))))</f>
        <v/>
      </c>
      <c r="O47" s="28">
        <f>IF($B47="","",IF(OR($D47="",$E47=""),"",IF($E47&lt;=0,"Duração inválida",IFERROR($D47/($E47/60),""))))</f>
        <v/>
      </c>
      <c r="P47" s="28">
        <f>IF($B47="","",IF(OR($M47="",$E47=""),"",IF($E47&lt;=0,"Duração inválida",IFERROR($M47/($E47/60),""))))</f>
        <v/>
      </c>
      <c r="Q47" s="28">
        <f>IF($B47="","",IF(OR($D47="",$I47=""),"",$D47*$I47))</f>
        <v/>
      </c>
      <c r="R47" s="28">
        <f>IF($B47="","",IF(OR($L47="",$I47=""),"",$L47*$I47))</f>
        <v/>
      </c>
      <c r="S47" s="28">
        <f>IF($B47="","",IF(OR($M47="",$I47=""),"",$M47*$I47))</f>
        <v/>
      </c>
      <c r="T47" s="30">
        <f>IF($B47="","",IF(OR($A47="",$C47="",$D47="",$E47="",$F47="",$G47="",$H47="",$I47=""),"Dados incompletos",IF($D47&lt;=0,"Rever preço",IF($E47&lt;=0,"Rever duração",IF($L47&gt;$D47,"Custo acima do preço",IF($N47&lt;'Parâmetros'!$B$5,"Margem abaixo da meta",IF($P47&lt;'Parâmetros'!$B$6,"Resultado/hora abaixo da meta","Dentro das metas")))))))</f>
        <v/>
      </c>
    </row>
    <row r="48" ht="21" customHeight="1">
      <c r="A48" s="20" t="n"/>
      <c r="B48" s="20" t="n"/>
      <c r="C48" s="20" t="n"/>
      <c r="D48" s="25" t="n"/>
      <c r="E48" s="26" t="n"/>
      <c r="F48" s="25" t="n"/>
      <c r="G48" s="27" t="n"/>
      <c r="H48" s="25" t="n"/>
      <c r="I48" s="26" t="n"/>
      <c r="J48" s="28">
        <f>IF(OR($B48="",$E48=""),"",IFERROR($E48/60*'Parâmetros'!$B$4,""))</f>
        <v/>
      </c>
      <c r="K48" s="28">
        <f>IF(OR($B48="",$D48="",$G48=""),"",$D48*$G48)</f>
        <v/>
      </c>
      <c r="L48" s="28">
        <f>IF($B48="","",IF(COUNT($D48:$H48)&lt;5,"",SUM($F48,$H48,$J48,$K48)))</f>
        <v/>
      </c>
      <c r="M48" s="28">
        <f>IF(OR($B48="",$D48="",$L48=""),"",$D48-$L48)</f>
        <v/>
      </c>
      <c r="N48" s="29">
        <f>IF($B48="","",IF($M48="","",IF($D48&lt;=0,"Preço inválido",IFERROR($M48/$D48,""))))</f>
        <v/>
      </c>
      <c r="O48" s="28">
        <f>IF($B48="","",IF(OR($D48="",$E48=""),"",IF($E48&lt;=0,"Duração inválida",IFERROR($D48/($E48/60),""))))</f>
        <v/>
      </c>
      <c r="P48" s="28">
        <f>IF($B48="","",IF(OR($M48="",$E48=""),"",IF($E48&lt;=0,"Duração inválida",IFERROR($M48/($E48/60),""))))</f>
        <v/>
      </c>
      <c r="Q48" s="28">
        <f>IF($B48="","",IF(OR($D48="",$I48=""),"",$D48*$I48))</f>
        <v/>
      </c>
      <c r="R48" s="28">
        <f>IF($B48="","",IF(OR($L48="",$I48=""),"",$L48*$I48))</f>
        <v/>
      </c>
      <c r="S48" s="28">
        <f>IF($B48="","",IF(OR($M48="",$I48=""),"",$M48*$I48))</f>
        <v/>
      </c>
      <c r="T48" s="30">
        <f>IF($B48="","",IF(OR($A48="",$C48="",$D48="",$E48="",$F48="",$G48="",$H48="",$I48=""),"Dados incompletos",IF($D48&lt;=0,"Rever preço",IF($E48&lt;=0,"Rever duração",IF($L48&gt;$D48,"Custo acima do preço",IF($N48&lt;'Parâmetros'!$B$5,"Margem abaixo da meta",IF($P48&lt;'Parâmetros'!$B$6,"Resultado/hora abaixo da meta","Dentro das metas")))))))</f>
        <v/>
      </c>
    </row>
    <row r="49" ht="21" customHeight="1">
      <c r="A49" s="20" t="n"/>
      <c r="B49" s="20" t="n"/>
      <c r="C49" s="20" t="n"/>
      <c r="D49" s="25" t="n"/>
      <c r="E49" s="26" t="n"/>
      <c r="F49" s="25" t="n"/>
      <c r="G49" s="27" t="n"/>
      <c r="H49" s="25" t="n"/>
      <c r="I49" s="26" t="n"/>
      <c r="J49" s="28">
        <f>IF(OR($B49="",$E49=""),"",IFERROR($E49/60*'Parâmetros'!$B$4,""))</f>
        <v/>
      </c>
      <c r="K49" s="28">
        <f>IF(OR($B49="",$D49="",$G49=""),"",$D49*$G49)</f>
        <v/>
      </c>
      <c r="L49" s="28">
        <f>IF($B49="","",IF(COUNT($D49:$H49)&lt;5,"",SUM($F49,$H49,$J49,$K49)))</f>
        <v/>
      </c>
      <c r="M49" s="28">
        <f>IF(OR($B49="",$D49="",$L49=""),"",$D49-$L49)</f>
        <v/>
      </c>
      <c r="N49" s="29">
        <f>IF($B49="","",IF($M49="","",IF($D49&lt;=0,"Preço inválido",IFERROR($M49/$D49,""))))</f>
        <v/>
      </c>
      <c r="O49" s="28">
        <f>IF($B49="","",IF(OR($D49="",$E49=""),"",IF($E49&lt;=0,"Duração inválida",IFERROR($D49/($E49/60),""))))</f>
        <v/>
      </c>
      <c r="P49" s="28">
        <f>IF($B49="","",IF(OR($M49="",$E49=""),"",IF($E49&lt;=0,"Duração inválida",IFERROR($M49/($E49/60),""))))</f>
        <v/>
      </c>
      <c r="Q49" s="28">
        <f>IF($B49="","",IF(OR($D49="",$I49=""),"",$D49*$I49))</f>
        <v/>
      </c>
      <c r="R49" s="28">
        <f>IF($B49="","",IF(OR($L49="",$I49=""),"",$L49*$I49))</f>
        <v/>
      </c>
      <c r="S49" s="28">
        <f>IF($B49="","",IF(OR($M49="",$I49=""),"",$M49*$I49))</f>
        <v/>
      </c>
      <c r="T49" s="30">
        <f>IF($B49="","",IF(OR($A49="",$C49="",$D49="",$E49="",$F49="",$G49="",$H49="",$I49=""),"Dados incompletos",IF($D49&lt;=0,"Rever preço",IF($E49&lt;=0,"Rever duração",IF($L49&gt;$D49,"Custo acima do preço",IF($N49&lt;'Parâmetros'!$B$5,"Margem abaixo da meta",IF($P49&lt;'Parâmetros'!$B$6,"Resultado/hora abaixo da meta","Dentro das metas")))))))</f>
        <v/>
      </c>
    </row>
    <row r="50" ht="21" customHeight="1">
      <c r="A50" s="20" t="n"/>
      <c r="B50" s="20" t="n"/>
      <c r="C50" s="20" t="n"/>
      <c r="D50" s="25" t="n"/>
      <c r="E50" s="26" t="n"/>
      <c r="F50" s="25" t="n"/>
      <c r="G50" s="27" t="n"/>
      <c r="H50" s="25" t="n"/>
      <c r="I50" s="26" t="n"/>
      <c r="J50" s="28">
        <f>IF(OR($B50="",$E50=""),"",IFERROR($E50/60*'Parâmetros'!$B$4,""))</f>
        <v/>
      </c>
      <c r="K50" s="28">
        <f>IF(OR($B50="",$D50="",$G50=""),"",$D50*$G50)</f>
        <v/>
      </c>
      <c r="L50" s="28">
        <f>IF($B50="","",IF(COUNT($D50:$H50)&lt;5,"",SUM($F50,$H50,$J50,$K50)))</f>
        <v/>
      </c>
      <c r="M50" s="28">
        <f>IF(OR($B50="",$D50="",$L50=""),"",$D50-$L50)</f>
        <v/>
      </c>
      <c r="N50" s="29">
        <f>IF($B50="","",IF($M50="","",IF($D50&lt;=0,"Preço inválido",IFERROR($M50/$D50,""))))</f>
        <v/>
      </c>
      <c r="O50" s="28">
        <f>IF($B50="","",IF(OR($D50="",$E50=""),"",IF($E50&lt;=0,"Duração inválida",IFERROR($D50/($E50/60),""))))</f>
        <v/>
      </c>
      <c r="P50" s="28">
        <f>IF($B50="","",IF(OR($M50="",$E50=""),"",IF($E50&lt;=0,"Duração inválida",IFERROR($M50/($E50/60),""))))</f>
        <v/>
      </c>
      <c r="Q50" s="28">
        <f>IF($B50="","",IF(OR($D50="",$I50=""),"",$D50*$I50))</f>
        <v/>
      </c>
      <c r="R50" s="28">
        <f>IF($B50="","",IF(OR($L50="",$I50=""),"",$L50*$I50))</f>
        <v/>
      </c>
      <c r="S50" s="28">
        <f>IF($B50="","",IF(OR($M50="",$I50=""),"",$M50*$I50))</f>
        <v/>
      </c>
      <c r="T50" s="30">
        <f>IF($B50="","",IF(OR($A50="",$C50="",$D50="",$E50="",$F50="",$G50="",$H50="",$I50=""),"Dados incompletos",IF($D50&lt;=0,"Rever preço",IF($E50&lt;=0,"Rever duração",IF($L50&gt;$D50,"Custo acima do preço",IF($N50&lt;'Parâmetros'!$B$5,"Margem abaixo da meta",IF($P50&lt;'Parâmetros'!$B$6,"Resultado/hora abaixo da meta","Dentro das metas")))))))</f>
        <v/>
      </c>
    </row>
    <row r="51" ht="21" customHeight="1">
      <c r="A51" s="20" t="n"/>
      <c r="B51" s="20" t="n"/>
      <c r="C51" s="20" t="n"/>
      <c r="D51" s="25" t="n"/>
      <c r="E51" s="26" t="n"/>
      <c r="F51" s="25" t="n"/>
      <c r="G51" s="27" t="n"/>
      <c r="H51" s="25" t="n"/>
      <c r="I51" s="26" t="n"/>
      <c r="J51" s="28">
        <f>IF(OR($B51="",$E51=""),"",IFERROR($E51/60*'Parâmetros'!$B$4,""))</f>
        <v/>
      </c>
      <c r="K51" s="28">
        <f>IF(OR($B51="",$D51="",$G51=""),"",$D51*$G51)</f>
        <v/>
      </c>
      <c r="L51" s="28">
        <f>IF($B51="","",IF(COUNT($D51:$H51)&lt;5,"",SUM($F51,$H51,$J51,$K51)))</f>
        <v/>
      </c>
      <c r="M51" s="28">
        <f>IF(OR($B51="",$D51="",$L51=""),"",$D51-$L51)</f>
        <v/>
      </c>
      <c r="N51" s="29">
        <f>IF($B51="","",IF($M51="","",IF($D51&lt;=0,"Preço inválido",IFERROR($M51/$D51,""))))</f>
        <v/>
      </c>
      <c r="O51" s="28">
        <f>IF($B51="","",IF(OR($D51="",$E51=""),"",IF($E51&lt;=0,"Duração inválida",IFERROR($D51/($E51/60),""))))</f>
        <v/>
      </c>
      <c r="P51" s="28">
        <f>IF($B51="","",IF(OR($M51="",$E51=""),"",IF($E51&lt;=0,"Duração inválida",IFERROR($M51/($E51/60),""))))</f>
        <v/>
      </c>
      <c r="Q51" s="28">
        <f>IF($B51="","",IF(OR($D51="",$I51=""),"",$D51*$I51))</f>
        <v/>
      </c>
      <c r="R51" s="28">
        <f>IF($B51="","",IF(OR($L51="",$I51=""),"",$L51*$I51))</f>
        <v/>
      </c>
      <c r="S51" s="28">
        <f>IF($B51="","",IF(OR($M51="",$I51=""),"",$M51*$I51))</f>
        <v/>
      </c>
      <c r="T51" s="30">
        <f>IF($B51="","",IF(OR($A51="",$C51="",$D51="",$E51="",$F51="",$G51="",$H51="",$I51=""),"Dados incompletos",IF($D51&lt;=0,"Rever preço",IF($E51&lt;=0,"Rever duração",IF($L51&gt;$D51,"Custo acima do preço",IF($N51&lt;'Parâmetros'!$B$5,"Margem abaixo da meta",IF($P51&lt;'Parâmetros'!$B$6,"Resultado/hora abaixo da meta","Dentro das metas")))))))</f>
        <v/>
      </c>
    </row>
    <row r="52" ht="21" customHeight="1">
      <c r="A52" s="20" t="n"/>
      <c r="B52" s="20" t="n"/>
      <c r="C52" s="20" t="n"/>
      <c r="D52" s="25" t="n"/>
      <c r="E52" s="26" t="n"/>
      <c r="F52" s="25" t="n"/>
      <c r="G52" s="27" t="n"/>
      <c r="H52" s="25" t="n"/>
      <c r="I52" s="26" t="n"/>
      <c r="J52" s="28">
        <f>IF(OR($B52="",$E52=""),"",IFERROR($E52/60*'Parâmetros'!$B$4,""))</f>
        <v/>
      </c>
      <c r="K52" s="28">
        <f>IF(OR($B52="",$D52="",$G52=""),"",$D52*$G52)</f>
        <v/>
      </c>
      <c r="L52" s="28">
        <f>IF($B52="","",IF(COUNT($D52:$H52)&lt;5,"",SUM($F52,$H52,$J52,$K52)))</f>
        <v/>
      </c>
      <c r="M52" s="28">
        <f>IF(OR($B52="",$D52="",$L52=""),"",$D52-$L52)</f>
        <v/>
      </c>
      <c r="N52" s="29">
        <f>IF($B52="","",IF($M52="","",IF($D52&lt;=0,"Preço inválido",IFERROR($M52/$D52,""))))</f>
        <v/>
      </c>
      <c r="O52" s="28">
        <f>IF($B52="","",IF(OR($D52="",$E52=""),"",IF($E52&lt;=0,"Duração inválida",IFERROR($D52/($E52/60),""))))</f>
        <v/>
      </c>
      <c r="P52" s="28">
        <f>IF($B52="","",IF(OR($M52="",$E52=""),"",IF($E52&lt;=0,"Duração inválida",IFERROR($M52/($E52/60),""))))</f>
        <v/>
      </c>
      <c r="Q52" s="28">
        <f>IF($B52="","",IF(OR($D52="",$I52=""),"",$D52*$I52))</f>
        <v/>
      </c>
      <c r="R52" s="28">
        <f>IF($B52="","",IF(OR($L52="",$I52=""),"",$L52*$I52))</f>
        <v/>
      </c>
      <c r="S52" s="28">
        <f>IF($B52="","",IF(OR($M52="",$I52=""),"",$M52*$I52))</f>
        <v/>
      </c>
      <c r="T52" s="30">
        <f>IF($B52="","",IF(OR($A52="",$C52="",$D52="",$E52="",$F52="",$G52="",$H52="",$I52=""),"Dados incompletos",IF($D52&lt;=0,"Rever preço",IF($E52&lt;=0,"Rever duração",IF($L52&gt;$D52,"Custo acima do preço",IF($N52&lt;'Parâmetros'!$B$5,"Margem abaixo da meta",IF($P52&lt;'Parâmetros'!$B$6,"Resultado/hora abaixo da meta","Dentro das metas")))))))</f>
        <v/>
      </c>
    </row>
    <row r="53" ht="21" customHeight="1">
      <c r="A53" s="20" t="n"/>
      <c r="B53" s="20" t="n"/>
      <c r="C53" s="20" t="n"/>
      <c r="D53" s="25" t="n"/>
      <c r="E53" s="26" t="n"/>
      <c r="F53" s="25" t="n"/>
      <c r="G53" s="27" t="n"/>
      <c r="H53" s="25" t="n"/>
      <c r="I53" s="26" t="n"/>
      <c r="J53" s="28">
        <f>IF(OR($B53="",$E53=""),"",IFERROR($E53/60*'Parâmetros'!$B$4,""))</f>
        <v/>
      </c>
      <c r="K53" s="28">
        <f>IF(OR($B53="",$D53="",$G53=""),"",$D53*$G53)</f>
        <v/>
      </c>
      <c r="L53" s="28">
        <f>IF($B53="","",IF(COUNT($D53:$H53)&lt;5,"",SUM($F53,$H53,$J53,$K53)))</f>
        <v/>
      </c>
      <c r="M53" s="28">
        <f>IF(OR($B53="",$D53="",$L53=""),"",$D53-$L53)</f>
        <v/>
      </c>
      <c r="N53" s="29">
        <f>IF($B53="","",IF($M53="","",IF($D53&lt;=0,"Preço inválido",IFERROR($M53/$D53,""))))</f>
        <v/>
      </c>
      <c r="O53" s="28">
        <f>IF($B53="","",IF(OR($D53="",$E53=""),"",IF($E53&lt;=0,"Duração inválida",IFERROR($D53/($E53/60),""))))</f>
        <v/>
      </c>
      <c r="P53" s="28">
        <f>IF($B53="","",IF(OR($M53="",$E53=""),"",IF($E53&lt;=0,"Duração inválida",IFERROR($M53/($E53/60),""))))</f>
        <v/>
      </c>
      <c r="Q53" s="28">
        <f>IF($B53="","",IF(OR($D53="",$I53=""),"",$D53*$I53))</f>
        <v/>
      </c>
      <c r="R53" s="28">
        <f>IF($B53="","",IF(OR($L53="",$I53=""),"",$L53*$I53))</f>
        <v/>
      </c>
      <c r="S53" s="28">
        <f>IF($B53="","",IF(OR($M53="",$I53=""),"",$M53*$I53))</f>
        <v/>
      </c>
      <c r="T53" s="30">
        <f>IF($B53="","",IF(OR($A53="",$C53="",$D53="",$E53="",$F53="",$G53="",$H53="",$I53=""),"Dados incompletos",IF($D53&lt;=0,"Rever preço",IF($E53&lt;=0,"Rever duração",IF($L53&gt;$D53,"Custo acima do preço",IF($N53&lt;'Parâmetros'!$B$5,"Margem abaixo da meta",IF($P53&lt;'Parâmetros'!$B$6,"Resultado/hora abaixo da meta","Dentro das metas")))))))</f>
        <v/>
      </c>
    </row>
    <row r="54" ht="21" customHeight="1">
      <c r="A54" s="20" t="n"/>
      <c r="B54" s="20" t="n"/>
      <c r="C54" s="20" t="n"/>
      <c r="D54" s="25" t="n"/>
      <c r="E54" s="26" t="n"/>
      <c r="F54" s="25" t="n"/>
      <c r="G54" s="27" t="n"/>
      <c r="H54" s="25" t="n"/>
      <c r="I54" s="26" t="n"/>
      <c r="J54" s="28">
        <f>IF(OR($B54="",$E54=""),"",IFERROR($E54/60*'Parâmetros'!$B$4,""))</f>
        <v/>
      </c>
      <c r="K54" s="28">
        <f>IF(OR($B54="",$D54="",$G54=""),"",$D54*$G54)</f>
        <v/>
      </c>
      <c r="L54" s="28">
        <f>IF($B54="","",IF(COUNT($D54:$H54)&lt;5,"",SUM($F54,$H54,$J54,$K54)))</f>
        <v/>
      </c>
      <c r="M54" s="28">
        <f>IF(OR($B54="",$D54="",$L54=""),"",$D54-$L54)</f>
        <v/>
      </c>
      <c r="N54" s="29">
        <f>IF($B54="","",IF($M54="","",IF($D54&lt;=0,"Preço inválido",IFERROR($M54/$D54,""))))</f>
        <v/>
      </c>
      <c r="O54" s="28">
        <f>IF($B54="","",IF(OR($D54="",$E54=""),"",IF($E54&lt;=0,"Duração inválida",IFERROR($D54/($E54/60),""))))</f>
        <v/>
      </c>
      <c r="P54" s="28">
        <f>IF($B54="","",IF(OR($M54="",$E54=""),"",IF($E54&lt;=0,"Duração inválida",IFERROR($M54/($E54/60),""))))</f>
        <v/>
      </c>
      <c r="Q54" s="28">
        <f>IF($B54="","",IF(OR($D54="",$I54=""),"",$D54*$I54))</f>
        <v/>
      </c>
      <c r="R54" s="28">
        <f>IF($B54="","",IF(OR($L54="",$I54=""),"",$L54*$I54))</f>
        <v/>
      </c>
      <c r="S54" s="28">
        <f>IF($B54="","",IF(OR($M54="",$I54=""),"",$M54*$I54))</f>
        <v/>
      </c>
      <c r="T54" s="30">
        <f>IF($B54="","",IF(OR($A54="",$C54="",$D54="",$E54="",$F54="",$G54="",$H54="",$I54=""),"Dados incompletos",IF($D54&lt;=0,"Rever preço",IF($E54&lt;=0,"Rever duração",IF($L54&gt;$D54,"Custo acima do preço",IF($N54&lt;'Parâmetros'!$B$5,"Margem abaixo da meta",IF($P54&lt;'Parâmetros'!$B$6,"Resultado/hora abaixo da meta","Dentro das metas")))))))</f>
        <v/>
      </c>
    </row>
    <row r="55" ht="21" customHeight="1">
      <c r="A55" s="20" t="n"/>
      <c r="B55" s="20" t="n"/>
      <c r="C55" s="20" t="n"/>
      <c r="D55" s="25" t="n"/>
      <c r="E55" s="26" t="n"/>
      <c r="F55" s="25" t="n"/>
      <c r="G55" s="27" t="n"/>
      <c r="H55" s="25" t="n"/>
      <c r="I55" s="26" t="n"/>
      <c r="J55" s="28">
        <f>IF(OR($B55="",$E55=""),"",IFERROR($E55/60*'Parâmetros'!$B$4,""))</f>
        <v/>
      </c>
      <c r="K55" s="28">
        <f>IF(OR($B55="",$D55="",$G55=""),"",$D55*$G55)</f>
        <v/>
      </c>
      <c r="L55" s="28">
        <f>IF($B55="","",IF(COUNT($D55:$H55)&lt;5,"",SUM($F55,$H55,$J55,$K55)))</f>
        <v/>
      </c>
      <c r="M55" s="28">
        <f>IF(OR($B55="",$D55="",$L55=""),"",$D55-$L55)</f>
        <v/>
      </c>
      <c r="N55" s="29">
        <f>IF($B55="","",IF($M55="","",IF($D55&lt;=0,"Preço inválido",IFERROR($M55/$D55,""))))</f>
        <v/>
      </c>
      <c r="O55" s="28">
        <f>IF($B55="","",IF(OR($D55="",$E55=""),"",IF($E55&lt;=0,"Duração inválida",IFERROR($D55/($E55/60),""))))</f>
        <v/>
      </c>
      <c r="P55" s="28">
        <f>IF($B55="","",IF(OR($M55="",$E55=""),"",IF($E55&lt;=0,"Duração inválida",IFERROR($M55/($E55/60),""))))</f>
        <v/>
      </c>
      <c r="Q55" s="28">
        <f>IF($B55="","",IF(OR($D55="",$I55=""),"",$D55*$I55))</f>
        <v/>
      </c>
      <c r="R55" s="28">
        <f>IF($B55="","",IF(OR($L55="",$I55=""),"",$L55*$I55))</f>
        <v/>
      </c>
      <c r="S55" s="28">
        <f>IF($B55="","",IF(OR($M55="",$I55=""),"",$M55*$I55))</f>
        <v/>
      </c>
      <c r="T55" s="30">
        <f>IF($B55="","",IF(OR($A55="",$C55="",$D55="",$E55="",$F55="",$G55="",$H55="",$I55=""),"Dados incompletos",IF($D55&lt;=0,"Rever preço",IF($E55&lt;=0,"Rever duração",IF($L55&gt;$D55,"Custo acima do preço",IF($N55&lt;'Parâmetros'!$B$5,"Margem abaixo da meta",IF($P55&lt;'Parâmetros'!$B$6,"Resultado/hora abaixo da meta","Dentro das metas")))))))</f>
        <v/>
      </c>
    </row>
    <row r="56" ht="21" customHeight="1">
      <c r="A56" s="20" t="n"/>
      <c r="B56" s="20" t="n"/>
      <c r="C56" s="20" t="n"/>
      <c r="D56" s="25" t="n"/>
      <c r="E56" s="26" t="n"/>
      <c r="F56" s="25" t="n"/>
      <c r="G56" s="27" t="n"/>
      <c r="H56" s="25" t="n"/>
      <c r="I56" s="26" t="n"/>
      <c r="J56" s="28">
        <f>IF(OR($B56="",$E56=""),"",IFERROR($E56/60*'Parâmetros'!$B$4,""))</f>
        <v/>
      </c>
      <c r="K56" s="28">
        <f>IF(OR($B56="",$D56="",$G56=""),"",$D56*$G56)</f>
        <v/>
      </c>
      <c r="L56" s="28">
        <f>IF($B56="","",IF(COUNT($D56:$H56)&lt;5,"",SUM($F56,$H56,$J56,$K56)))</f>
        <v/>
      </c>
      <c r="M56" s="28">
        <f>IF(OR($B56="",$D56="",$L56=""),"",$D56-$L56)</f>
        <v/>
      </c>
      <c r="N56" s="29">
        <f>IF($B56="","",IF($M56="","",IF($D56&lt;=0,"Preço inválido",IFERROR($M56/$D56,""))))</f>
        <v/>
      </c>
      <c r="O56" s="28">
        <f>IF($B56="","",IF(OR($D56="",$E56=""),"",IF($E56&lt;=0,"Duração inválida",IFERROR($D56/($E56/60),""))))</f>
        <v/>
      </c>
      <c r="P56" s="28">
        <f>IF($B56="","",IF(OR($M56="",$E56=""),"",IF($E56&lt;=0,"Duração inválida",IFERROR($M56/($E56/60),""))))</f>
        <v/>
      </c>
      <c r="Q56" s="28">
        <f>IF($B56="","",IF(OR($D56="",$I56=""),"",$D56*$I56))</f>
        <v/>
      </c>
      <c r="R56" s="28">
        <f>IF($B56="","",IF(OR($L56="",$I56=""),"",$L56*$I56))</f>
        <v/>
      </c>
      <c r="S56" s="28">
        <f>IF($B56="","",IF(OR($M56="",$I56=""),"",$M56*$I56))</f>
        <v/>
      </c>
      <c r="T56" s="30">
        <f>IF($B56="","",IF(OR($A56="",$C56="",$D56="",$E56="",$F56="",$G56="",$H56="",$I56=""),"Dados incompletos",IF($D56&lt;=0,"Rever preço",IF($E56&lt;=0,"Rever duração",IF($L56&gt;$D56,"Custo acima do preço",IF($N56&lt;'Parâmetros'!$B$5,"Margem abaixo da meta",IF($P56&lt;'Parâmetros'!$B$6,"Resultado/hora abaixo da meta","Dentro das metas")))))))</f>
        <v/>
      </c>
    </row>
    <row r="57" ht="21" customHeight="1">
      <c r="A57" s="20" t="n"/>
      <c r="B57" s="20" t="n"/>
      <c r="C57" s="20" t="n"/>
      <c r="D57" s="25" t="n"/>
      <c r="E57" s="26" t="n"/>
      <c r="F57" s="25" t="n"/>
      <c r="G57" s="27" t="n"/>
      <c r="H57" s="25" t="n"/>
      <c r="I57" s="26" t="n"/>
      <c r="J57" s="28">
        <f>IF(OR($B57="",$E57=""),"",IFERROR($E57/60*'Parâmetros'!$B$4,""))</f>
        <v/>
      </c>
      <c r="K57" s="28">
        <f>IF(OR($B57="",$D57="",$G57=""),"",$D57*$G57)</f>
        <v/>
      </c>
      <c r="L57" s="28">
        <f>IF($B57="","",IF(COUNT($D57:$H57)&lt;5,"",SUM($F57,$H57,$J57,$K57)))</f>
        <v/>
      </c>
      <c r="M57" s="28">
        <f>IF(OR($B57="",$D57="",$L57=""),"",$D57-$L57)</f>
        <v/>
      </c>
      <c r="N57" s="29">
        <f>IF($B57="","",IF($M57="","",IF($D57&lt;=0,"Preço inválido",IFERROR($M57/$D57,""))))</f>
        <v/>
      </c>
      <c r="O57" s="28">
        <f>IF($B57="","",IF(OR($D57="",$E57=""),"",IF($E57&lt;=0,"Duração inválida",IFERROR($D57/($E57/60),""))))</f>
        <v/>
      </c>
      <c r="P57" s="28">
        <f>IF($B57="","",IF(OR($M57="",$E57=""),"",IF($E57&lt;=0,"Duração inválida",IFERROR($M57/($E57/60),""))))</f>
        <v/>
      </c>
      <c r="Q57" s="28">
        <f>IF($B57="","",IF(OR($D57="",$I57=""),"",$D57*$I57))</f>
        <v/>
      </c>
      <c r="R57" s="28">
        <f>IF($B57="","",IF(OR($L57="",$I57=""),"",$L57*$I57))</f>
        <v/>
      </c>
      <c r="S57" s="28">
        <f>IF($B57="","",IF(OR($M57="",$I57=""),"",$M57*$I57))</f>
        <v/>
      </c>
      <c r="T57" s="30">
        <f>IF($B57="","",IF(OR($A57="",$C57="",$D57="",$E57="",$F57="",$G57="",$H57="",$I57=""),"Dados incompletos",IF($D57&lt;=0,"Rever preço",IF($E57&lt;=0,"Rever duração",IF($L57&gt;$D57,"Custo acima do preço",IF($N57&lt;'Parâmetros'!$B$5,"Margem abaixo da meta",IF($P57&lt;'Parâmetros'!$B$6,"Resultado/hora abaixo da meta","Dentro das metas")))))))</f>
        <v/>
      </c>
    </row>
    <row r="58" ht="21" customHeight="1">
      <c r="A58" s="20" t="n"/>
      <c r="B58" s="20" t="n"/>
      <c r="C58" s="20" t="n"/>
      <c r="D58" s="25" t="n"/>
      <c r="E58" s="26" t="n"/>
      <c r="F58" s="25" t="n"/>
      <c r="G58" s="27" t="n"/>
      <c r="H58" s="25" t="n"/>
      <c r="I58" s="26" t="n"/>
      <c r="J58" s="28">
        <f>IF(OR($B58="",$E58=""),"",IFERROR($E58/60*'Parâmetros'!$B$4,""))</f>
        <v/>
      </c>
      <c r="K58" s="28">
        <f>IF(OR($B58="",$D58="",$G58=""),"",$D58*$G58)</f>
        <v/>
      </c>
      <c r="L58" s="28">
        <f>IF($B58="","",IF(COUNT($D58:$H58)&lt;5,"",SUM($F58,$H58,$J58,$K58)))</f>
        <v/>
      </c>
      <c r="M58" s="28">
        <f>IF(OR($B58="",$D58="",$L58=""),"",$D58-$L58)</f>
        <v/>
      </c>
      <c r="N58" s="29">
        <f>IF($B58="","",IF($M58="","",IF($D58&lt;=0,"Preço inválido",IFERROR($M58/$D58,""))))</f>
        <v/>
      </c>
      <c r="O58" s="28">
        <f>IF($B58="","",IF(OR($D58="",$E58=""),"",IF($E58&lt;=0,"Duração inválida",IFERROR($D58/($E58/60),""))))</f>
        <v/>
      </c>
      <c r="P58" s="28">
        <f>IF($B58="","",IF(OR($M58="",$E58=""),"",IF($E58&lt;=0,"Duração inválida",IFERROR($M58/($E58/60),""))))</f>
        <v/>
      </c>
      <c r="Q58" s="28">
        <f>IF($B58="","",IF(OR($D58="",$I58=""),"",$D58*$I58))</f>
        <v/>
      </c>
      <c r="R58" s="28">
        <f>IF($B58="","",IF(OR($L58="",$I58=""),"",$L58*$I58))</f>
        <v/>
      </c>
      <c r="S58" s="28">
        <f>IF($B58="","",IF(OR($M58="",$I58=""),"",$M58*$I58))</f>
        <v/>
      </c>
      <c r="T58" s="30">
        <f>IF($B58="","",IF(OR($A58="",$C58="",$D58="",$E58="",$F58="",$G58="",$H58="",$I58=""),"Dados incompletos",IF($D58&lt;=0,"Rever preço",IF($E58&lt;=0,"Rever duração",IF($L58&gt;$D58,"Custo acima do preço",IF($N58&lt;'Parâmetros'!$B$5,"Margem abaixo da meta",IF($P58&lt;'Parâmetros'!$B$6,"Resultado/hora abaixo da meta","Dentro das metas")))))))</f>
        <v/>
      </c>
    </row>
    <row r="59" ht="21" customHeight="1">
      <c r="A59" s="20" t="n"/>
      <c r="B59" s="20" t="n"/>
      <c r="C59" s="20" t="n"/>
      <c r="D59" s="25" t="n"/>
      <c r="E59" s="26" t="n"/>
      <c r="F59" s="25" t="n"/>
      <c r="G59" s="27" t="n"/>
      <c r="H59" s="25" t="n"/>
      <c r="I59" s="26" t="n"/>
      <c r="J59" s="28">
        <f>IF(OR($B59="",$E59=""),"",IFERROR($E59/60*'Parâmetros'!$B$4,""))</f>
        <v/>
      </c>
      <c r="K59" s="28">
        <f>IF(OR($B59="",$D59="",$G59=""),"",$D59*$G59)</f>
        <v/>
      </c>
      <c r="L59" s="28">
        <f>IF($B59="","",IF(COUNT($D59:$H59)&lt;5,"",SUM($F59,$H59,$J59,$K59)))</f>
        <v/>
      </c>
      <c r="M59" s="28">
        <f>IF(OR($B59="",$D59="",$L59=""),"",$D59-$L59)</f>
        <v/>
      </c>
      <c r="N59" s="29">
        <f>IF($B59="","",IF($M59="","",IF($D59&lt;=0,"Preço inválido",IFERROR($M59/$D59,""))))</f>
        <v/>
      </c>
      <c r="O59" s="28">
        <f>IF($B59="","",IF(OR($D59="",$E59=""),"",IF($E59&lt;=0,"Duração inválida",IFERROR($D59/($E59/60),""))))</f>
        <v/>
      </c>
      <c r="P59" s="28">
        <f>IF($B59="","",IF(OR($M59="",$E59=""),"",IF($E59&lt;=0,"Duração inválida",IFERROR($M59/($E59/60),""))))</f>
        <v/>
      </c>
      <c r="Q59" s="28">
        <f>IF($B59="","",IF(OR($D59="",$I59=""),"",$D59*$I59))</f>
        <v/>
      </c>
      <c r="R59" s="28">
        <f>IF($B59="","",IF(OR($L59="",$I59=""),"",$L59*$I59))</f>
        <v/>
      </c>
      <c r="S59" s="28">
        <f>IF($B59="","",IF(OR($M59="",$I59=""),"",$M59*$I59))</f>
        <v/>
      </c>
      <c r="T59" s="30">
        <f>IF($B59="","",IF(OR($A59="",$C59="",$D59="",$E59="",$F59="",$G59="",$H59="",$I59=""),"Dados incompletos",IF($D59&lt;=0,"Rever preço",IF($E59&lt;=0,"Rever duração",IF($L59&gt;$D59,"Custo acima do preço",IF($N59&lt;'Parâmetros'!$B$5,"Margem abaixo da meta",IF($P59&lt;'Parâmetros'!$B$6,"Resultado/hora abaixo da meta","Dentro das metas")))))))</f>
        <v/>
      </c>
    </row>
    <row r="60" ht="21" customHeight="1">
      <c r="A60" s="20" t="n"/>
      <c r="B60" s="20" t="n"/>
      <c r="C60" s="20" t="n"/>
      <c r="D60" s="25" t="n"/>
      <c r="E60" s="26" t="n"/>
      <c r="F60" s="25" t="n"/>
      <c r="G60" s="27" t="n"/>
      <c r="H60" s="25" t="n"/>
      <c r="I60" s="26" t="n"/>
      <c r="J60" s="28">
        <f>IF(OR($B60="",$E60=""),"",IFERROR($E60/60*'Parâmetros'!$B$4,""))</f>
        <v/>
      </c>
      <c r="K60" s="28">
        <f>IF(OR($B60="",$D60="",$G60=""),"",$D60*$G60)</f>
        <v/>
      </c>
      <c r="L60" s="28">
        <f>IF($B60="","",IF(COUNT($D60:$H60)&lt;5,"",SUM($F60,$H60,$J60,$K60)))</f>
        <v/>
      </c>
      <c r="M60" s="28">
        <f>IF(OR($B60="",$D60="",$L60=""),"",$D60-$L60)</f>
        <v/>
      </c>
      <c r="N60" s="29">
        <f>IF($B60="","",IF($M60="","",IF($D60&lt;=0,"Preço inválido",IFERROR($M60/$D60,""))))</f>
        <v/>
      </c>
      <c r="O60" s="28">
        <f>IF($B60="","",IF(OR($D60="",$E60=""),"",IF($E60&lt;=0,"Duração inválida",IFERROR($D60/($E60/60),""))))</f>
        <v/>
      </c>
      <c r="P60" s="28">
        <f>IF($B60="","",IF(OR($M60="",$E60=""),"",IF($E60&lt;=0,"Duração inválida",IFERROR($M60/($E60/60),""))))</f>
        <v/>
      </c>
      <c r="Q60" s="28">
        <f>IF($B60="","",IF(OR($D60="",$I60=""),"",$D60*$I60))</f>
        <v/>
      </c>
      <c r="R60" s="28">
        <f>IF($B60="","",IF(OR($L60="",$I60=""),"",$L60*$I60))</f>
        <v/>
      </c>
      <c r="S60" s="28">
        <f>IF($B60="","",IF(OR($M60="",$I60=""),"",$M60*$I60))</f>
        <v/>
      </c>
      <c r="T60" s="30">
        <f>IF($B60="","",IF(OR($A60="",$C60="",$D60="",$E60="",$F60="",$G60="",$H60="",$I60=""),"Dados incompletos",IF($D60&lt;=0,"Rever preço",IF($E60&lt;=0,"Rever duração",IF($L60&gt;$D60,"Custo acima do preço",IF($N60&lt;'Parâmetros'!$B$5,"Margem abaixo da meta",IF($P60&lt;'Parâmetros'!$B$6,"Resultado/hora abaixo da meta","Dentro das metas")))))))</f>
        <v/>
      </c>
    </row>
    <row r="61" ht="21" customHeight="1">
      <c r="A61" s="20" t="n"/>
      <c r="B61" s="20" t="n"/>
      <c r="C61" s="20" t="n"/>
      <c r="D61" s="25" t="n"/>
      <c r="E61" s="26" t="n"/>
      <c r="F61" s="25" t="n"/>
      <c r="G61" s="27" t="n"/>
      <c r="H61" s="25" t="n"/>
      <c r="I61" s="26" t="n"/>
      <c r="J61" s="28">
        <f>IF(OR($B61="",$E61=""),"",IFERROR($E61/60*'Parâmetros'!$B$4,""))</f>
        <v/>
      </c>
      <c r="K61" s="28">
        <f>IF(OR($B61="",$D61="",$G61=""),"",$D61*$G61)</f>
        <v/>
      </c>
      <c r="L61" s="28">
        <f>IF($B61="","",IF(COUNT($D61:$H61)&lt;5,"",SUM($F61,$H61,$J61,$K61)))</f>
        <v/>
      </c>
      <c r="M61" s="28">
        <f>IF(OR($B61="",$D61="",$L61=""),"",$D61-$L61)</f>
        <v/>
      </c>
      <c r="N61" s="29">
        <f>IF($B61="","",IF($M61="","",IF($D61&lt;=0,"Preço inválido",IFERROR($M61/$D61,""))))</f>
        <v/>
      </c>
      <c r="O61" s="28">
        <f>IF($B61="","",IF(OR($D61="",$E61=""),"",IF($E61&lt;=0,"Duração inválida",IFERROR($D61/($E61/60),""))))</f>
        <v/>
      </c>
      <c r="P61" s="28">
        <f>IF($B61="","",IF(OR($M61="",$E61=""),"",IF($E61&lt;=0,"Duração inválida",IFERROR($M61/($E61/60),""))))</f>
        <v/>
      </c>
      <c r="Q61" s="28">
        <f>IF($B61="","",IF(OR($D61="",$I61=""),"",$D61*$I61))</f>
        <v/>
      </c>
      <c r="R61" s="28">
        <f>IF($B61="","",IF(OR($L61="",$I61=""),"",$L61*$I61))</f>
        <v/>
      </c>
      <c r="S61" s="28">
        <f>IF($B61="","",IF(OR($M61="",$I61=""),"",$M61*$I61))</f>
        <v/>
      </c>
      <c r="T61" s="30">
        <f>IF($B61="","",IF(OR($A61="",$C61="",$D61="",$E61="",$F61="",$G61="",$H61="",$I61=""),"Dados incompletos",IF($D61&lt;=0,"Rever preço",IF($E61&lt;=0,"Rever duração",IF($L61&gt;$D61,"Custo acima do preço",IF($N61&lt;'Parâmetros'!$B$5,"Margem abaixo da meta",IF($P61&lt;'Parâmetros'!$B$6,"Resultado/hora abaixo da meta","Dentro das metas")))))))</f>
        <v/>
      </c>
    </row>
    <row r="62" ht="21" customHeight="1">
      <c r="A62" s="20" t="n"/>
      <c r="B62" s="20" t="n"/>
      <c r="C62" s="20" t="n"/>
      <c r="D62" s="25" t="n"/>
      <c r="E62" s="26" t="n"/>
      <c r="F62" s="25" t="n"/>
      <c r="G62" s="27" t="n"/>
      <c r="H62" s="25" t="n"/>
      <c r="I62" s="26" t="n"/>
      <c r="J62" s="28">
        <f>IF(OR($B62="",$E62=""),"",IFERROR($E62/60*'Parâmetros'!$B$4,""))</f>
        <v/>
      </c>
      <c r="K62" s="28">
        <f>IF(OR($B62="",$D62="",$G62=""),"",$D62*$G62)</f>
        <v/>
      </c>
      <c r="L62" s="28">
        <f>IF($B62="","",IF(COUNT($D62:$H62)&lt;5,"",SUM($F62,$H62,$J62,$K62)))</f>
        <v/>
      </c>
      <c r="M62" s="28">
        <f>IF(OR($B62="",$D62="",$L62=""),"",$D62-$L62)</f>
        <v/>
      </c>
      <c r="N62" s="29">
        <f>IF($B62="","",IF($M62="","",IF($D62&lt;=0,"Preço inválido",IFERROR($M62/$D62,""))))</f>
        <v/>
      </c>
      <c r="O62" s="28">
        <f>IF($B62="","",IF(OR($D62="",$E62=""),"",IF($E62&lt;=0,"Duração inválida",IFERROR($D62/($E62/60),""))))</f>
        <v/>
      </c>
      <c r="P62" s="28">
        <f>IF($B62="","",IF(OR($M62="",$E62=""),"",IF($E62&lt;=0,"Duração inválida",IFERROR($M62/($E62/60),""))))</f>
        <v/>
      </c>
      <c r="Q62" s="28">
        <f>IF($B62="","",IF(OR($D62="",$I62=""),"",$D62*$I62))</f>
        <v/>
      </c>
      <c r="R62" s="28">
        <f>IF($B62="","",IF(OR($L62="",$I62=""),"",$L62*$I62))</f>
        <v/>
      </c>
      <c r="S62" s="28">
        <f>IF($B62="","",IF(OR($M62="",$I62=""),"",$M62*$I62))</f>
        <v/>
      </c>
      <c r="T62" s="30">
        <f>IF($B62="","",IF(OR($A62="",$C62="",$D62="",$E62="",$F62="",$G62="",$H62="",$I62=""),"Dados incompletos",IF($D62&lt;=0,"Rever preço",IF($E62&lt;=0,"Rever duração",IF($L62&gt;$D62,"Custo acima do preço",IF($N62&lt;'Parâmetros'!$B$5,"Margem abaixo da meta",IF($P62&lt;'Parâmetros'!$B$6,"Resultado/hora abaixo da meta","Dentro das metas")))))))</f>
        <v/>
      </c>
    </row>
    <row r="63" ht="21" customHeight="1">
      <c r="A63" s="20" t="n"/>
      <c r="B63" s="20" t="n"/>
      <c r="C63" s="20" t="n"/>
      <c r="D63" s="25" t="n"/>
      <c r="E63" s="26" t="n"/>
      <c r="F63" s="25" t="n"/>
      <c r="G63" s="27" t="n"/>
      <c r="H63" s="25" t="n"/>
      <c r="I63" s="26" t="n"/>
      <c r="J63" s="28">
        <f>IF(OR($B63="",$E63=""),"",IFERROR($E63/60*'Parâmetros'!$B$4,""))</f>
        <v/>
      </c>
      <c r="K63" s="28">
        <f>IF(OR($B63="",$D63="",$G63=""),"",$D63*$G63)</f>
        <v/>
      </c>
      <c r="L63" s="28">
        <f>IF($B63="","",IF(COUNT($D63:$H63)&lt;5,"",SUM($F63,$H63,$J63,$K63)))</f>
        <v/>
      </c>
      <c r="M63" s="28">
        <f>IF(OR($B63="",$D63="",$L63=""),"",$D63-$L63)</f>
        <v/>
      </c>
      <c r="N63" s="29">
        <f>IF($B63="","",IF($M63="","",IF($D63&lt;=0,"Preço inválido",IFERROR($M63/$D63,""))))</f>
        <v/>
      </c>
      <c r="O63" s="28">
        <f>IF($B63="","",IF(OR($D63="",$E63=""),"",IF($E63&lt;=0,"Duração inválida",IFERROR($D63/($E63/60),""))))</f>
        <v/>
      </c>
      <c r="P63" s="28">
        <f>IF($B63="","",IF(OR($M63="",$E63=""),"",IF($E63&lt;=0,"Duração inválida",IFERROR($M63/($E63/60),""))))</f>
        <v/>
      </c>
      <c r="Q63" s="28">
        <f>IF($B63="","",IF(OR($D63="",$I63=""),"",$D63*$I63))</f>
        <v/>
      </c>
      <c r="R63" s="28">
        <f>IF($B63="","",IF(OR($L63="",$I63=""),"",$L63*$I63))</f>
        <v/>
      </c>
      <c r="S63" s="28">
        <f>IF($B63="","",IF(OR($M63="",$I63=""),"",$M63*$I63))</f>
        <v/>
      </c>
      <c r="T63" s="30">
        <f>IF($B63="","",IF(OR($A63="",$C63="",$D63="",$E63="",$F63="",$G63="",$H63="",$I63=""),"Dados incompletos",IF($D63&lt;=0,"Rever preço",IF($E63&lt;=0,"Rever duração",IF($L63&gt;$D63,"Custo acima do preço",IF($N63&lt;'Parâmetros'!$B$5,"Margem abaixo da meta",IF($P63&lt;'Parâmetros'!$B$6,"Resultado/hora abaixo da meta","Dentro das metas")))))))</f>
        <v/>
      </c>
    </row>
    <row r="64" ht="21" customHeight="1">
      <c r="A64" s="20" t="n"/>
      <c r="B64" s="20" t="n"/>
      <c r="C64" s="20" t="n"/>
      <c r="D64" s="25" t="n"/>
      <c r="E64" s="26" t="n"/>
      <c r="F64" s="25" t="n"/>
      <c r="G64" s="27" t="n"/>
      <c r="H64" s="25" t="n"/>
      <c r="I64" s="26" t="n"/>
      <c r="J64" s="28">
        <f>IF(OR($B64="",$E64=""),"",IFERROR($E64/60*'Parâmetros'!$B$4,""))</f>
        <v/>
      </c>
      <c r="K64" s="28">
        <f>IF(OR($B64="",$D64="",$G64=""),"",$D64*$G64)</f>
        <v/>
      </c>
      <c r="L64" s="28">
        <f>IF($B64="","",IF(COUNT($D64:$H64)&lt;5,"",SUM($F64,$H64,$J64,$K64)))</f>
        <v/>
      </c>
      <c r="M64" s="28">
        <f>IF(OR($B64="",$D64="",$L64=""),"",$D64-$L64)</f>
        <v/>
      </c>
      <c r="N64" s="29">
        <f>IF($B64="","",IF($M64="","",IF($D64&lt;=0,"Preço inválido",IFERROR($M64/$D64,""))))</f>
        <v/>
      </c>
      <c r="O64" s="28">
        <f>IF($B64="","",IF(OR($D64="",$E64=""),"",IF($E64&lt;=0,"Duração inválida",IFERROR($D64/($E64/60),""))))</f>
        <v/>
      </c>
      <c r="P64" s="28">
        <f>IF($B64="","",IF(OR($M64="",$E64=""),"",IF($E64&lt;=0,"Duração inválida",IFERROR($M64/($E64/60),""))))</f>
        <v/>
      </c>
      <c r="Q64" s="28">
        <f>IF($B64="","",IF(OR($D64="",$I64=""),"",$D64*$I64))</f>
        <v/>
      </c>
      <c r="R64" s="28">
        <f>IF($B64="","",IF(OR($L64="",$I64=""),"",$L64*$I64))</f>
        <v/>
      </c>
      <c r="S64" s="28">
        <f>IF($B64="","",IF(OR($M64="",$I64=""),"",$M64*$I64))</f>
        <v/>
      </c>
      <c r="T64" s="30">
        <f>IF($B64="","",IF(OR($A64="",$C64="",$D64="",$E64="",$F64="",$G64="",$H64="",$I64=""),"Dados incompletos",IF($D64&lt;=0,"Rever preço",IF($E64&lt;=0,"Rever duração",IF($L64&gt;$D64,"Custo acima do preço",IF($N64&lt;'Parâmetros'!$B$5,"Margem abaixo da meta",IF($P64&lt;'Parâmetros'!$B$6,"Resultado/hora abaixo da meta","Dentro das metas")))))))</f>
        <v/>
      </c>
    </row>
    <row r="65" ht="21" customHeight="1">
      <c r="A65" s="20" t="n"/>
      <c r="B65" s="20" t="n"/>
      <c r="C65" s="20" t="n"/>
      <c r="D65" s="25" t="n"/>
      <c r="E65" s="26" t="n"/>
      <c r="F65" s="25" t="n"/>
      <c r="G65" s="27" t="n"/>
      <c r="H65" s="25" t="n"/>
      <c r="I65" s="26" t="n"/>
      <c r="J65" s="28">
        <f>IF(OR($B65="",$E65=""),"",IFERROR($E65/60*'Parâmetros'!$B$4,""))</f>
        <v/>
      </c>
      <c r="K65" s="28">
        <f>IF(OR($B65="",$D65="",$G65=""),"",$D65*$G65)</f>
        <v/>
      </c>
      <c r="L65" s="28">
        <f>IF($B65="","",IF(COUNT($D65:$H65)&lt;5,"",SUM($F65,$H65,$J65,$K65)))</f>
        <v/>
      </c>
      <c r="M65" s="28">
        <f>IF(OR($B65="",$D65="",$L65=""),"",$D65-$L65)</f>
        <v/>
      </c>
      <c r="N65" s="29">
        <f>IF($B65="","",IF($M65="","",IF($D65&lt;=0,"Preço inválido",IFERROR($M65/$D65,""))))</f>
        <v/>
      </c>
      <c r="O65" s="28">
        <f>IF($B65="","",IF(OR($D65="",$E65=""),"",IF($E65&lt;=0,"Duração inválida",IFERROR($D65/($E65/60),""))))</f>
        <v/>
      </c>
      <c r="P65" s="28">
        <f>IF($B65="","",IF(OR($M65="",$E65=""),"",IF($E65&lt;=0,"Duração inválida",IFERROR($M65/($E65/60),""))))</f>
        <v/>
      </c>
      <c r="Q65" s="28">
        <f>IF($B65="","",IF(OR($D65="",$I65=""),"",$D65*$I65))</f>
        <v/>
      </c>
      <c r="R65" s="28">
        <f>IF($B65="","",IF(OR($L65="",$I65=""),"",$L65*$I65))</f>
        <v/>
      </c>
      <c r="S65" s="28">
        <f>IF($B65="","",IF(OR($M65="",$I65=""),"",$M65*$I65))</f>
        <v/>
      </c>
      <c r="T65" s="30">
        <f>IF($B65="","",IF(OR($A65="",$C65="",$D65="",$E65="",$F65="",$G65="",$H65="",$I65=""),"Dados incompletos",IF($D65&lt;=0,"Rever preço",IF($E65&lt;=0,"Rever duração",IF($L65&gt;$D65,"Custo acima do preço",IF($N65&lt;'Parâmetros'!$B$5,"Margem abaixo da meta",IF($P65&lt;'Parâmetros'!$B$6,"Resultado/hora abaixo da meta","Dentro das metas")))))))</f>
        <v/>
      </c>
    </row>
    <row r="66" ht="21" customHeight="1">
      <c r="A66" s="20" t="n"/>
      <c r="B66" s="20" t="n"/>
      <c r="C66" s="20" t="n"/>
      <c r="D66" s="25" t="n"/>
      <c r="E66" s="26" t="n"/>
      <c r="F66" s="25" t="n"/>
      <c r="G66" s="27" t="n"/>
      <c r="H66" s="25" t="n"/>
      <c r="I66" s="26" t="n"/>
      <c r="J66" s="28">
        <f>IF(OR($B66="",$E66=""),"",IFERROR($E66/60*'Parâmetros'!$B$4,""))</f>
        <v/>
      </c>
      <c r="K66" s="28">
        <f>IF(OR($B66="",$D66="",$G66=""),"",$D66*$G66)</f>
        <v/>
      </c>
      <c r="L66" s="28">
        <f>IF($B66="","",IF(COUNT($D66:$H66)&lt;5,"",SUM($F66,$H66,$J66,$K66)))</f>
        <v/>
      </c>
      <c r="M66" s="28">
        <f>IF(OR($B66="",$D66="",$L66=""),"",$D66-$L66)</f>
        <v/>
      </c>
      <c r="N66" s="29">
        <f>IF($B66="","",IF($M66="","",IF($D66&lt;=0,"Preço inválido",IFERROR($M66/$D66,""))))</f>
        <v/>
      </c>
      <c r="O66" s="28">
        <f>IF($B66="","",IF(OR($D66="",$E66=""),"",IF($E66&lt;=0,"Duração inválida",IFERROR($D66/($E66/60),""))))</f>
        <v/>
      </c>
      <c r="P66" s="28">
        <f>IF($B66="","",IF(OR($M66="",$E66=""),"",IF($E66&lt;=0,"Duração inválida",IFERROR($M66/($E66/60),""))))</f>
        <v/>
      </c>
      <c r="Q66" s="28">
        <f>IF($B66="","",IF(OR($D66="",$I66=""),"",$D66*$I66))</f>
        <v/>
      </c>
      <c r="R66" s="28">
        <f>IF($B66="","",IF(OR($L66="",$I66=""),"",$L66*$I66))</f>
        <v/>
      </c>
      <c r="S66" s="28">
        <f>IF($B66="","",IF(OR($M66="",$I66=""),"",$M66*$I66))</f>
        <v/>
      </c>
      <c r="T66" s="30">
        <f>IF($B66="","",IF(OR($A66="",$C66="",$D66="",$E66="",$F66="",$G66="",$H66="",$I66=""),"Dados incompletos",IF($D66&lt;=0,"Rever preço",IF($E66&lt;=0,"Rever duração",IF($L66&gt;$D66,"Custo acima do preço",IF($N66&lt;'Parâmetros'!$B$5,"Margem abaixo da meta",IF($P66&lt;'Parâmetros'!$B$6,"Resultado/hora abaixo da meta","Dentro das metas")))))))</f>
        <v/>
      </c>
    </row>
    <row r="67" ht="21" customHeight="1">
      <c r="A67" s="20" t="n"/>
      <c r="B67" s="20" t="n"/>
      <c r="C67" s="20" t="n"/>
      <c r="D67" s="25" t="n"/>
      <c r="E67" s="26" t="n"/>
      <c r="F67" s="25" t="n"/>
      <c r="G67" s="27" t="n"/>
      <c r="H67" s="25" t="n"/>
      <c r="I67" s="26" t="n"/>
      <c r="J67" s="28">
        <f>IF(OR($B67="",$E67=""),"",IFERROR($E67/60*'Parâmetros'!$B$4,""))</f>
        <v/>
      </c>
      <c r="K67" s="28">
        <f>IF(OR($B67="",$D67="",$G67=""),"",$D67*$G67)</f>
        <v/>
      </c>
      <c r="L67" s="28">
        <f>IF($B67="","",IF(COUNT($D67:$H67)&lt;5,"",SUM($F67,$H67,$J67,$K67)))</f>
        <v/>
      </c>
      <c r="M67" s="28">
        <f>IF(OR($B67="",$D67="",$L67=""),"",$D67-$L67)</f>
        <v/>
      </c>
      <c r="N67" s="29">
        <f>IF($B67="","",IF($M67="","",IF($D67&lt;=0,"Preço inválido",IFERROR($M67/$D67,""))))</f>
        <v/>
      </c>
      <c r="O67" s="28">
        <f>IF($B67="","",IF(OR($D67="",$E67=""),"",IF($E67&lt;=0,"Duração inválida",IFERROR($D67/($E67/60),""))))</f>
        <v/>
      </c>
      <c r="P67" s="28">
        <f>IF($B67="","",IF(OR($M67="",$E67=""),"",IF($E67&lt;=0,"Duração inválida",IFERROR($M67/($E67/60),""))))</f>
        <v/>
      </c>
      <c r="Q67" s="28">
        <f>IF($B67="","",IF(OR($D67="",$I67=""),"",$D67*$I67))</f>
        <v/>
      </c>
      <c r="R67" s="28">
        <f>IF($B67="","",IF(OR($L67="",$I67=""),"",$L67*$I67))</f>
        <v/>
      </c>
      <c r="S67" s="28">
        <f>IF($B67="","",IF(OR($M67="",$I67=""),"",$M67*$I67))</f>
        <v/>
      </c>
      <c r="T67" s="30">
        <f>IF($B67="","",IF(OR($A67="",$C67="",$D67="",$E67="",$F67="",$G67="",$H67="",$I67=""),"Dados incompletos",IF($D67&lt;=0,"Rever preço",IF($E67&lt;=0,"Rever duração",IF($L67&gt;$D67,"Custo acima do preço",IF($N67&lt;'Parâmetros'!$B$5,"Margem abaixo da meta",IF($P67&lt;'Parâmetros'!$B$6,"Resultado/hora abaixo da meta","Dentro das metas")))))))</f>
        <v/>
      </c>
    </row>
    <row r="68" ht="21" customHeight="1">
      <c r="A68" s="20" t="n"/>
      <c r="B68" s="20" t="n"/>
      <c r="C68" s="20" t="n"/>
      <c r="D68" s="25" t="n"/>
      <c r="E68" s="26" t="n"/>
      <c r="F68" s="25" t="n"/>
      <c r="G68" s="27" t="n"/>
      <c r="H68" s="25" t="n"/>
      <c r="I68" s="26" t="n"/>
      <c r="J68" s="28">
        <f>IF(OR($B68="",$E68=""),"",IFERROR($E68/60*'Parâmetros'!$B$4,""))</f>
        <v/>
      </c>
      <c r="K68" s="28">
        <f>IF(OR($B68="",$D68="",$G68=""),"",$D68*$G68)</f>
        <v/>
      </c>
      <c r="L68" s="28">
        <f>IF($B68="","",IF(COUNT($D68:$H68)&lt;5,"",SUM($F68,$H68,$J68,$K68)))</f>
        <v/>
      </c>
      <c r="M68" s="28">
        <f>IF(OR($B68="",$D68="",$L68=""),"",$D68-$L68)</f>
        <v/>
      </c>
      <c r="N68" s="29">
        <f>IF($B68="","",IF($M68="","",IF($D68&lt;=0,"Preço inválido",IFERROR($M68/$D68,""))))</f>
        <v/>
      </c>
      <c r="O68" s="28">
        <f>IF($B68="","",IF(OR($D68="",$E68=""),"",IF($E68&lt;=0,"Duração inválida",IFERROR($D68/($E68/60),""))))</f>
        <v/>
      </c>
      <c r="P68" s="28">
        <f>IF($B68="","",IF(OR($M68="",$E68=""),"",IF($E68&lt;=0,"Duração inválida",IFERROR($M68/($E68/60),""))))</f>
        <v/>
      </c>
      <c r="Q68" s="28">
        <f>IF($B68="","",IF(OR($D68="",$I68=""),"",$D68*$I68))</f>
        <v/>
      </c>
      <c r="R68" s="28">
        <f>IF($B68="","",IF(OR($L68="",$I68=""),"",$L68*$I68))</f>
        <v/>
      </c>
      <c r="S68" s="28">
        <f>IF($B68="","",IF(OR($M68="",$I68=""),"",$M68*$I68))</f>
        <v/>
      </c>
      <c r="T68" s="30">
        <f>IF($B68="","",IF(OR($A68="",$C68="",$D68="",$E68="",$F68="",$G68="",$H68="",$I68=""),"Dados incompletos",IF($D68&lt;=0,"Rever preço",IF($E68&lt;=0,"Rever duração",IF($L68&gt;$D68,"Custo acima do preço",IF($N68&lt;'Parâmetros'!$B$5,"Margem abaixo da meta",IF($P68&lt;'Parâmetros'!$B$6,"Resultado/hora abaixo da meta","Dentro das metas")))))))</f>
        <v/>
      </c>
    </row>
    <row r="69" ht="21" customHeight="1">
      <c r="A69" s="20" t="n"/>
      <c r="B69" s="20" t="n"/>
      <c r="C69" s="20" t="n"/>
      <c r="D69" s="25" t="n"/>
      <c r="E69" s="26" t="n"/>
      <c r="F69" s="25" t="n"/>
      <c r="G69" s="27" t="n"/>
      <c r="H69" s="25" t="n"/>
      <c r="I69" s="26" t="n"/>
      <c r="J69" s="28">
        <f>IF(OR($B69="",$E69=""),"",IFERROR($E69/60*'Parâmetros'!$B$4,""))</f>
        <v/>
      </c>
      <c r="K69" s="28">
        <f>IF(OR($B69="",$D69="",$G69=""),"",$D69*$G69)</f>
        <v/>
      </c>
      <c r="L69" s="28">
        <f>IF($B69="","",IF(COUNT($D69:$H69)&lt;5,"",SUM($F69,$H69,$J69,$K69)))</f>
        <v/>
      </c>
      <c r="M69" s="28">
        <f>IF(OR($B69="",$D69="",$L69=""),"",$D69-$L69)</f>
        <v/>
      </c>
      <c r="N69" s="29">
        <f>IF($B69="","",IF($M69="","",IF($D69&lt;=0,"Preço inválido",IFERROR($M69/$D69,""))))</f>
        <v/>
      </c>
      <c r="O69" s="28">
        <f>IF($B69="","",IF(OR($D69="",$E69=""),"",IF($E69&lt;=0,"Duração inválida",IFERROR($D69/($E69/60),""))))</f>
        <v/>
      </c>
      <c r="P69" s="28">
        <f>IF($B69="","",IF(OR($M69="",$E69=""),"",IF($E69&lt;=0,"Duração inválida",IFERROR($M69/($E69/60),""))))</f>
        <v/>
      </c>
      <c r="Q69" s="28">
        <f>IF($B69="","",IF(OR($D69="",$I69=""),"",$D69*$I69))</f>
        <v/>
      </c>
      <c r="R69" s="28">
        <f>IF($B69="","",IF(OR($L69="",$I69=""),"",$L69*$I69))</f>
        <v/>
      </c>
      <c r="S69" s="28">
        <f>IF($B69="","",IF(OR($M69="",$I69=""),"",$M69*$I69))</f>
        <v/>
      </c>
      <c r="T69" s="30">
        <f>IF($B69="","",IF(OR($A69="",$C69="",$D69="",$E69="",$F69="",$G69="",$H69="",$I69=""),"Dados incompletos",IF($D69&lt;=0,"Rever preço",IF($E69&lt;=0,"Rever duração",IF($L69&gt;$D69,"Custo acima do preço",IF($N69&lt;'Parâmetros'!$B$5,"Margem abaixo da meta",IF($P69&lt;'Parâmetros'!$B$6,"Resultado/hora abaixo da meta","Dentro das metas")))))))</f>
        <v/>
      </c>
    </row>
    <row r="70" ht="21" customHeight="1">
      <c r="A70" s="20" t="n"/>
      <c r="B70" s="20" t="n"/>
      <c r="C70" s="20" t="n"/>
      <c r="D70" s="25" t="n"/>
      <c r="E70" s="26" t="n"/>
      <c r="F70" s="25" t="n"/>
      <c r="G70" s="27" t="n"/>
      <c r="H70" s="25" t="n"/>
      <c r="I70" s="26" t="n"/>
      <c r="J70" s="28">
        <f>IF(OR($B70="",$E70=""),"",IFERROR($E70/60*'Parâmetros'!$B$4,""))</f>
        <v/>
      </c>
      <c r="K70" s="28">
        <f>IF(OR($B70="",$D70="",$G70=""),"",$D70*$G70)</f>
        <v/>
      </c>
      <c r="L70" s="28">
        <f>IF($B70="","",IF(COUNT($D70:$H70)&lt;5,"",SUM($F70,$H70,$J70,$K70)))</f>
        <v/>
      </c>
      <c r="M70" s="28">
        <f>IF(OR($B70="",$D70="",$L70=""),"",$D70-$L70)</f>
        <v/>
      </c>
      <c r="N70" s="29">
        <f>IF($B70="","",IF($M70="","",IF($D70&lt;=0,"Preço inválido",IFERROR($M70/$D70,""))))</f>
        <v/>
      </c>
      <c r="O70" s="28">
        <f>IF($B70="","",IF(OR($D70="",$E70=""),"",IF($E70&lt;=0,"Duração inválida",IFERROR($D70/($E70/60),""))))</f>
        <v/>
      </c>
      <c r="P70" s="28">
        <f>IF($B70="","",IF(OR($M70="",$E70=""),"",IF($E70&lt;=0,"Duração inválida",IFERROR($M70/($E70/60),""))))</f>
        <v/>
      </c>
      <c r="Q70" s="28">
        <f>IF($B70="","",IF(OR($D70="",$I70=""),"",$D70*$I70))</f>
        <v/>
      </c>
      <c r="R70" s="28">
        <f>IF($B70="","",IF(OR($L70="",$I70=""),"",$L70*$I70))</f>
        <v/>
      </c>
      <c r="S70" s="28">
        <f>IF($B70="","",IF(OR($M70="",$I70=""),"",$M70*$I70))</f>
        <v/>
      </c>
      <c r="T70" s="30">
        <f>IF($B70="","",IF(OR($A70="",$C70="",$D70="",$E70="",$F70="",$G70="",$H70="",$I70=""),"Dados incompletos",IF($D70&lt;=0,"Rever preço",IF($E70&lt;=0,"Rever duração",IF($L70&gt;$D70,"Custo acima do preço",IF($N70&lt;'Parâmetros'!$B$5,"Margem abaixo da meta",IF($P70&lt;'Parâmetros'!$B$6,"Resultado/hora abaixo da meta","Dentro das metas")))))))</f>
        <v/>
      </c>
    </row>
    <row r="71" ht="21" customHeight="1">
      <c r="A71" s="20" t="n"/>
      <c r="B71" s="20" t="n"/>
      <c r="C71" s="20" t="n"/>
      <c r="D71" s="25" t="n"/>
      <c r="E71" s="26" t="n"/>
      <c r="F71" s="25" t="n"/>
      <c r="G71" s="27" t="n"/>
      <c r="H71" s="25" t="n"/>
      <c r="I71" s="26" t="n"/>
      <c r="J71" s="28">
        <f>IF(OR($B71="",$E71=""),"",IFERROR($E71/60*'Parâmetros'!$B$4,""))</f>
        <v/>
      </c>
      <c r="K71" s="28">
        <f>IF(OR($B71="",$D71="",$G71=""),"",$D71*$G71)</f>
        <v/>
      </c>
      <c r="L71" s="28">
        <f>IF($B71="","",IF(COUNT($D71:$H71)&lt;5,"",SUM($F71,$H71,$J71,$K71)))</f>
        <v/>
      </c>
      <c r="M71" s="28">
        <f>IF(OR($B71="",$D71="",$L71=""),"",$D71-$L71)</f>
        <v/>
      </c>
      <c r="N71" s="29">
        <f>IF($B71="","",IF($M71="","",IF($D71&lt;=0,"Preço inválido",IFERROR($M71/$D71,""))))</f>
        <v/>
      </c>
      <c r="O71" s="28">
        <f>IF($B71="","",IF(OR($D71="",$E71=""),"",IF($E71&lt;=0,"Duração inválida",IFERROR($D71/($E71/60),""))))</f>
        <v/>
      </c>
      <c r="P71" s="28">
        <f>IF($B71="","",IF(OR($M71="",$E71=""),"",IF($E71&lt;=0,"Duração inválida",IFERROR($M71/($E71/60),""))))</f>
        <v/>
      </c>
      <c r="Q71" s="28">
        <f>IF($B71="","",IF(OR($D71="",$I71=""),"",$D71*$I71))</f>
        <v/>
      </c>
      <c r="R71" s="28">
        <f>IF($B71="","",IF(OR($L71="",$I71=""),"",$L71*$I71))</f>
        <v/>
      </c>
      <c r="S71" s="28">
        <f>IF($B71="","",IF(OR($M71="",$I71=""),"",$M71*$I71))</f>
        <v/>
      </c>
      <c r="T71" s="30">
        <f>IF($B71="","",IF(OR($A71="",$C71="",$D71="",$E71="",$F71="",$G71="",$H71="",$I71=""),"Dados incompletos",IF($D71&lt;=0,"Rever preço",IF($E71&lt;=0,"Rever duração",IF($L71&gt;$D71,"Custo acima do preço",IF($N71&lt;'Parâmetros'!$B$5,"Margem abaixo da meta",IF($P71&lt;'Parâmetros'!$B$6,"Resultado/hora abaixo da meta","Dentro das metas")))))))</f>
        <v/>
      </c>
    </row>
    <row r="72" ht="21" customHeight="1">
      <c r="A72" s="20" t="n"/>
      <c r="B72" s="20" t="n"/>
      <c r="C72" s="20" t="n"/>
      <c r="D72" s="25" t="n"/>
      <c r="E72" s="26" t="n"/>
      <c r="F72" s="25" t="n"/>
      <c r="G72" s="27" t="n"/>
      <c r="H72" s="25" t="n"/>
      <c r="I72" s="26" t="n"/>
      <c r="J72" s="28">
        <f>IF(OR($B72="",$E72=""),"",IFERROR($E72/60*'Parâmetros'!$B$4,""))</f>
        <v/>
      </c>
      <c r="K72" s="28">
        <f>IF(OR($B72="",$D72="",$G72=""),"",$D72*$G72)</f>
        <v/>
      </c>
      <c r="L72" s="28">
        <f>IF($B72="","",IF(COUNT($D72:$H72)&lt;5,"",SUM($F72,$H72,$J72,$K72)))</f>
        <v/>
      </c>
      <c r="M72" s="28">
        <f>IF(OR($B72="",$D72="",$L72=""),"",$D72-$L72)</f>
        <v/>
      </c>
      <c r="N72" s="29">
        <f>IF($B72="","",IF($M72="","",IF($D72&lt;=0,"Preço inválido",IFERROR($M72/$D72,""))))</f>
        <v/>
      </c>
      <c r="O72" s="28">
        <f>IF($B72="","",IF(OR($D72="",$E72=""),"",IF($E72&lt;=0,"Duração inválida",IFERROR($D72/($E72/60),""))))</f>
        <v/>
      </c>
      <c r="P72" s="28">
        <f>IF($B72="","",IF(OR($M72="",$E72=""),"",IF($E72&lt;=0,"Duração inválida",IFERROR($M72/($E72/60),""))))</f>
        <v/>
      </c>
      <c r="Q72" s="28">
        <f>IF($B72="","",IF(OR($D72="",$I72=""),"",$D72*$I72))</f>
        <v/>
      </c>
      <c r="R72" s="28">
        <f>IF($B72="","",IF(OR($L72="",$I72=""),"",$L72*$I72))</f>
        <v/>
      </c>
      <c r="S72" s="28">
        <f>IF($B72="","",IF(OR($M72="",$I72=""),"",$M72*$I72))</f>
        <v/>
      </c>
      <c r="T72" s="30">
        <f>IF($B72="","",IF(OR($A72="",$C72="",$D72="",$E72="",$F72="",$G72="",$H72="",$I72=""),"Dados incompletos",IF($D72&lt;=0,"Rever preço",IF($E72&lt;=0,"Rever duração",IF($L72&gt;$D72,"Custo acima do preço",IF($N72&lt;'Parâmetros'!$B$5,"Margem abaixo da meta",IF($P72&lt;'Parâmetros'!$B$6,"Resultado/hora abaixo da meta","Dentro das metas")))))))</f>
        <v/>
      </c>
    </row>
    <row r="73" ht="21" customHeight="1">
      <c r="A73" s="20" t="n"/>
      <c r="B73" s="20" t="n"/>
      <c r="C73" s="20" t="n"/>
      <c r="D73" s="25" t="n"/>
      <c r="E73" s="26" t="n"/>
      <c r="F73" s="25" t="n"/>
      <c r="G73" s="27" t="n"/>
      <c r="H73" s="25" t="n"/>
      <c r="I73" s="26" t="n"/>
      <c r="J73" s="28">
        <f>IF(OR($B73="",$E73=""),"",IFERROR($E73/60*'Parâmetros'!$B$4,""))</f>
        <v/>
      </c>
      <c r="K73" s="28">
        <f>IF(OR($B73="",$D73="",$G73=""),"",$D73*$G73)</f>
        <v/>
      </c>
      <c r="L73" s="28">
        <f>IF($B73="","",IF(COUNT($D73:$H73)&lt;5,"",SUM($F73,$H73,$J73,$K73)))</f>
        <v/>
      </c>
      <c r="M73" s="28">
        <f>IF(OR($B73="",$D73="",$L73=""),"",$D73-$L73)</f>
        <v/>
      </c>
      <c r="N73" s="29">
        <f>IF($B73="","",IF($M73="","",IF($D73&lt;=0,"Preço inválido",IFERROR($M73/$D73,""))))</f>
        <v/>
      </c>
      <c r="O73" s="28">
        <f>IF($B73="","",IF(OR($D73="",$E73=""),"",IF($E73&lt;=0,"Duração inválida",IFERROR($D73/($E73/60),""))))</f>
        <v/>
      </c>
      <c r="P73" s="28">
        <f>IF($B73="","",IF(OR($M73="",$E73=""),"",IF($E73&lt;=0,"Duração inválida",IFERROR($M73/($E73/60),""))))</f>
        <v/>
      </c>
      <c r="Q73" s="28">
        <f>IF($B73="","",IF(OR($D73="",$I73=""),"",$D73*$I73))</f>
        <v/>
      </c>
      <c r="R73" s="28">
        <f>IF($B73="","",IF(OR($L73="",$I73=""),"",$L73*$I73))</f>
        <v/>
      </c>
      <c r="S73" s="28">
        <f>IF($B73="","",IF(OR($M73="",$I73=""),"",$M73*$I73))</f>
        <v/>
      </c>
      <c r="T73" s="30">
        <f>IF($B73="","",IF(OR($A73="",$C73="",$D73="",$E73="",$F73="",$G73="",$H73="",$I73=""),"Dados incompletos",IF($D73&lt;=0,"Rever preço",IF($E73&lt;=0,"Rever duração",IF($L73&gt;$D73,"Custo acima do preço",IF($N73&lt;'Parâmetros'!$B$5,"Margem abaixo da meta",IF($P73&lt;'Parâmetros'!$B$6,"Resultado/hora abaixo da meta","Dentro das metas")))))))</f>
        <v/>
      </c>
    </row>
    <row r="74" ht="21" customHeight="1">
      <c r="A74" s="20" t="n"/>
      <c r="B74" s="20" t="n"/>
      <c r="C74" s="20" t="n"/>
      <c r="D74" s="25" t="n"/>
      <c r="E74" s="26" t="n"/>
      <c r="F74" s="25" t="n"/>
      <c r="G74" s="27" t="n"/>
      <c r="H74" s="25" t="n"/>
      <c r="I74" s="26" t="n"/>
      <c r="J74" s="28">
        <f>IF(OR($B74="",$E74=""),"",IFERROR($E74/60*'Parâmetros'!$B$4,""))</f>
        <v/>
      </c>
      <c r="K74" s="28">
        <f>IF(OR($B74="",$D74="",$G74=""),"",$D74*$G74)</f>
        <v/>
      </c>
      <c r="L74" s="28">
        <f>IF($B74="","",IF(COUNT($D74:$H74)&lt;5,"",SUM($F74,$H74,$J74,$K74)))</f>
        <v/>
      </c>
      <c r="M74" s="28">
        <f>IF(OR($B74="",$D74="",$L74=""),"",$D74-$L74)</f>
        <v/>
      </c>
      <c r="N74" s="29">
        <f>IF($B74="","",IF($M74="","",IF($D74&lt;=0,"Preço inválido",IFERROR($M74/$D74,""))))</f>
        <v/>
      </c>
      <c r="O74" s="28">
        <f>IF($B74="","",IF(OR($D74="",$E74=""),"",IF($E74&lt;=0,"Duração inválida",IFERROR($D74/($E74/60),""))))</f>
        <v/>
      </c>
      <c r="P74" s="28">
        <f>IF($B74="","",IF(OR($M74="",$E74=""),"",IF($E74&lt;=0,"Duração inválida",IFERROR($M74/($E74/60),""))))</f>
        <v/>
      </c>
      <c r="Q74" s="28">
        <f>IF($B74="","",IF(OR($D74="",$I74=""),"",$D74*$I74))</f>
        <v/>
      </c>
      <c r="R74" s="28">
        <f>IF($B74="","",IF(OR($L74="",$I74=""),"",$L74*$I74))</f>
        <v/>
      </c>
      <c r="S74" s="28">
        <f>IF($B74="","",IF(OR($M74="",$I74=""),"",$M74*$I74))</f>
        <v/>
      </c>
      <c r="T74" s="30">
        <f>IF($B74="","",IF(OR($A74="",$C74="",$D74="",$E74="",$F74="",$G74="",$H74="",$I74=""),"Dados incompletos",IF($D74&lt;=0,"Rever preço",IF($E74&lt;=0,"Rever duração",IF($L74&gt;$D74,"Custo acima do preço",IF($N74&lt;'Parâmetros'!$B$5,"Margem abaixo da meta",IF($P74&lt;'Parâmetros'!$B$6,"Resultado/hora abaixo da meta","Dentro das metas")))))))</f>
        <v/>
      </c>
    </row>
    <row r="75" ht="21" customHeight="1">
      <c r="A75" s="20" t="n"/>
      <c r="B75" s="20" t="n"/>
      <c r="C75" s="20" t="n"/>
      <c r="D75" s="25" t="n"/>
      <c r="E75" s="26" t="n"/>
      <c r="F75" s="25" t="n"/>
      <c r="G75" s="27" t="n"/>
      <c r="H75" s="25" t="n"/>
      <c r="I75" s="26" t="n"/>
      <c r="J75" s="28">
        <f>IF(OR($B75="",$E75=""),"",IFERROR($E75/60*'Parâmetros'!$B$4,""))</f>
        <v/>
      </c>
      <c r="K75" s="28">
        <f>IF(OR($B75="",$D75="",$G75=""),"",$D75*$G75)</f>
        <v/>
      </c>
      <c r="L75" s="28">
        <f>IF($B75="","",IF(COUNT($D75:$H75)&lt;5,"",SUM($F75,$H75,$J75,$K75)))</f>
        <v/>
      </c>
      <c r="M75" s="28">
        <f>IF(OR($B75="",$D75="",$L75=""),"",$D75-$L75)</f>
        <v/>
      </c>
      <c r="N75" s="29">
        <f>IF($B75="","",IF($M75="","",IF($D75&lt;=0,"Preço inválido",IFERROR($M75/$D75,""))))</f>
        <v/>
      </c>
      <c r="O75" s="28">
        <f>IF($B75="","",IF(OR($D75="",$E75=""),"",IF($E75&lt;=0,"Duração inválida",IFERROR($D75/($E75/60),""))))</f>
        <v/>
      </c>
      <c r="P75" s="28">
        <f>IF($B75="","",IF(OR($M75="",$E75=""),"",IF($E75&lt;=0,"Duração inválida",IFERROR($M75/($E75/60),""))))</f>
        <v/>
      </c>
      <c r="Q75" s="28">
        <f>IF($B75="","",IF(OR($D75="",$I75=""),"",$D75*$I75))</f>
        <v/>
      </c>
      <c r="R75" s="28">
        <f>IF($B75="","",IF(OR($L75="",$I75=""),"",$L75*$I75))</f>
        <v/>
      </c>
      <c r="S75" s="28">
        <f>IF($B75="","",IF(OR($M75="",$I75=""),"",$M75*$I75))</f>
        <v/>
      </c>
      <c r="T75" s="30">
        <f>IF($B75="","",IF(OR($A75="",$C75="",$D75="",$E75="",$F75="",$G75="",$H75="",$I75=""),"Dados incompletos",IF($D75&lt;=0,"Rever preço",IF($E75&lt;=0,"Rever duração",IF($L75&gt;$D75,"Custo acima do preço",IF($N75&lt;'Parâmetros'!$B$5,"Margem abaixo da meta",IF($P75&lt;'Parâmetros'!$B$6,"Resultado/hora abaixo da meta","Dentro das metas")))))))</f>
        <v/>
      </c>
    </row>
    <row r="76" ht="21" customHeight="1">
      <c r="A76" s="20" t="n"/>
      <c r="B76" s="20" t="n"/>
      <c r="C76" s="20" t="n"/>
      <c r="D76" s="25" t="n"/>
      <c r="E76" s="26" t="n"/>
      <c r="F76" s="25" t="n"/>
      <c r="G76" s="27" t="n"/>
      <c r="H76" s="25" t="n"/>
      <c r="I76" s="26" t="n"/>
      <c r="J76" s="28">
        <f>IF(OR($B76="",$E76=""),"",IFERROR($E76/60*'Parâmetros'!$B$4,""))</f>
        <v/>
      </c>
      <c r="K76" s="28">
        <f>IF(OR($B76="",$D76="",$G76=""),"",$D76*$G76)</f>
        <v/>
      </c>
      <c r="L76" s="28">
        <f>IF($B76="","",IF(COUNT($D76:$H76)&lt;5,"",SUM($F76,$H76,$J76,$K76)))</f>
        <v/>
      </c>
      <c r="M76" s="28">
        <f>IF(OR($B76="",$D76="",$L76=""),"",$D76-$L76)</f>
        <v/>
      </c>
      <c r="N76" s="29">
        <f>IF($B76="","",IF($M76="","",IF($D76&lt;=0,"Preço inválido",IFERROR($M76/$D76,""))))</f>
        <v/>
      </c>
      <c r="O76" s="28">
        <f>IF($B76="","",IF(OR($D76="",$E76=""),"",IF($E76&lt;=0,"Duração inválida",IFERROR($D76/($E76/60),""))))</f>
        <v/>
      </c>
      <c r="P76" s="28">
        <f>IF($B76="","",IF(OR($M76="",$E76=""),"",IF($E76&lt;=0,"Duração inválida",IFERROR($M76/($E76/60),""))))</f>
        <v/>
      </c>
      <c r="Q76" s="28">
        <f>IF($B76="","",IF(OR($D76="",$I76=""),"",$D76*$I76))</f>
        <v/>
      </c>
      <c r="R76" s="28">
        <f>IF($B76="","",IF(OR($L76="",$I76=""),"",$L76*$I76))</f>
        <v/>
      </c>
      <c r="S76" s="28">
        <f>IF($B76="","",IF(OR($M76="",$I76=""),"",$M76*$I76))</f>
        <v/>
      </c>
      <c r="T76" s="30">
        <f>IF($B76="","",IF(OR($A76="",$C76="",$D76="",$E76="",$F76="",$G76="",$H76="",$I76=""),"Dados incompletos",IF($D76&lt;=0,"Rever preço",IF($E76&lt;=0,"Rever duração",IF($L76&gt;$D76,"Custo acima do preço",IF($N76&lt;'Parâmetros'!$B$5,"Margem abaixo da meta",IF($P76&lt;'Parâmetros'!$B$6,"Resultado/hora abaixo da meta","Dentro das metas")))))))</f>
        <v/>
      </c>
    </row>
    <row r="77" ht="21" customHeight="1">
      <c r="A77" s="20" t="n"/>
      <c r="B77" s="20" t="n"/>
      <c r="C77" s="20" t="n"/>
      <c r="D77" s="25" t="n"/>
      <c r="E77" s="26" t="n"/>
      <c r="F77" s="25" t="n"/>
      <c r="G77" s="27" t="n"/>
      <c r="H77" s="25" t="n"/>
      <c r="I77" s="26" t="n"/>
      <c r="J77" s="28">
        <f>IF(OR($B77="",$E77=""),"",IFERROR($E77/60*'Parâmetros'!$B$4,""))</f>
        <v/>
      </c>
      <c r="K77" s="28">
        <f>IF(OR($B77="",$D77="",$G77=""),"",$D77*$G77)</f>
        <v/>
      </c>
      <c r="L77" s="28">
        <f>IF($B77="","",IF(COUNT($D77:$H77)&lt;5,"",SUM($F77,$H77,$J77,$K77)))</f>
        <v/>
      </c>
      <c r="M77" s="28">
        <f>IF(OR($B77="",$D77="",$L77=""),"",$D77-$L77)</f>
        <v/>
      </c>
      <c r="N77" s="29">
        <f>IF($B77="","",IF($M77="","",IF($D77&lt;=0,"Preço inválido",IFERROR($M77/$D77,""))))</f>
        <v/>
      </c>
      <c r="O77" s="28">
        <f>IF($B77="","",IF(OR($D77="",$E77=""),"",IF($E77&lt;=0,"Duração inválida",IFERROR($D77/($E77/60),""))))</f>
        <v/>
      </c>
      <c r="P77" s="28">
        <f>IF($B77="","",IF(OR($M77="",$E77=""),"",IF($E77&lt;=0,"Duração inválida",IFERROR($M77/($E77/60),""))))</f>
        <v/>
      </c>
      <c r="Q77" s="28">
        <f>IF($B77="","",IF(OR($D77="",$I77=""),"",$D77*$I77))</f>
        <v/>
      </c>
      <c r="R77" s="28">
        <f>IF($B77="","",IF(OR($L77="",$I77=""),"",$L77*$I77))</f>
        <v/>
      </c>
      <c r="S77" s="28">
        <f>IF($B77="","",IF(OR($M77="",$I77=""),"",$M77*$I77))</f>
        <v/>
      </c>
      <c r="T77" s="30">
        <f>IF($B77="","",IF(OR($A77="",$C77="",$D77="",$E77="",$F77="",$G77="",$H77="",$I77=""),"Dados incompletos",IF($D77&lt;=0,"Rever preço",IF($E77&lt;=0,"Rever duração",IF($L77&gt;$D77,"Custo acima do preço",IF($N77&lt;'Parâmetros'!$B$5,"Margem abaixo da meta",IF($P77&lt;'Parâmetros'!$B$6,"Resultado/hora abaixo da meta","Dentro das metas")))))))</f>
        <v/>
      </c>
    </row>
    <row r="78" ht="21" customHeight="1">
      <c r="A78" s="20" t="n"/>
      <c r="B78" s="20" t="n"/>
      <c r="C78" s="20" t="n"/>
      <c r="D78" s="25" t="n"/>
      <c r="E78" s="26" t="n"/>
      <c r="F78" s="25" t="n"/>
      <c r="G78" s="27" t="n"/>
      <c r="H78" s="25" t="n"/>
      <c r="I78" s="26" t="n"/>
      <c r="J78" s="28">
        <f>IF(OR($B78="",$E78=""),"",IFERROR($E78/60*'Parâmetros'!$B$4,""))</f>
        <v/>
      </c>
      <c r="K78" s="28">
        <f>IF(OR($B78="",$D78="",$G78=""),"",$D78*$G78)</f>
        <v/>
      </c>
      <c r="L78" s="28">
        <f>IF($B78="","",IF(COUNT($D78:$H78)&lt;5,"",SUM($F78,$H78,$J78,$K78)))</f>
        <v/>
      </c>
      <c r="M78" s="28">
        <f>IF(OR($B78="",$D78="",$L78=""),"",$D78-$L78)</f>
        <v/>
      </c>
      <c r="N78" s="29">
        <f>IF($B78="","",IF($M78="","",IF($D78&lt;=0,"Preço inválido",IFERROR($M78/$D78,""))))</f>
        <v/>
      </c>
      <c r="O78" s="28">
        <f>IF($B78="","",IF(OR($D78="",$E78=""),"",IF($E78&lt;=0,"Duração inválida",IFERROR($D78/($E78/60),""))))</f>
        <v/>
      </c>
      <c r="P78" s="28">
        <f>IF($B78="","",IF(OR($M78="",$E78=""),"",IF($E78&lt;=0,"Duração inválida",IFERROR($M78/($E78/60),""))))</f>
        <v/>
      </c>
      <c r="Q78" s="28">
        <f>IF($B78="","",IF(OR($D78="",$I78=""),"",$D78*$I78))</f>
        <v/>
      </c>
      <c r="R78" s="28">
        <f>IF($B78="","",IF(OR($L78="",$I78=""),"",$L78*$I78))</f>
        <v/>
      </c>
      <c r="S78" s="28">
        <f>IF($B78="","",IF(OR($M78="",$I78=""),"",$M78*$I78))</f>
        <v/>
      </c>
      <c r="T78" s="30">
        <f>IF($B78="","",IF(OR($A78="",$C78="",$D78="",$E78="",$F78="",$G78="",$H78="",$I78=""),"Dados incompletos",IF($D78&lt;=0,"Rever preço",IF($E78&lt;=0,"Rever duração",IF($L78&gt;$D78,"Custo acima do preço",IF($N78&lt;'Parâmetros'!$B$5,"Margem abaixo da meta",IF($P78&lt;'Parâmetros'!$B$6,"Resultado/hora abaixo da meta","Dentro das metas")))))))</f>
        <v/>
      </c>
    </row>
    <row r="79" ht="21" customHeight="1">
      <c r="A79" s="20" t="n"/>
      <c r="B79" s="20" t="n"/>
      <c r="C79" s="20" t="n"/>
      <c r="D79" s="25" t="n"/>
      <c r="E79" s="26" t="n"/>
      <c r="F79" s="25" t="n"/>
      <c r="G79" s="27" t="n"/>
      <c r="H79" s="25" t="n"/>
      <c r="I79" s="26" t="n"/>
      <c r="J79" s="28">
        <f>IF(OR($B79="",$E79=""),"",IFERROR($E79/60*'Parâmetros'!$B$4,""))</f>
        <v/>
      </c>
      <c r="K79" s="28">
        <f>IF(OR($B79="",$D79="",$G79=""),"",$D79*$G79)</f>
        <v/>
      </c>
      <c r="L79" s="28">
        <f>IF($B79="","",IF(COUNT($D79:$H79)&lt;5,"",SUM($F79,$H79,$J79,$K79)))</f>
        <v/>
      </c>
      <c r="M79" s="28">
        <f>IF(OR($B79="",$D79="",$L79=""),"",$D79-$L79)</f>
        <v/>
      </c>
      <c r="N79" s="29">
        <f>IF($B79="","",IF($M79="","",IF($D79&lt;=0,"Preço inválido",IFERROR($M79/$D79,""))))</f>
        <v/>
      </c>
      <c r="O79" s="28">
        <f>IF($B79="","",IF(OR($D79="",$E79=""),"",IF($E79&lt;=0,"Duração inválida",IFERROR($D79/($E79/60),""))))</f>
        <v/>
      </c>
      <c r="P79" s="28">
        <f>IF($B79="","",IF(OR($M79="",$E79=""),"",IF($E79&lt;=0,"Duração inválida",IFERROR($M79/($E79/60),""))))</f>
        <v/>
      </c>
      <c r="Q79" s="28">
        <f>IF($B79="","",IF(OR($D79="",$I79=""),"",$D79*$I79))</f>
        <v/>
      </c>
      <c r="R79" s="28">
        <f>IF($B79="","",IF(OR($L79="",$I79=""),"",$L79*$I79))</f>
        <v/>
      </c>
      <c r="S79" s="28">
        <f>IF($B79="","",IF(OR($M79="",$I79=""),"",$M79*$I79))</f>
        <v/>
      </c>
      <c r="T79" s="30">
        <f>IF($B79="","",IF(OR($A79="",$C79="",$D79="",$E79="",$F79="",$G79="",$H79="",$I79=""),"Dados incompletos",IF($D79&lt;=0,"Rever preço",IF($E79&lt;=0,"Rever duração",IF($L79&gt;$D79,"Custo acima do preço",IF($N79&lt;'Parâmetros'!$B$5,"Margem abaixo da meta",IF($P79&lt;'Parâmetros'!$B$6,"Resultado/hora abaixo da meta","Dentro das metas")))))))</f>
        <v/>
      </c>
    </row>
    <row r="80" ht="21" customHeight="1">
      <c r="A80" s="20" t="n"/>
      <c r="B80" s="20" t="n"/>
      <c r="C80" s="20" t="n"/>
      <c r="D80" s="25" t="n"/>
      <c r="E80" s="26" t="n"/>
      <c r="F80" s="25" t="n"/>
      <c r="G80" s="27" t="n"/>
      <c r="H80" s="25" t="n"/>
      <c r="I80" s="26" t="n"/>
      <c r="J80" s="28">
        <f>IF(OR($B80="",$E80=""),"",IFERROR($E80/60*'Parâmetros'!$B$4,""))</f>
        <v/>
      </c>
      <c r="K80" s="28">
        <f>IF(OR($B80="",$D80="",$G80=""),"",$D80*$G80)</f>
        <v/>
      </c>
      <c r="L80" s="28">
        <f>IF($B80="","",IF(COUNT($D80:$H80)&lt;5,"",SUM($F80,$H80,$J80,$K80)))</f>
        <v/>
      </c>
      <c r="M80" s="28">
        <f>IF(OR($B80="",$D80="",$L80=""),"",$D80-$L80)</f>
        <v/>
      </c>
      <c r="N80" s="29">
        <f>IF($B80="","",IF($M80="","",IF($D80&lt;=0,"Preço inválido",IFERROR($M80/$D80,""))))</f>
        <v/>
      </c>
      <c r="O80" s="28">
        <f>IF($B80="","",IF(OR($D80="",$E80=""),"",IF($E80&lt;=0,"Duração inválida",IFERROR($D80/($E80/60),""))))</f>
        <v/>
      </c>
      <c r="P80" s="28">
        <f>IF($B80="","",IF(OR($M80="",$E80=""),"",IF($E80&lt;=0,"Duração inválida",IFERROR($M80/($E80/60),""))))</f>
        <v/>
      </c>
      <c r="Q80" s="28">
        <f>IF($B80="","",IF(OR($D80="",$I80=""),"",$D80*$I80))</f>
        <v/>
      </c>
      <c r="R80" s="28">
        <f>IF($B80="","",IF(OR($L80="",$I80=""),"",$L80*$I80))</f>
        <v/>
      </c>
      <c r="S80" s="28">
        <f>IF($B80="","",IF(OR($M80="",$I80=""),"",$M80*$I80))</f>
        <v/>
      </c>
      <c r="T80" s="30">
        <f>IF($B80="","",IF(OR($A80="",$C80="",$D80="",$E80="",$F80="",$G80="",$H80="",$I80=""),"Dados incompletos",IF($D80&lt;=0,"Rever preço",IF($E80&lt;=0,"Rever duração",IF($L80&gt;$D80,"Custo acima do preço",IF($N80&lt;'Parâmetros'!$B$5,"Margem abaixo da meta",IF($P80&lt;'Parâmetros'!$B$6,"Resultado/hora abaixo da meta","Dentro das metas")))))))</f>
        <v/>
      </c>
    </row>
    <row r="81" ht="21" customHeight="1">
      <c r="A81" s="20" t="n"/>
      <c r="B81" s="20" t="n"/>
      <c r="C81" s="20" t="n"/>
      <c r="D81" s="25" t="n"/>
      <c r="E81" s="26" t="n"/>
      <c r="F81" s="25" t="n"/>
      <c r="G81" s="27" t="n"/>
      <c r="H81" s="25" t="n"/>
      <c r="I81" s="26" t="n"/>
      <c r="J81" s="28">
        <f>IF(OR($B81="",$E81=""),"",IFERROR($E81/60*'Parâmetros'!$B$4,""))</f>
        <v/>
      </c>
      <c r="K81" s="28">
        <f>IF(OR($B81="",$D81="",$G81=""),"",$D81*$G81)</f>
        <v/>
      </c>
      <c r="L81" s="28">
        <f>IF($B81="","",IF(COUNT($D81:$H81)&lt;5,"",SUM($F81,$H81,$J81,$K81)))</f>
        <v/>
      </c>
      <c r="M81" s="28">
        <f>IF(OR($B81="",$D81="",$L81=""),"",$D81-$L81)</f>
        <v/>
      </c>
      <c r="N81" s="29">
        <f>IF($B81="","",IF($M81="","",IF($D81&lt;=0,"Preço inválido",IFERROR($M81/$D81,""))))</f>
        <v/>
      </c>
      <c r="O81" s="28">
        <f>IF($B81="","",IF(OR($D81="",$E81=""),"",IF($E81&lt;=0,"Duração inválida",IFERROR($D81/($E81/60),""))))</f>
        <v/>
      </c>
      <c r="P81" s="28">
        <f>IF($B81="","",IF(OR($M81="",$E81=""),"",IF($E81&lt;=0,"Duração inválida",IFERROR($M81/($E81/60),""))))</f>
        <v/>
      </c>
      <c r="Q81" s="28">
        <f>IF($B81="","",IF(OR($D81="",$I81=""),"",$D81*$I81))</f>
        <v/>
      </c>
      <c r="R81" s="28">
        <f>IF($B81="","",IF(OR($L81="",$I81=""),"",$L81*$I81))</f>
        <v/>
      </c>
      <c r="S81" s="28">
        <f>IF($B81="","",IF(OR($M81="",$I81=""),"",$M81*$I81))</f>
        <v/>
      </c>
      <c r="T81" s="30">
        <f>IF($B81="","",IF(OR($A81="",$C81="",$D81="",$E81="",$F81="",$G81="",$H81="",$I81=""),"Dados incompletos",IF($D81&lt;=0,"Rever preço",IF($E81&lt;=0,"Rever duração",IF($L81&gt;$D81,"Custo acima do preço",IF($N81&lt;'Parâmetros'!$B$5,"Margem abaixo da meta",IF($P81&lt;'Parâmetros'!$B$6,"Resultado/hora abaixo da meta","Dentro das metas")))))))</f>
        <v/>
      </c>
    </row>
    <row r="82" ht="21" customHeight="1">
      <c r="A82" s="20" t="n"/>
      <c r="B82" s="20" t="n"/>
      <c r="C82" s="20" t="n"/>
      <c r="D82" s="25" t="n"/>
      <c r="E82" s="26" t="n"/>
      <c r="F82" s="25" t="n"/>
      <c r="G82" s="27" t="n"/>
      <c r="H82" s="25" t="n"/>
      <c r="I82" s="26" t="n"/>
      <c r="J82" s="28">
        <f>IF(OR($B82="",$E82=""),"",IFERROR($E82/60*'Parâmetros'!$B$4,""))</f>
        <v/>
      </c>
      <c r="K82" s="28">
        <f>IF(OR($B82="",$D82="",$G82=""),"",$D82*$G82)</f>
        <v/>
      </c>
      <c r="L82" s="28">
        <f>IF($B82="","",IF(COUNT($D82:$H82)&lt;5,"",SUM($F82,$H82,$J82,$K82)))</f>
        <v/>
      </c>
      <c r="M82" s="28">
        <f>IF(OR($B82="",$D82="",$L82=""),"",$D82-$L82)</f>
        <v/>
      </c>
      <c r="N82" s="29">
        <f>IF($B82="","",IF($M82="","",IF($D82&lt;=0,"Preço inválido",IFERROR($M82/$D82,""))))</f>
        <v/>
      </c>
      <c r="O82" s="28">
        <f>IF($B82="","",IF(OR($D82="",$E82=""),"",IF($E82&lt;=0,"Duração inválida",IFERROR($D82/($E82/60),""))))</f>
        <v/>
      </c>
      <c r="P82" s="28">
        <f>IF($B82="","",IF(OR($M82="",$E82=""),"",IF($E82&lt;=0,"Duração inválida",IFERROR($M82/($E82/60),""))))</f>
        <v/>
      </c>
      <c r="Q82" s="28">
        <f>IF($B82="","",IF(OR($D82="",$I82=""),"",$D82*$I82))</f>
        <v/>
      </c>
      <c r="R82" s="28">
        <f>IF($B82="","",IF(OR($L82="",$I82=""),"",$L82*$I82))</f>
        <v/>
      </c>
      <c r="S82" s="28">
        <f>IF($B82="","",IF(OR($M82="",$I82=""),"",$M82*$I82))</f>
        <v/>
      </c>
      <c r="T82" s="30">
        <f>IF($B82="","",IF(OR($A82="",$C82="",$D82="",$E82="",$F82="",$G82="",$H82="",$I82=""),"Dados incompletos",IF($D82&lt;=0,"Rever preço",IF($E82&lt;=0,"Rever duração",IF($L82&gt;$D82,"Custo acima do preço",IF($N82&lt;'Parâmetros'!$B$5,"Margem abaixo da meta",IF($P82&lt;'Parâmetros'!$B$6,"Resultado/hora abaixo da meta","Dentro das metas")))))))</f>
        <v/>
      </c>
    </row>
    <row r="83" ht="21" customHeight="1">
      <c r="A83" s="20" t="n"/>
      <c r="B83" s="20" t="n"/>
      <c r="C83" s="20" t="n"/>
      <c r="D83" s="25" t="n"/>
      <c r="E83" s="26" t="n"/>
      <c r="F83" s="25" t="n"/>
      <c r="G83" s="27" t="n"/>
      <c r="H83" s="25" t="n"/>
      <c r="I83" s="26" t="n"/>
      <c r="J83" s="28">
        <f>IF(OR($B83="",$E83=""),"",IFERROR($E83/60*'Parâmetros'!$B$4,""))</f>
        <v/>
      </c>
      <c r="K83" s="28">
        <f>IF(OR($B83="",$D83="",$G83=""),"",$D83*$G83)</f>
        <v/>
      </c>
      <c r="L83" s="28">
        <f>IF($B83="","",IF(COUNT($D83:$H83)&lt;5,"",SUM($F83,$H83,$J83,$K83)))</f>
        <v/>
      </c>
      <c r="M83" s="28">
        <f>IF(OR($B83="",$D83="",$L83=""),"",$D83-$L83)</f>
        <v/>
      </c>
      <c r="N83" s="29">
        <f>IF($B83="","",IF($M83="","",IF($D83&lt;=0,"Preço inválido",IFERROR($M83/$D83,""))))</f>
        <v/>
      </c>
      <c r="O83" s="28">
        <f>IF($B83="","",IF(OR($D83="",$E83=""),"",IF($E83&lt;=0,"Duração inválida",IFERROR($D83/($E83/60),""))))</f>
        <v/>
      </c>
      <c r="P83" s="28">
        <f>IF($B83="","",IF(OR($M83="",$E83=""),"",IF($E83&lt;=0,"Duração inválida",IFERROR($M83/($E83/60),""))))</f>
        <v/>
      </c>
      <c r="Q83" s="28">
        <f>IF($B83="","",IF(OR($D83="",$I83=""),"",$D83*$I83))</f>
        <v/>
      </c>
      <c r="R83" s="28">
        <f>IF($B83="","",IF(OR($L83="",$I83=""),"",$L83*$I83))</f>
        <v/>
      </c>
      <c r="S83" s="28">
        <f>IF($B83="","",IF(OR($M83="",$I83=""),"",$M83*$I83))</f>
        <v/>
      </c>
      <c r="T83" s="30">
        <f>IF($B83="","",IF(OR($A83="",$C83="",$D83="",$E83="",$F83="",$G83="",$H83="",$I83=""),"Dados incompletos",IF($D83&lt;=0,"Rever preço",IF($E83&lt;=0,"Rever duração",IF($L83&gt;$D83,"Custo acima do preço",IF($N83&lt;'Parâmetros'!$B$5,"Margem abaixo da meta",IF($P83&lt;'Parâmetros'!$B$6,"Resultado/hora abaixo da meta","Dentro das metas")))))))</f>
        <v/>
      </c>
    </row>
    <row r="84" ht="21" customHeight="1">
      <c r="A84" s="20" t="n"/>
      <c r="B84" s="20" t="n"/>
      <c r="C84" s="20" t="n"/>
      <c r="D84" s="25" t="n"/>
      <c r="E84" s="26" t="n"/>
      <c r="F84" s="25" t="n"/>
      <c r="G84" s="27" t="n"/>
      <c r="H84" s="25" t="n"/>
      <c r="I84" s="26" t="n"/>
      <c r="J84" s="28">
        <f>IF(OR($B84="",$E84=""),"",IFERROR($E84/60*'Parâmetros'!$B$4,""))</f>
        <v/>
      </c>
      <c r="K84" s="28">
        <f>IF(OR($B84="",$D84="",$G84=""),"",$D84*$G84)</f>
        <v/>
      </c>
      <c r="L84" s="28">
        <f>IF($B84="","",IF(COUNT($D84:$H84)&lt;5,"",SUM($F84,$H84,$J84,$K84)))</f>
        <v/>
      </c>
      <c r="M84" s="28">
        <f>IF(OR($B84="",$D84="",$L84=""),"",$D84-$L84)</f>
        <v/>
      </c>
      <c r="N84" s="29">
        <f>IF($B84="","",IF($M84="","",IF($D84&lt;=0,"Preço inválido",IFERROR($M84/$D84,""))))</f>
        <v/>
      </c>
      <c r="O84" s="28">
        <f>IF($B84="","",IF(OR($D84="",$E84=""),"",IF($E84&lt;=0,"Duração inválida",IFERROR($D84/($E84/60),""))))</f>
        <v/>
      </c>
      <c r="P84" s="28">
        <f>IF($B84="","",IF(OR($M84="",$E84=""),"",IF($E84&lt;=0,"Duração inválida",IFERROR($M84/($E84/60),""))))</f>
        <v/>
      </c>
      <c r="Q84" s="28">
        <f>IF($B84="","",IF(OR($D84="",$I84=""),"",$D84*$I84))</f>
        <v/>
      </c>
      <c r="R84" s="28">
        <f>IF($B84="","",IF(OR($L84="",$I84=""),"",$L84*$I84))</f>
        <v/>
      </c>
      <c r="S84" s="28">
        <f>IF($B84="","",IF(OR($M84="",$I84=""),"",$M84*$I84))</f>
        <v/>
      </c>
      <c r="T84" s="30">
        <f>IF($B84="","",IF(OR($A84="",$C84="",$D84="",$E84="",$F84="",$G84="",$H84="",$I84=""),"Dados incompletos",IF($D84&lt;=0,"Rever preço",IF($E84&lt;=0,"Rever duração",IF($L84&gt;$D84,"Custo acima do preço",IF($N84&lt;'Parâmetros'!$B$5,"Margem abaixo da meta",IF($P84&lt;'Parâmetros'!$B$6,"Resultado/hora abaixo da meta","Dentro das metas")))))))</f>
        <v/>
      </c>
    </row>
    <row r="85" ht="21" customHeight="1">
      <c r="A85" s="20" t="n"/>
      <c r="B85" s="20" t="n"/>
      <c r="C85" s="20" t="n"/>
      <c r="D85" s="25" t="n"/>
      <c r="E85" s="26" t="n"/>
      <c r="F85" s="25" t="n"/>
      <c r="G85" s="27" t="n"/>
      <c r="H85" s="25" t="n"/>
      <c r="I85" s="26" t="n"/>
      <c r="J85" s="28">
        <f>IF(OR($B85="",$E85=""),"",IFERROR($E85/60*'Parâmetros'!$B$4,""))</f>
        <v/>
      </c>
      <c r="K85" s="28">
        <f>IF(OR($B85="",$D85="",$G85=""),"",$D85*$G85)</f>
        <v/>
      </c>
      <c r="L85" s="28">
        <f>IF($B85="","",IF(COUNT($D85:$H85)&lt;5,"",SUM($F85,$H85,$J85,$K85)))</f>
        <v/>
      </c>
      <c r="M85" s="28">
        <f>IF(OR($B85="",$D85="",$L85=""),"",$D85-$L85)</f>
        <v/>
      </c>
      <c r="N85" s="29">
        <f>IF($B85="","",IF($M85="","",IF($D85&lt;=0,"Preço inválido",IFERROR($M85/$D85,""))))</f>
        <v/>
      </c>
      <c r="O85" s="28">
        <f>IF($B85="","",IF(OR($D85="",$E85=""),"",IF($E85&lt;=0,"Duração inválida",IFERROR($D85/($E85/60),""))))</f>
        <v/>
      </c>
      <c r="P85" s="28">
        <f>IF($B85="","",IF(OR($M85="",$E85=""),"",IF($E85&lt;=0,"Duração inválida",IFERROR($M85/($E85/60),""))))</f>
        <v/>
      </c>
      <c r="Q85" s="28">
        <f>IF($B85="","",IF(OR($D85="",$I85=""),"",$D85*$I85))</f>
        <v/>
      </c>
      <c r="R85" s="28">
        <f>IF($B85="","",IF(OR($L85="",$I85=""),"",$L85*$I85))</f>
        <v/>
      </c>
      <c r="S85" s="28">
        <f>IF($B85="","",IF(OR($M85="",$I85=""),"",$M85*$I85))</f>
        <v/>
      </c>
      <c r="T85" s="30">
        <f>IF($B85="","",IF(OR($A85="",$C85="",$D85="",$E85="",$F85="",$G85="",$H85="",$I85=""),"Dados incompletos",IF($D85&lt;=0,"Rever preço",IF($E85&lt;=0,"Rever duração",IF($L85&gt;$D85,"Custo acima do preço",IF($N85&lt;'Parâmetros'!$B$5,"Margem abaixo da meta",IF($P85&lt;'Parâmetros'!$B$6,"Resultado/hora abaixo da meta","Dentro das metas")))))))</f>
        <v/>
      </c>
    </row>
    <row r="86" ht="21" customHeight="1">
      <c r="A86" s="20" t="n"/>
      <c r="B86" s="20" t="n"/>
      <c r="C86" s="20" t="n"/>
      <c r="D86" s="25" t="n"/>
      <c r="E86" s="26" t="n"/>
      <c r="F86" s="25" t="n"/>
      <c r="G86" s="27" t="n"/>
      <c r="H86" s="25" t="n"/>
      <c r="I86" s="26" t="n"/>
      <c r="J86" s="28">
        <f>IF(OR($B86="",$E86=""),"",IFERROR($E86/60*'Parâmetros'!$B$4,""))</f>
        <v/>
      </c>
      <c r="K86" s="28">
        <f>IF(OR($B86="",$D86="",$G86=""),"",$D86*$G86)</f>
        <v/>
      </c>
      <c r="L86" s="28">
        <f>IF($B86="","",IF(COUNT($D86:$H86)&lt;5,"",SUM($F86,$H86,$J86,$K86)))</f>
        <v/>
      </c>
      <c r="M86" s="28">
        <f>IF(OR($B86="",$D86="",$L86=""),"",$D86-$L86)</f>
        <v/>
      </c>
      <c r="N86" s="29">
        <f>IF($B86="","",IF($M86="","",IF($D86&lt;=0,"Preço inválido",IFERROR($M86/$D86,""))))</f>
        <v/>
      </c>
      <c r="O86" s="28">
        <f>IF($B86="","",IF(OR($D86="",$E86=""),"",IF($E86&lt;=0,"Duração inválida",IFERROR($D86/($E86/60),""))))</f>
        <v/>
      </c>
      <c r="P86" s="28">
        <f>IF($B86="","",IF(OR($M86="",$E86=""),"",IF($E86&lt;=0,"Duração inválida",IFERROR($M86/($E86/60),""))))</f>
        <v/>
      </c>
      <c r="Q86" s="28">
        <f>IF($B86="","",IF(OR($D86="",$I86=""),"",$D86*$I86))</f>
        <v/>
      </c>
      <c r="R86" s="28">
        <f>IF($B86="","",IF(OR($L86="",$I86=""),"",$L86*$I86))</f>
        <v/>
      </c>
      <c r="S86" s="28">
        <f>IF($B86="","",IF(OR($M86="",$I86=""),"",$M86*$I86))</f>
        <v/>
      </c>
      <c r="T86" s="30">
        <f>IF($B86="","",IF(OR($A86="",$C86="",$D86="",$E86="",$F86="",$G86="",$H86="",$I86=""),"Dados incompletos",IF($D86&lt;=0,"Rever preço",IF($E86&lt;=0,"Rever duração",IF($L86&gt;$D86,"Custo acima do preço",IF($N86&lt;'Parâmetros'!$B$5,"Margem abaixo da meta",IF($P86&lt;'Parâmetros'!$B$6,"Resultado/hora abaixo da meta","Dentro das metas")))))))</f>
        <v/>
      </c>
    </row>
    <row r="87" ht="21" customHeight="1">
      <c r="A87" s="20" t="n"/>
      <c r="B87" s="20" t="n"/>
      <c r="C87" s="20" t="n"/>
      <c r="D87" s="25" t="n"/>
      <c r="E87" s="26" t="n"/>
      <c r="F87" s="25" t="n"/>
      <c r="G87" s="27" t="n"/>
      <c r="H87" s="25" t="n"/>
      <c r="I87" s="26" t="n"/>
      <c r="J87" s="28">
        <f>IF(OR($B87="",$E87=""),"",IFERROR($E87/60*'Parâmetros'!$B$4,""))</f>
        <v/>
      </c>
      <c r="K87" s="28">
        <f>IF(OR($B87="",$D87="",$G87=""),"",$D87*$G87)</f>
        <v/>
      </c>
      <c r="L87" s="28">
        <f>IF($B87="","",IF(COUNT($D87:$H87)&lt;5,"",SUM($F87,$H87,$J87,$K87)))</f>
        <v/>
      </c>
      <c r="M87" s="28">
        <f>IF(OR($B87="",$D87="",$L87=""),"",$D87-$L87)</f>
        <v/>
      </c>
      <c r="N87" s="29">
        <f>IF($B87="","",IF($M87="","",IF($D87&lt;=0,"Preço inválido",IFERROR($M87/$D87,""))))</f>
        <v/>
      </c>
      <c r="O87" s="28">
        <f>IF($B87="","",IF(OR($D87="",$E87=""),"",IF($E87&lt;=0,"Duração inválida",IFERROR($D87/($E87/60),""))))</f>
        <v/>
      </c>
      <c r="P87" s="28">
        <f>IF($B87="","",IF(OR($M87="",$E87=""),"",IF($E87&lt;=0,"Duração inválida",IFERROR($M87/($E87/60),""))))</f>
        <v/>
      </c>
      <c r="Q87" s="28">
        <f>IF($B87="","",IF(OR($D87="",$I87=""),"",$D87*$I87))</f>
        <v/>
      </c>
      <c r="R87" s="28">
        <f>IF($B87="","",IF(OR($L87="",$I87=""),"",$L87*$I87))</f>
        <v/>
      </c>
      <c r="S87" s="28">
        <f>IF($B87="","",IF(OR($M87="",$I87=""),"",$M87*$I87))</f>
        <v/>
      </c>
      <c r="T87" s="30">
        <f>IF($B87="","",IF(OR($A87="",$C87="",$D87="",$E87="",$F87="",$G87="",$H87="",$I87=""),"Dados incompletos",IF($D87&lt;=0,"Rever preço",IF($E87&lt;=0,"Rever duração",IF($L87&gt;$D87,"Custo acima do preço",IF($N87&lt;'Parâmetros'!$B$5,"Margem abaixo da meta",IF($P87&lt;'Parâmetros'!$B$6,"Resultado/hora abaixo da meta","Dentro das metas")))))))</f>
        <v/>
      </c>
    </row>
    <row r="88" ht="21" customHeight="1">
      <c r="A88" s="20" t="n"/>
      <c r="B88" s="20" t="n"/>
      <c r="C88" s="20" t="n"/>
      <c r="D88" s="25" t="n"/>
      <c r="E88" s="26" t="n"/>
      <c r="F88" s="25" t="n"/>
      <c r="G88" s="27" t="n"/>
      <c r="H88" s="25" t="n"/>
      <c r="I88" s="26" t="n"/>
      <c r="J88" s="28">
        <f>IF(OR($B88="",$E88=""),"",IFERROR($E88/60*'Parâmetros'!$B$4,""))</f>
        <v/>
      </c>
      <c r="K88" s="28">
        <f>IF(OR($B88="",$D88="",$G88=""),"",$D88*$G88)</f>
        <v/>
      </c>
      <c r="L88" s="28">
        <f>IF($B88="","",IF(COUNT($D88:$H88)&lt;5,"",SUM($F88,$H88,$J88,$K88)))</f>
        <v/>
      </c>
      <c r="M88" s="28">
        <f>IF(OR($B88="",$D88="",$L88=""),"",$D88-$L88)</f>
        <v/>
      </c>
      <c r="N88" s="29">
        <f>IF($B88="","",IF($M88="","",IF($D88&lt;=0,"Preço inválido",IFERROR($M88/$D88,""))))</f>
        <v/>
      </c>
      <c r="O88" s="28">
        <f>IF($B88="","",IF(OR($D88="",$E88=""),"",IF($E88&lt;=0,"Duração inválida",IFERROR($D88/($E88/60),""))))</f>
        <v/>
      </c>
      <c r="P88" s="28">
        <f>IF($B88="","",IF(OR($M88="",$E88=""),"",IF($E88&lt;=0,"Duração inválida",IFERROR($M88/($E88/60),""))))</f>
        <v/>
      </c>
      <c r="Q88" s="28">
        <f>IF($B88="","",IF(OR($D88="",$I88=""),"",$D88*$I88))</f>
        <v/>
      </c>
      <c r="R88" s="28">
        <f>IF($B88="","",IF(OR($L88="",$I88=""),"",$L88*$I88))</f>
        <v/>
      </c>
      <c r="S88" s="28">
        <f>IF($B88="","",IF(OR($M88="",$I88=""),"",$M88*$I88))</f>
        <v/>
      </c>
      <c r="T88" s="30">
        <f>IF($B88="","",IF(OR($A88="",$C88="",$D88="",$E88="",$F88="",$G88="",$H88="",$I88=""),"Dados incompletos",IF($D88&lt;=0,"Rever preço",IF($E88&lt;=0,"Rever duração",IF($L88&gt;$D88,"Custo acima do preço",IF($N88&lt;'Parâmetros'!$B$5,"Margem abaixo da meta",IF($P88&lt;'Parâmetros'!$B$6,"Resultado/hora abaixo da meta","Dentro das metas")))))))</f>
        <v/>
      </c>
    </row>
    <row r="89" ht="21" customHeight="1">
      <c r="A89" s="20" t="n"/>
      <c r="B89" s="20" t="n"/>
      <c r="C89" s="20" t="n"/>
      <c r="D89" s="25" t="n"/>
      <c r="E89" s="26" t="n"/>
      <c r="F89" s="25" t="n"/>
      <c r="G89" s="27" t="n"/>
      <c r="H89" s="25" t="n"/>
      <c r="I89" s="26" t="n"/>
      <c r="J89" s="28">
        <f>IF(OR($B89="",$E89=""),"",IFERROR($E89/60*'Parâmetros'!$B$4,""))</f>
        <v/>
      </c>
      <c r="K89" s="28">
        <f>IF(OR($B89="",$D89="",$G89=""),"",$D89*$G89)</f>
        <v/>
      </c>
      <c r="L89" s="28">
        <f>IF($B89="","",IF(COUNT($D89:$H89)&lt;5,"",SUM($F89,$H89,$J89,$K89)))</f>
        <v/>
      </c>
      <c r="M89" s="28">
        <f>IF(OR($B89="",$D89="",$L89=""),"",$D89-$L89)</f>
        <v/>
      </c>
      <c r="N89" s="29">
        <f>IF($B89="","",IF($M89="","",IF($D89&lt;=0,"Preço inválido",IFERROR($M89/$D89,""))))</f>
        <v/>
      </c>
      <c r="O89" s="28">
        <f>IF($B89="","",IF(OR($D89="",$E89=""),"",IF($E89&lt;=0,"Duração inválida",IFERROR($D89/($E89/60),""))))</f>
        <v/>
      </c>
      <c r="P89" s="28">
        <f>IF($B89="","",IF(OR($M89="",$E89=""),"",IF($E89&lt;=0,"Duração inválida",IFERROR($M89/($E89/60),""))))</f>
        <v/>
      </c>
      <c r="Q89" s="28">
        <f>IF($B89="","",IF(OR($D89="",$I89=""),"",$D89*$I89))</f>
        <v/>
      </c>
      <c r="R89" s="28">
        <f>IF($B89="","",IF(OR($L89="",$I89=""),"",$L89*$I89))</f>
        <v/>
      </c>
      <c r="S89" s="28">
        <f>IF($B89="","",IF(OR($M89="",$I89=""),"",$M89*$I89))</f>
        <v/>
      </c>
      <c r="T89" s="30">
        <f>IF($B89="","",IF(OR($A89="",$C89="",$D89="",$E89="",$F89="",$G89="",$H89="",$I89=""),"Dados incompletos",IF($D89&lt;=0,"Rever preço",IF($E89&lt;=0,"Rever duração",IF($L89&gt;$D89,"Custo acima do preço",IF($N89&lt;'Parâmetros'!$B$5,"Margem abaixo da meta",IF($P89&lt;'Parâmetros'!$B$6,"Resultado/hora abaixo da meta","Dentro das metas")))))))</f>
        <v/>
      </c>
    </row>
    <row r="90" ht="21" customHeight="1">
      <c r="A90" s="20" t="n"/>
      <c r="B90" s="20" t="n"/>
      <c r="C90" s="20" t="n"/>
      <c r="D90" s="25" t="n"/>
      <c r="E90" s="26" t="n"/>
      <c r="F90" s="25" t="n"/>
      <c r="G90" s="27" t="n"/>
      <c r="H90" s="25" t="n"/>
      <c r="I90" s="26" t="n"/>
      <c r="J90" s="28">
        <f>IF(OR($B90="",$E90=""),"",IFERROR($E90/60*'Parâmetros'!$B$4,""))</f>
        <v/>
      </c>
      <c r="K90" s="28">
        <f>IF(OR($B90="",$D90="",$G90=""),"",$D90*$G90)</f>
        <v/>
      </c>
      <c r="L90" s="28">
        <f>IF($B90="","",IF(COUNT($D90:$H90)&lt;5,"",SUM($F90,$H90,$J90,$K90)))</f>
        <v/>
      </c>
      <c r="M90" s="28">
        <f>IF(OR($B90="",$D90="",$L90=""),"",$D90-$L90)</f>
        <v/>
      </c>
      <c r="N90" s="29">
        <f>IF($B90="","",IF($M90="","",IF($D90&lt;=0,"Preço inválido",IFERROR($M90/$D90,""))))</f>
        <v/>
      </c>
      <c r="O90" s="28">
        <f>IF($B90="","",IF(OR($D90="",$E90=""),"",IF($E90&lt;=0,"Duração inválida",IFERROR($D90/($E90/60),""))))</f>
        <v/>
      </c>
      <c r="P90" s="28">
        <f>IF($B90="","",IF(OR($M90="",$E90=""),"",IF($E90&lt;=0,"Duração inválida",IFERROR($M90/($E90/60),""))))</f>
        <v/>
      </c>
      <c r="Q90" s="28">
        <f>IF($B90="","",IF(OR($D90="",$I90=""),"",$D90*$I90))</f>
        <v/>
      </c>
      <c r="R90" s="28">
        <f>IF($B90="","",IF(OR($L90="",$I90=""),"",$L90*$I90))</f>
        <v/>
      </c>
      <c r="S90" s="28">
        <f>IF($B90="","",IF(OR($M90="",$I90=""),"",$M90*$I90))</f>
        <v/>
      </c>
      <c r="T90" s="30">
        <f>IF($B90="","",IF(OR($A90="",$C90="",$D90="",$E90="",$F90="",$G90="",$H90="",$I90=""),"Dados incompletos",IF($D90&lt;=0,"Rever preço",IF($E90&lt;=0,"Rever duração",IF($L90&gt;$D90,"Custo acima do preço",IF($N90&lt;'Parâmetros'!$B$5,"Margem abaixo da meta",IF($P90&lt;'Parâmetros'!$B$6,"Resultado/hora abaixo da meta","Dentro das metas")))))))</f>
        <v/>
      </c>
    </row>
    <row r="91" ht="21" customHeight="1">
      <c r="A91" s="20" t="n"/>
      <c r="B91" s="20" t="n"/>
      <c r="C91" s="20" t="n"/>
      <c r="D91" s="25" t="n"/>
      <c r="E91" s="26" t="n"/>
      <c r="F91" s="25" t="n"/>
      <c r="G91" s="27" t="n"/>
      <c r="H91" s="25" t="n"/>
      <c r="I91" s="26" t="n"/>
      <c r="J91" s="28">
        <f>IF(OR($B91="",$E91=""),"",IFERROR($E91/60*'Parâmetros'!$B$4,""))</f>
        <v/>
      </c>
      <c r="K91" s="28">
        <f>IF(OR($B91="",$D91="",$G91=""),"",$D91*$G91)</f>
        <v/>
      </c>
      <c r="L91" s="28">
        <f>IF($B91="","",IF(COUNT($D91:$H91)&lt;5,"",SUM($F91,$H91,$J91,$K91)))</f>
        <v/>
      </c>
      <c r="M91" s="28">
        <f>IF(OR($B91="",$D91="",$L91=""),"",$D91-$L91)</f>
        <v/>
      </c>
      <c r="N91" s="29">
        <f>IF($B91="","",IF($M91="","",IF($D91&lt;=0,"Preço inválido",IFERROR($M91/$D91,""))))</f>
        <v/>
      </c>
      <c r="O91" s="28">
        <f>IF($B91="","",IF(OR($D91="",$E91=""),"",IF($E91&lt;=0,"Duração inválida",IFERROR($D91/($E91/60),""))))</f>
        <v/>
      </c>
      <c r="P91" s="28">
        <f>IF($B91="","",IF(OR($M91="",$E91=""),"",IF($E91&lt;=0,"Duração inválida",IFERROR($M91/($E91/60),""))))</f>
        <v/>
      </c>
      <c r="Q91" s="28">
        <f>IF($B91="","",IF(OR($D91="",$I91=""),"",$D91*$I91))</f>
        <v/>
      </c>
      <c r="R91" s="28">
        <f>IF($B91="","",IF(OR($L91="",$I91=""),"",$L91*$I91))</f>
        <v/>
      </c>
      <c r="S91" s="28">
        <f>IF($B91="","",IF(OR($M91="",$I91=""),"",$M91*$I91))</f>
        <v/>
      </c>
      <c r="T91" s="30">
        <f>IF($B91="","",IF(OR($A91="",$C91="",$D91="",$E91="",$F91="",$G91="",$H91="",$I91=""),"Dados incompletos",IF($D91&lt;=0,"Rever preço",IF($E91&lt;=0,"Rever duração",IF($L91&gt;$D91,"Custo acima do preço",IF($N91&lt;'Parâmetros'!$B$5,"Margem abaixo da meta",IF($P91&lt;'Parâmetros'!$B$6,"Resultado/hora abaixo da meta","Dentro das metas")))))))</f>
        <v/>
      </c>
    </row>
    <row r="92" ht="21" customHeight="1">
      <c r="A92" s="20" t="n"/>
      <c r="B92" s="20" t="n"/>
      <c r="C92" s="20" t="n"/>
      <c r="D92" s="25" t="n"/>
      <c r="E92" s="26" t="n"/>
      <c r="F92" s="25" t="n"/>
      <c r="G92" s="27" t="n"/>
      <c r="H92" s="25" t="n"/>
      <c r="I92" s="26" t="n"/>
      <c r="J92" s="28">
        <f>IF(OR($B92="",$E92=""),"",IFERROR($E92/60*'Parâmetros'!$B$4,""))</f>
        <v/>
      </c>
      <c r="K92" s="28">
        <f>IF(OR($B92="",$D92="",$G92=""),"",$D92*$G92)</f>
        <v/>
      </c>
      <c r="L92" s="28">
        <f>IF($B92="","",IF(COUNT($D92:$H92)&lt;5,"",SUM($F92,$H92,$J92,$K92)))</f>
        <v/>
      </c>
      <c r="M92" s="28">
        <f>IF(OR($B92="",$D92="",$L92=""),"",$D92-$L92)</f>
        <v/>
      </c>
      <c r="N92" s="29">
        <f>IF($B92="","",IF($M92="","",IF($D92&lt;=0,"Preço inválido",IFERROR($M92/$D92,""))))</f>
        <v/>
      </c>
      <c r="O92" s="28">
        <f>IF($B92="","",IF(OR($D92="",$E92=""),"",IF($E92&lt;=0,"Duração inválida",IFERROR($D92/($E92/60),""))))</f>
        <v/>
      </c>
      <c r="P92" s="28">
        <f>IF($B92="","",IF(OR($M92="",$E92=""),"",IF($E92&lt;=0,"Duração inválida",IFERROR($M92/($E92/60),""))))</f>
        <v/>
      </c>
      <c r="Q92" s="28">
        <f>IF($B92="","",IF(OR($D92="",$I92=""),"",$D92*$I92))</f>
        <v/>
      </c>
      <c r="R92" s="28">
        <f>IF($B92="","",IF(OR($L92="",$I92=""),"",$L92*$I92))</f>
        <v/>
      </c>
      <c r="S92" s="28">
        <f>IF($B92="","",IF(OR($M92="",$I92=""),"",$M92*$I92))</f>
        <v/>
      </c>
      <c r="T92" s="30">
        <f>IF($B92="","",IF(OR($A92="",$C92="",$D92="",$E92="",$F92="",$G92="",$H92="",$I92=""),"Dados incompletos",IF($D92&lt;=0,"Rever preço",IF($E92&lt;=0,"Rever duração",IF($L92&gt;$D92,"Custo acima do preço",IF($N92&lt;'Parâmetros'!$B$5,"Margem abaixo da meta",IF($P92&lt;'Parâmetros'!$B$6,"Resultado/hora abaixo da meta","Dentro das metas")))))))</f>
        <v/>
      </c>
    </row>
    <row r="93" ht="21" customHeight="1">
      <c r="A93" s="20" t="n"/>
      <c r="B93" s="20" t="n"/>
      <c r="C93" s="20" t="n"/>
      <c r="D93" s="25" t="n"/>
      <c r="E93" s="26" t="n"/>
      <c r="F93" s="25" t="n"/>
      <c r="G93" s="27" t="n"/>
      <c r="H93" s="25" t="n"/>
      <c r="I93" s="26" t="n"/>
      <c r="J93" s="28">
        <f>IF(OR($B93="",$E93=""),"",IFERROR($E93/60*'Parâmetros'!$B$4,""))</f>
        <v/>
      </c>
      <c r="K93" s="28">
        <f>IF(OR($B93="",$D93="",$G93=""),"",$D93*$G93)</f>
        <v/>
      </c>
      <c r="L93" s="28">
        <f>IF($B93="","",IF(COUNT($D93:$H93)&lt;5,"",SUM($F93,$H93,$J93,$K93)))</f>
        <v/>
      </c>
      <c r="M93" s="28">
        <f>IF(OR($B93="",$D93="",$L93=""),"",$D93-$L93)</f>
        <v/>
      </c>
      <c r="N93" s="29">
        <f>IF($B93="","",IF($M93="","",IF($D93&lt;=0,"Preço inválido",IFERROR($M93/$D93,""))))</f>
        <v/>
      </c>
      <c r="O93" s="28">
        <f>IF($B93="","",IF(OR($D93="",$E93=""),"",IF($E93&lt;=0,"Duração inválida",IFERROR($D93/($E93/60),""))))</f>
        <v/>
      </c>
      <c r="P93" s="28">
        <f>IF($B93="","",IF(OR($M93="",$E93=""),"",IF($E93&lt;=0,"Duração inválida",IFERROR($M93/($E93/60),""))))</f>
        <v/>
      </c>
      <c r="Q93" s="28">
        <f>IF($B93="","",IF(OR($D93="",$I93=""),"",$D93*$I93))</f>
        <v/>
      </c>
      <c r="R93" s="28">
        <f>IF($B93="","",IF(OR($L93="",$I93=""),"",$L93*$I93))</f>
        <v/>
      </c>
      <c r="S93" s="28">
        <f>IF($B93="","",IF(OR($M93="",$I93=""),"",$M93*$I93))</f>
        <v/>
      </c>
      <c r="T93" s="30">
        <f>IF($B93="","",IF(OR($A93="",$C93="",$D93="",$E93="",$F93="",$G93="",$H93="",$I93=""),"Dados incompletos",IF($D93&lt;=0,"Rever preço",IF($E93&lt;=0,"Rever duração",IF($L93&gt;$D93,"Custo acima do preço",IF($N93&lt;'Parâmetros'!$B$5,"Margem abaixo da meta",IF($P93&lt;'Parâmetros'!$B$6,"Resultado/hora abaixo da meta","Dentro das metas")))))))</f>
        <v/>
      </c>
    </row>
    <row r="94" ht="21" customHeight="1">
      <c r="A94" s="20" t="n"/>
      <c r="B94" s="20" t="n"/>
      <c r="C94" s="20" t="n"/>
      <c r="D94" s="25" t="n"/>
      <c r="E94" s="26" t="n"/>
      <c r="F94" s="25" t="n"/>
      <c r="G94" s="27" t="n"/>
      <c r="H94" s="25" t="n"/>
      <c r="I94" s="26" t="n"/>
      <c r="J94" s="28">
        <f>IF(OR($B94="",$E94=""),"",IFERROR($E94/60*'Parâmetros'!$B$4,""))</f>
        <v/>
      </c>
      <c r="K94" s="28">
        <f>IF(OR($B94="",$D94="",$G94=""),"",$D94*$G94)</f>
        <v/>
      </c>
      <c r="L94" s="28">
        <f>IF($B94="","",IF(COUNT($D94:$H94)&lt;5,"",SUM($F94,$H94,$J94,$K94)))</f>
        <v/>
      </c>
      <c r="M94" s="28">
        <f>IF(OR($B94="",$D94="",$L94=""),"",$D94-$L94)</f>
        <v/>
      </c>
      <c r="N94" s="29">
        <f>IF($B94="","",IF($M94="","",IF($D94&lt;=0,"Preço inválido",IFERROR($M94/$D94,""))))</f>
        <v/>
      </c>
      <c r="O94" s="28">
        <f>IF($B94="","",IF(OR($D94="",$E94=""),"",IF($E94&lt;=0,"Duração inválida",IFERROR($D94/($E94/60),""))))</f>
        <v/>
      </c>
      <c r="P94" s="28">
        <f>IF($B94="","",IF(OR($M94="",$E94=""),"",IF($E94&lt;=0,"Duração inválida",IFERROR($M94/($E94/60),""))))</f>
        <v/>
      </c>
      <c r="Q94" s="28">
        <f>IF($B94="","",IF(OR($D94="",$I94=""),"",$D94*$I94))</f>
        <v/>
      </c>
      <c r="R94" s="28">
        <f>IF($B94="","",IF(OR($L94="",$I94=""),"",$L94*$I94))</f>
        <v/>
      </c>
      <c r="S94" s="28">
        <f>IF($B94="","",IF(OR($M94="",$I94=""),"",$M94*$I94))</f>
        <v/>
      </c>
      <c r="T94" s="30">
        <f>IF($B94="","",IF(OR($A94="",$C94="",$D94="",$E94="",$F94="",$G94="",$H94="",$I94=""),"Dados incompletos",IF($D94&lt;=0,"Rever preço",IF($E94&lt;=0,"Rever duração",IF($L94&gt;$D94,"Custo acima do preço",IF($N94&lt;'Parâmetros'!$B$5,"Margem abaixo da meta",IF($P94&lt;'Parâmetros'!$B$6,"Resultado/hora abaixo da meta","Dentro das metas")))))))</f>
        <v/>
      </c>
    </row>
    <row r="95" ht="21" customHeight="1">
      <c r="A95" s="20" t="n"/>
      <c r="B95" s="20" t="n"/>
      <c r="C95" s="20" t="n"/>
      <c r="D95" s="25" t="n"/>
      <c r="E95" s="26" t="n"/>
      <c r="F95" s="25" t="n"/>
      <c r="G95" s="27" t="n"/>
      <c r="H95" s="25" t="n"/>
      <c r="I95" s="26" t="n"/>
      <c r="J95" s="28">
        <f>IF(OR($B95="",$E95=""),"",IFERROR($E95/60*'Parâmetros'!$B$4,""))</f>
        <v/>
      </c>
      <c r="K95" s="28">
        <f>IF(OR($B95="",$D95="",$G95=""),"",$D95*$G95)</f>
        <v/>
      </c>
      <c r="L95" s="28">
        <f>IF($B95="","",IF(COUNT($D95:$H95)&lt;5,"",SUM($F95,$H95,$J95,$K95)))</f>
        <v/>
      </c>
      <c r="M95" s="28">
        <f>IF(OR($B95="",$D95="",$L95=""),"",$D95-$L95)</f>
        <v/>
      </c>
      <c r="N95" s="29">
        <f>IF($B95="","",IF($M95="","",IF($D95&lt;=0,"Preço inválido",IFERROR($M95/$D95,""))))</f>
        <v/>
      </c>
      <c r="O95" s="28">
        <f>IF($B95="","",IF(OR($D95="",$E95=""),"",IF($E95&lt;=0,"Duração inválida",IFERROR($D95/($E95/60),""))))</f>
        <v/>
      </c>
      <c r="P95" s="28">
        <f>IF($B95="","",IF(OR($M95="",$E95=""),"",IF($E95&lt;=0,"Duração inválida",IFERROR($M95/($E95/60),""))))</f>
        <v/>
      </c>
      <c r="Q95" s="28">
        <f>IF($B95="","",IF(OR($D95="",$I95=""),"",$D95*$I95))</f>
        <v/>
      </c>
      <c r="R95" s="28">
        <f>IF($B95="","",IF(OR($L95="",$I95=""),"",$L95*$I95))</f>
        <v/>
      </c>
      <c r="S95" s="28">
        <f>IF($B95="","",IF(OR($M95="",$I95=""),"",$M95*$I95))</f>
        <v/>
      </c>
      <c r="T95" s="30">
        <f>IF($B95="","",IF(OR($A95="",$C95="",$D95="",$E95="",$F95="",$G95="",$H95="",$I95=""),"Dados incompletos",IF($D95&lt;=0,"Rever preço",IF($E95&lt;=0,"Rever duração",IF($L95&gt;$D95,"Custo acima do preço",IF($N95&lt;'Parâmetros'!$B$5,"Margem abaixo da meta",IF($P95&lt;'Parâmetros'!$B$6,"Resultado/hora abaixo da meta","Dentro das metas")))))))</f>
        <v/>
      </c>
    </row>
    <row r="96" ht="21" customHeight="1">
      <c r="A96" s="20" t="n"/>
      <c r="B96" s="20" t="n"/>
      <c r="C96" s="20" t="n"/>
      <c r="D96" s="25" t="n"/>
      <c r="E96" s="26" t="n"/>
      <c r="F96" s="25" t="n"/>
      <c r="G96" s="27" t="n"/>
      <c r="H96" s="25" t="n"/>
      <c r="I96" s="26" t="n"/>
      <c r="J96" s="28">
        <f>IF(OR($B96="",$E96=""),"",IFERROR($E96/60*'Parâmetros'!$B$4,""))</f>
        <v/>
      </c>
      <c r="K96" s="28">
        <f>IF(OR($B96="",$D96="",$G96=""),"",$D96*$G96)</f>
        <v/>
      </c>
      <c r="L96" s="28">
        <f>IF($B96="","",IF(COUNT($D96:$H96)&lt;5,"",SUM($F96,$H96,$J96,$K96)))</f>
        <v/>
      </c>
      <c r="M96" s="28">
        <f>IF(OR($B96="",$D96="",$L96=""),"",$D96-$L96)</f>
        <v/>
      </c>
      <c r="N96" s="29">
        <f>IF($B96="","",IF($M96="","",IF($D96&lt;=0,"Preço inválido",IFERROR($M96/$D96,""))))</f>
        <v/>
      </c>
      <c r="O96" s="28">
        <f>IF($B96="","",IF(OR($D96="",$E96=""),"",IF($E96&lt;=0,"Duração inválida",IFERROR($D96/($E96/60),""))))</f>
        <v/>
      </c>
      <c r="P96" s="28">
        <f>IF($B96="","",IF(OR($M96="",$E96=""),"",IF($E96&lt;=0,"Duração inválida",IFERROR($M96/($E96/60),""))))</f>
        <v/>
      </c>
      <c r="Q96" s="28">
        <f>IF($B96="","",IF(OR($D96="",$I96=""),"",$D96*$I96))</f>
        <v/>
      </c>
      <c r="R96" s="28">
        <f>IF($B96="","",IF(OR($L96="",$I96=""),"",$L96*$I96))</f>
        <v/>
      </c>
      <c r="S96" s="28">
        <f>IF($B96="","",IF(OR($M96="",$I96=""),"",$M96*$I96))</f>
        <v/>
      </c>
      <c r="T96" s="30">
        <f>IF($B96="","",IF(OR($A96="",$C96="",$D96="",$E96="",$F96="",$G96="",$H96="",$I96=""),"Dados incompletos",IF($D96&lt;=0,"Rever preço",IF($E96&lt;=0,"Rever duração",IF($L96&gt;$D96,"Custo acima do preço",IF($N96&lt;'Parâmetros'!$B$5,"Margem abaixo da meta",IF($P96&lt;'Parâmetros'!$B$6,"Resultado/hora abaixo da meta","Dentro das metas")))))))</f>
        <v/>
      </c>
    </row>
    <row r="97" ht="21" customHeight="1">
      <c r="A97" s="20" t="n"/>
      <c r="B97" s="20" t="n"/>
      <c r="C97" s="20" t="n"/>
      <c r="D97" s="25" t="n"/>
      <c r="E97" s="26" t="n"/>
      <c r="F97" s="25" t="n"/>
      <c r="G97" s="27" t="n"/>
      <c r="H97" s="25" t="n"/>
      <c r="I97" s="26" t="n"/>
      <c r="J97" s="28">
        <f>IF(OR($B97="",$E97=""),"",IFERROR($E97/60*'Parâmetros'!$B$4,""))</f>
        <v/>
      </c>
      <c r="K97" s="28">
        <f>IF(OR($B97="",$D97="",$G97=""),"",$D97*$G97)</f>
        <v/>
      </c>
      <c r="L97" s="28">
        <f>IF($B97="","",IF(COUNT($D97:$H97)&lt;5,"",SUM($F97,$H97,$J97,$K97)))</f>
        <v/>
      </c>
      <c r="M97" s="28">
        <f>IF(OR($B97="",$D97="",$L97=""),"",$D97-$L97)</f>
        <v/>
      </c>
      <c r="N97" s="29">
        <f>IF($B97="","",IF($M97="","",IF($D97&lt;=0,"Preço inválido",IFERROR($M97/$D97,""))))</f>
        <v/>
      </c>
      <c r="O97" s="28">
        <f>IF($B97="","",IF(OR($D97="",$E97=""),"",IF($E97&lt;=0,"Duração inválida",IFERROR($D97/($E97/60),""))))</f>
        <v/>
      </c>
      <c r="P97" s="28">
        <f>IF($B97="","",IF(OR($M97="",$E97=""),"",IF($E97&lt;=0,"Duração inválida",IFERROR($M97/($E97/60),""))))</f>
        <v/>
      </c>
      <c r="Q97" s="28">
        <f>IF($B97="","",IF(OR($D97="",$I97=""),"",$D97*$I97))</f>
        <v/>
      </c>
      <c r="R97" s="28">
        <f>IF($B97="","",IF(OR($L97="",$I97=""),"",$L97*$I97))</f>
        <v/>
      </c>
      <c r="S97" s="28">
        <f>IF($B97="","",IF(OR($M97="",$I97=""),"",$M97*$I97))</f>
        <v/>
      </c>
      <c r="T97" s="30">
        <f>IF($B97="","",IF(OR($A97="",$C97="",$D97="",$E97="",$F97="",$G97="",$H97="",$I97=""),"Dados incompletos",IF($D97&lt;=0,"Rever preço",IF($E97&lt;=0,"Rever duração",IF($L97&gt;$D97,"Custo acima do preço",IF($N97&lt;'Parâmetros'!$B$5,"Margem abaixo da meta",IF($P97&lt;'Parâmetros'!$B$6,"Resultado/hora abaixo da meta","Dentro das metas")))))))</f>
        <v/>
      </c>
    </row>
    <row r="98" ht="21" customHeight="1">
      <c r="A98" s="20" t="n"/>
      <c r="B98" s="20" t="n"/>
      <c r="C98" s="20" t="n"/>
      <c r="D98" s="25" t="n"/>
      <c r="E98" s="26" t="n"/>
      <c r="F98" s="25" t="n"/>
      <c r="G98" s="27" t="n"/>
      <c r="H98" s="25" t="n"/>
      <c r="I98" s="26" t="n"/>
      <c r="J98" s="28">
        <f>IF(OR($B98="",$E98=""),"",IFERROR($E98/60*'Parâmetros'!$B$4,""))</f>
        <v/>
      </c>
      <c r="K98" s="28">
        <f>IF(OR($B98="",$D98="",$G98=""),"",$D98*$G98)</f>
        <v/>
      </c>
      <c r="L98" s="28">
        <f>IF($B98="","",IF(COUNT($D98:$H98)&lt;5,"",SUM($F98,$H98,$J98,$K98)))</f>
        <v/>
      </c>
      <c r="M98" s="28">
        <f>IF(OR($B98="",$D98="",$L98=""),"",$D98-$L98)</f>
        <v/>
      </c>
      <c r="N98" s="29">
        <f>IF($B98="","",IF($M98="","",IF($D98&lt;=0,"Preço inválido",IFERROR($M98/$D98,""))))</f>
        <v/>
      </c>
      <c r="O98" s="28">
        <f>IF($B98="","",IF(OR($D98="",$E98=""),"",IF($E98&lt;=0,"Duração inválida",IFERROR($D98/($E98/60),""))))</f>
        <v/>
      </c>
      <c r="P98" s="28">
        <f>IF($B98="","",IF(OR($M98="",$E98=""),"",IF($E98&lt;=0,"Duração inválida",IFERROR($M98/($E98/60),""))))</f>
        <v/>
      </c>
      <c r="Q98" s="28">
        <f>IF($B98="","",IF(OR($D98="",$I98=""),"",$D98*$I98))</f>
        <v/>
      </c>
      <c r="R98" s="28">
        <f>IF($B98="","",IF(OR($L98="",$I98=""),"",$L98*$I98))</f>
        <v/>
      </c>
      <c r="S98" s="28">
        <f>IF($B98="","",IF(OR($M98="",$I98=""),"",$M98*$I98))</f>
        <v/>
      </c>
      <c r="T98" s="30">
        <f>IF($B98="","",IF(OR($A98="",$C98="",$D98="",$E98="",$F98="",$G98="",$H98="",$I98=""),"Dados incompletos",IF($D98&lt;=0,"Rever preço",IF($E98&lt;=0,"Rever duração",IF($L98&gt;$D98,"Custo acima do preço",IF($N98&lt;'Parâmetros'!$B$5,"Margem abaixo da meta",IF($P98&lt;'Parâmetros'!$B$6,"Resultado/hora abaixo da meta","Dentro das metas")))))))</f>
        <v/>
      </c>
    </row>
    <row r="99" ht="21" customHeight="1">
      <c r="A99" s="20" t="n"/>
      <c r="B99" s="20" t="n"/>
      <c r="C99" s="20" t="n"/>
      <c r="D99" s="25" t="n"/>
      <c r="E99" s="26" t="n"/>
      <c r="F99" s="25" t="n"/>
      <c r="G99" s="27" t="n"/>
      <c r="H99" s="25" t="n"/>
      <c r="I99" s="26" t="n"/>
      <c r="J99" s="28">
        <f>IF(OR($B99="",$E99=""),"",IFERROR($E99/60*'Parâmetros'!$B$4,""))</f>
        <v/>
      </c>
      <c r="K99" s="28">
        <f>IF(OR($B99="",$D99="",$G99=""),"",$D99*$G99)</f>
        <v/>
      </c>
      <c r="L99" s="28">
        <f>IF($B99="","",IF(COUNT($D99:$H99)&lt;5,"",SUM($F99,$H99,$J99,$K99)))</f>
        <v/>
      </c>
      <c r="M99" s="28">
        <f>IF(OR($B99="",$D99="",$L99=""),"",$D99-$L99)</f>
        <v/>
      </c>
      <c r="N99" s="29">
        <f>IF($B99="","",IF($M99="","",IF($D99&lt;=0,"Preço inválido",IFERROR($M99/$D99,""))))</f>
        <v/>
      </c>
      <c r="O99" s="28">
        <f>IF($B99="","",IF(OR($D99="",$E99=""),"",IF($E99&lt;=0,"Duração inválida",IFERROR($D99/($E99/60),""))))</f>
        <v/>
      </c>
      <c r="P99" s="28">
        <f>IF($B99="","",IF(OR($M99="",$E99=""),"",IF($E99&lt;=0,"Duração inválida",IFERROR($M99/($E99/60),""))))</f>
        <v/>
      </c>
      <c r="Q99" s="28">
        <f>IF($B99="","",IF(OR($D99="",$I99=""),"",$D99*$I99))</f>
        <v/>
      </c>
      <c r="R99" s="28">
        <f>IF($B99="","",IF(OR($L99="",$I99=""),"",$L99*$I99))</f>
        <v/>
      </c>
      <c r="S99" s="28">
        <f>IF($B99="","",IF(OR($M99="",$I99=""),"",$M99*$I99))</f>
        <v/>
      </c>
      <c r="T99" s="30">
        <f>IF($B99="","",IF(OR($A99="",$C99="",$D99="",$E99="",$F99="",$G99="",$H99="",$I99=""),"Dados incompletos",IF($D99&lt;=0,"Rever preço",IF($E99&lt;=0,"Rever duração",IF($L99&gt;$D99,"Custo acima do preço",IF($N99&lt;'Parâmetros'!$B$5,"Margem abaixo da meta",IF($P99&lt;'Parâmetros'!$B$6,"Resultado/hora abaixo da meta","Dentro das metas")))))))</f>
        <v/>
      </c>
    </row>
    <row r="100" ht="21" customHeight="1">
      <c r="A100" s="20" t="n"/>
      <c r="B100" s="20" t="n"/>
      <c r="C100" s="20" t="n"/>
      <c r="D100" s="25" t="n"/>
      <c r="E100" s="26" t="n"/>
      <c r="F100" s="25" t="n"/>
      <c r="G100" s="27" t="n"/>
      <c r="H100" s="25" t="n"/>
      <c r="I100" s="26" t="n"/>
      <c r="J100" s="28">
        <f>IF(OR($B100="",$E100=""),"",IFERROR($E100/60*'Parâmetros'!$B$4,""))</f>
        <v/>
      </c>
      <c r="K100" s="28">
        <f>IF(OR($B100="",$D100="",$G100=""),"",$D100*$G100)</f>
        <v/>
      </c>
      <c r="L100" s="28">
        <f>IF($B100="","",IF(COUNT($D100:$H100)&lt;5,"",SUM($F100,$H100,$J100,$K100)))</f>
        <v/>
      </c>
      <c r="M100" s="28">
        <f>IF(OR($B100="",$D100="",$L100=""),"",$D100-$L100)</f>
        <v/>
      </c>
      <c r="N100" s="29">
        <f>IF($B100="","",IF($M100="","",IF($D100&lt;=0,"Preço inválido",IFERROR($M100/$D100,""))))</f>
        <v/>
      </c>
      <c r="O100" s="28">
        <f>IF($B100="","",IF(OR($D100="",$E100=""),"",IF($E100&lt;=0,"Duração inválida",IFERROR($D100/($E100/60),""))))</f>
        <v/>
      </c>
      <c r="P100" s="28">
        <f>IF($B100="","",IF(OR($M100="",$E100=""),"",IF($E100&lt;=0,"Duração inválida",IFERROR($M100/($E100/60),""))))</f>
        <v/>
      </c>
      <c r="Q100" s="28">
        <f>IF($B100="","",IF(OR($D100="",$I100=""),"",$D100*$I100))</f>
        <v/>
      </c>
      <c r="R100" s="28">
        <f>IF($B100="","",IF(OR($L100="",$I100=""),"",$L100*$I100))</f>
        <v/>
      </c>
      <c r="S100" s="28">
        <f>IF($B100="","",IF(OR($M100="",$I100=""),"",$M100*$I100))</f>
        <v/>
      </c>
      <c r="T100" s="30">
        <f>IF($B100="","",IF(OR($A100="",$C100="",$D100="",$E100="",$F100="",$G100="",$H100="",$I100=""),"Dados incompletos",IF($D100&lt;=0,"Rever preço",IF($E100&lt;=0,"Rever duração",IF($L100&gt;$D100,"Custo acima do preço",IF($N100&lt;'Parâmetros'!$B$5,"Margem abaixo da meta",IF($P100&lt;'Parâmetros'!$B$6,"Resultado/hora abaixo da meta","Dentro das metas")))))))</f>
        <v/>
      </c>
    </row>
    <row r="101" ht="21" customHeight="1">
      <c r="A101" s="20" t="n"/>
      <c r="B101" s="20" t="n"/>
      <c r="C101" s="20" t="n"/>
      <c r="D101" s="25" t="n"/>
      <c r="E101" s="26" t="n"/>
      <c r="F101" s="25" t="n"/>
      <c r="G101" s="27" t="n"/>
      <c r="H101" s="25" t="n"/>
      <c r="I101" s="26" t="n"/>
      <c r="J101" s="28">
        <f>IF(OR($B101="",$E101=""),"",IFERROR($E101/60*'Parâmetros'!$B$4,""))</f>
        <v/>
      </c>
      <c r="K101" s="28">
        <f>IF(OR($B101="",$D101="",$G101=""),"",$D101*$G101)</f>
        <v/>
      </c>
      <c r="L101" s="28">
        <f>IF($B101="","",IF(COUNT($D101:$H101)&lt;5,"",SUM($F101,$H101,$J101,$K101)))</f>
        <v/>
      </c>
      <c r="M101" s="28">
        <f>IF(OR($B101="",$D101="",$L101=""),"",$D101-$L101)</f>
        <v/>
      </c>
      <c r="N101" s="29">
        <f>IF($B101="","",IF($M101="","",IF($D101&lt;=0,"Preço inválido",IFERROR($M101/$D101,""))))</f>
        <v/>
      </c>
      <c r="O101" s="28">
        <f>IF($B101="","",IF(OR($D101="",$E101=""),"",IF($E101&lt;=0,"Duração inválida",IFERROR($D101/($E101/60),""))))</f>
        <v/>
      </c>
      <c r="P101" s="28">
        <f>IF($B101="","",IF(OR($M101="",$E101=""),"",IF($E101&lt;=0,"Duração inválida",IFERROR($M101/($E101/60),""))))</f>
        <v/>
      </c>
      <c r="Q101" s="28">
        <f>IF($B101="","",IF(OR($D101="",$I101=""),"",$D101*$I101))</f>
        <v/>
      </c>
      <c r="R101" s="28">
        <f>IF($B101="","",IF(OR($L101="",$I101=""),"",$L101*$I101))</f>
        <v/>
      </c>
      <c r="S101" s="28">
        <f>IF($B101="","",IF(OR($M101="",$I101=""),"",$M101*$I101))</f>
        <v/>
      </c>
      <c r="T101" s="30">
        <f>IF($B101="","",IF(OR($A101="",$C101="",$D101="",$E101="",$F101="",$G101="",$H101="",$I101=""),"Dados incompletos",IF($D101&lt;=0,"Rever preço",IF($E101&lt;=0,"Rever duração",IF($L101&gt;$D101,"Custo acima do preço",IF($N101&lt;'Parâmetros'!$B$5,"Margem abaixo da meta",IF($P101&lt;'Parâmetros'!$B$6,"Resultado/hora abaixo da meta","Dentro das metas")))))))</f>
        <v/>
      </c>
    </row>
    <row r="102" ht="21" customHeight="1">
      <c r="A102" s="20" t="n"/>
      <c r="B102" s="20" t="n"/>
      <c r="C102" s="20" t="n"/>
      <c r="D102" s="25" t="n"/>
      <c r="E102" s="26" t="n"/>
      <c r="F102" s="25" t="n"/>
      <c r="G102" s="27" t="n"/>
      <c r="H102" s="25" t="n"/>
      <c r="I102" s="26" t="n"/>
      <c r="J102" s="28">
        <f>IF(OR($B102="",$E102=""),"",IFERROR($E102/60*'Parâmetros'!$B$4,""))</f>
        <v/>
      </c>
      <c r="K102" s="28">
        <f>IF(OR($B102="",$D102="",$G102=""),"",$D102*$G102)</f>
        <v/>
      </c>
      <c r="L102" s="28">
        <f>IF($B102="","",IF(COUNT($D102:$H102)&lt;5,"",SUM($F102,$H102,$J102,$K102)))</f>
        <v/>
      </c>
      <c r="M102" s="28">
        <f>IF(OR($B102="",$D102="",$L102=""),"",$D102-$L102)</f>
        <v/>
      </c>
      <c r="N102" s="29">
        <f>IF($B102="","",IF($M102="","",IF($D102&lt;=0,"Preço inválido",IFERROR($M102/$D102,""))))</f>
        <v/>
      </c>
      <c r="O102" s="28">
        <f>IF($B102="","",IF(OR($D102="",$E102=""),"",IF($E102&lt;=0,"Duração inválida",IFERROR($D102/($E102/60),""))))</f>
        <v/>
      </c>
      <c r="P102" s="28">
        <f>IF($B102="","",IF(OR($M102="",$E102=""),"",IF($E102&lt;=0,"Duração inválida",IFERROR($M102/($E102/60),""))))</f>
        <v/>
      </c>
      <c r="Q102" s="28">
        <f>IF($B102="","",IF(OR($D102="",$I102=""),"",$D102*$I102))</f>
        <v/>
      </c>
      <c r="R102" s="28">
        <f>IF($B102="","",IF(OR($L102="",$I102=""),"",$L102*$I102))</f>
        <v/>
      </c>
      <c r="S102" s="28">
        <f>IF($B102="","",IF(OR($M102="",$I102=""),"",$M102*$I102))</f>
        <v/>
      </c>
      <c r="T102" s="30">
        <f>IF($B102="","",IF(OR($A102="",$C102="",$D102="",$E102="",$F102="",$G102="",$H102="",$I102=""),"Dados incompletos",IF($D102&lt;=0,"Rever preço",IF($E102&lt;=0,"Rever duração",IF($L102&gt;$D102,"Custo acima do preço",IF($N102&lt;'Parâmetros'!$B$5,"Margem abaixo da meta",IF($P102&lt;'Parâmetros'!$B$6,"Resultado/hora abaixo da meta","Dentro das metas")))))))</f>
        <v/>
      </c>
    </row>
    <row r="103" ht="21" customHeight="1">
      <c r="A103" s="20" t="n"/>
      <c r="B103" s="20" t="n"/>
      <c r="C103" s="20" t="n"/>
      <c r="D103" s="25" t="n"/>
      <c r="E103" s="26" t="n"/>
      <c r="F103" s="25" t="n"/>
      <c r="G103" s="27" t="n"/>
      <c r="H103" s="25" t="n"/>
      <c r="I103" s="26" t="n"/>
      <c r="J103" s="28">
        <f>IF(OR($B103="",$E103=""),"",IFERROR($E103/60*'Parâmetros'!$B$4,""))</f>
        <v/>
      </c>
      <c r="K103" s="28">
        <f>IF(OR($B103="",$D103="",$G103=""),"",$D103*$G103)</f>
        <v/>
      </c>
      <c r="L103" s="28">
        <f>IF($B103="","",IF(COUNT($D103:$H103)&lt;5,"",SUM($F103,$H103,$J103,$K103)))</f>
        <v/>
      </c>
      <c r="M103" s="28">
        <f>IF(OR($B103="",$D103="",$L103=""),"",$D103-$L103)</f>
        <v/>
      </c>
      <c r="N103" s="29">
        <f>IF($B103="","",IF($M103="","",IF($D103&lt;=0,"Preço inválido",IFERROR($M103/$D103,""))))</f>
        <v/>
      </c>
      <c r="O103" s="28">
        <f>IF($B103="","",IF(OR($D103="",$E103=""),"",IF($E103&lt;=0,"Duração inválida",IFERROR($D103/($E103/60),""))))</f>
        <v/>
      </c>
      <c r="P103" s="28">
        <f>IF($B103="","",IF(OR($M103="",$E103=""),"",IF($E103&lt;=0,"Duração inválida",IFERROR($M103/($E103/60),""))))</f>
        <v/>
      </c>
      <c r="Q103" s="28">
        <f>IF($B103="","",IF(OR($D103="",$I103=""),"",$D103*$I103))</f>
        <v/>
      </c>
      <c r="R103" s="28">
        <f>IF($B103="","",IF(OR($L103="",$I103=""),"",$L103*$I103))</f>
        <v/>
      </c>
      <c r="S103" s="28">
        <f>IF($B103="","",IF(OR($M103="",$I103=""),"",$M103*$I103))</f>
        <v/>
      </c>
      <c r="T103" s="30">
        <f>IF($B103="","",IF(OR($A103="",$C103="",$D103="",$E103="",$F103="",$G103="",$H103="",$I103=""),"Dados incompletos",IF($D103&lt;=0,"Rever preço",IF($E103&lt;=0,"Rever duração",IF($L103&gt;$D103,"Custo acima do preço",IF($N103&lt;'Parâmetros'!$B$5,"Margem abaixo da meta",IF($P103&lt;'Parâmetros'!$B$6,"Resultado/hora abaixo da meta","Dentro das metas")))))))</f>
        <v/>
      </c>
    </row>
    <row r="104" ht="21" customHeight="1">
      <c r="A104" s="20" t="n"/>
      <c r="B104" s="20" t="n"/>
      <c r="C104" s="20" t="n"/>
      <c r="D104" s="25" t="n"/>
      <c r="E104" s="26" t="n"/>
      <c r="F104" s="25" t="n"/>
      <c r="G104" s="27" t="n"/>
      <c r="H104" s="25" t="n"/>
      <c r="I104" s="26" t="n"/>
      <c r="J104" s="28">
        <f>IF(OR($B104="",$E104=""),"",IFERROR($E104/60*'Parâmetros'!$B$4,""))</f>
        <v/>
      </c>
      <c r="K104" s="28">
        <f>IF(OR($B104="",$D104="",$G104=""),"",$D104*$G104)</f>
        <v/>
      </c>
      <c r="L104" s="28">
        <f>IF($B104="","",IF(COUNT($D104:$H104)&lt;5,"",SUM($F104,$H104,$J104,$K104)))</f>
        <v/>
      </c>
      <c r="M104" s="28">
        <f>IF(OR($B104="",$D104="",$L104=""),"",$D104-$L104)</f>
        <v/>
      </c>
      <c r="N104" s="29">
        <f>IF($B104="","",IF($M104="","",IF($D104&lt;=0,"Preço inválido",IFERROR($M104/$D104,""))))</f>
        <v/>
      </c>
      <c r="O104" s="28">
        <f>IF($B104="","",IF(OR($D104="",$E104=""),"",IF($E104&lt;=0,"Duração inválida",IFERROR($D104/($E104/60),""))))</f>
        <v/>
      </c>
      <c r="P104" s="28">
        <f>IF($B104="","",IF(OR($M104="",$E104=""),"",IF($E104&lt;=0,"Duração inválida",IFERROR($M104/($E104/60),""))))</f>
        <v/>
      </c>
      <c r="Q104" s="28">
        <f>IF($B104="","",IF(OR($D104="",$I104=""),"",$D104*$I104))</f>
        <v/>
      </c>
      <c r="R104" s="28">
        <f>IF($B104="","",IF(OR($L104="",$I104=""),"",$L104*$I104))</f>
        <v/>
      </c>
      <c r="S104" s="28">
        <f>IF($B104="","",IF(OR($M104="",$I104=""),"",$M104*$I104))</f>
        <v/>
      </c>
      <c r="T104" s="30">
        <f>IF($B104="","",IF(OR($A104="",$C104="",$D104="",$E104="",$F104="",$G104="",$H104="",$I104=""),"Dados incompletos",IF($D104&lt;=0,"Rever preço",IF($E104&lt;=0,"Rever duração",IF($L104&gt;$D104,"Custo acima do preço",IF($N104&lt;'Parâmetros'!$B$5,"Margem abaixo da meta",IF($P104&lt;'Parâmetros'!$B$6,"Resultado/hora abaixo da meta","Dentro das metas")))))))</f>
        <v/>
      </c>
    </row>
    <row r="105" ht="21" customHeight="1">
      <c r="A105" s="20" t="n"/>
      <c r="B105" s="20" t="n"/>
      <c r="C105" s="20" t="n"/>
      <c r="D105" s="25" t="n"/>
      <c r="E105" s="26" t="n"/>
      <c r="F105" s="25" t="n"/>
      <c r="G105" s="27" t="n"/>
      <c r="H105" s="25" t="n"/>
      <c r="I105" s="26" t="n"/>
      <c r="J105" s="28">
        <f>IF(OR($B105="",$E105=""),"",IFERROR($E105/60*'Parâmetros'!$B$4,""))</f>
        <v/>
      </c>
      <c r="K105" s="28">
        <f>IF(OR($B105="",$D105="",$G105=""),"",$D105*$G105)</f>
        <v/>
      </c>
      <c r="L105" s="28">
        <f>IF($B105="","",IF(COUNT($D105:$H105)&lt;5,"",SUM($F105,$H105,$J105,$K105)))</f>
        <v/>
      </c>
      <c r="M105" s="28">
        <f>IF(OR($B105="",$D105="",$L105=""),"",$D105-$L105)</f>
        <v/>
      </c>
      <c r="N105" s="29">
        <f>IF($B105="","",IF($M105="","",IF($D105&lt;=0,"Preço inválido",IFERROR($M105/$D105,""))))</f>
        <v/>
      </c>
      <c r="O105" s="28">
        <f>IF($B105="","",IF(OR($D105="",$E105=""),"",IF($E105&lt;=0,"Duração inválida",IFERROR($D105/($E105/60),""))))</f>
        <v/>
      </c>
      <c r="P105" s="28">
        <f>IF($B105="","",IF(OR($M105="",$E105=""),"",IF($E105&lt;=0,"Duração inválida",IFERROR($M105/($E105/60),""))))</f>
        <v/>
      </c>
      <c r="Q105" s="28">
        <f>IF($B105="","",IF(OR($D105="",$I105=""),"",$D105*$I105))</f>
        <v/>
      </c>
      <c r="R105" s="28">
        <f>IF($B105="","",IF(OR($L105="",$I105=""),"",$L105*$I105))</f>
        <v/>
      </c>
      <c r="S105" s="28">
        <f>IF($B105="","",IF(OR($M105="",$I105=""),"",$M105*$I105))</f>
        <v/>
      </c>
      <c r="T105" s="30">
        <f>IF($B105="","",IF(OR($A105="",$C105="",$D105="",$E105="",$F105="",$G105="",$H105="",$I105=""),"Dados incompletos",IF($D105&lt;=0,"Rever preço",IF($E105&lt;=0,"Rever duração",IF($L105&gt;$D105,"Custo acima do preço",IF($N105&lt;'Parâmetros'!$B$5,"Margem abaixo da meta",IF($P105&lt;'Parâmetros'!$B$6,"Resultado/hora abaixo da meta","Dentro das metas")))))))</f>
        <v/>
      </c>
    </row>
    <row r="106" ht="21" customHeight="1">
      <c r="A106" s="20" t="n"/>
      <c r="B106" s="20" t="n"/>
      <c r="C106" s="20" t="n"/>
      <c r="D106" s="25" t="n"/>
      <c r="E106" s="26" t="n"/>
      <c r="F106" s="25" t="n"/>
      <c r="G106" s="27" t="n"/>
      <c r="H106" s="25" t="n"/>
      <c r="I106" s="26" t="n"/>
      <c r="J106" s="28">
        <f>IF(OR($B106="",$E106=""),"",IFERROR($E106/60*'Parâmetros'!$B$4,""))</f>
        <v/>
      </c>
      <c r="K106" s="28">
        <f>IF(OR($B106="",$D106="",$G106=""),"",$D106*$G106)</f>
        <v/>
      </c>
      <c r="L106" s="28">
        <f>IF($B106="","",IF(COUNT($D106:$H106)&lt;5,"",SUM($F106,$H106,$J106,$K106)))</f>
        <v/>
      </c>
      <c r="M106" s="28">
        <f>IF(OR($B106="",$D106="",$L106=""),"",$D106-$L106)</f>
        <v/>
      </c>
      <c r="N106" s="29">
        <f>IF($B106="","",IF($M106="","",IF($D106&lt;=0,"Preço inválido",IFERROR($M106/$D106,""))))</f>
        <v/>
      </c>
      <c r="O106" s="28">
        <f>IF($B106="","",IF(OR($D106="",$E106=""),"",IF($E106&lt;=0,"Duração inválida",IFERROR($D106/($E106/60),""))))</f>
        <v/>
      </c>
      <c r="P106" s="28">
        <f>IF($B106="","",IF(OR($M106="",$E106=""),"",IF($E106&lt;=0,"Duração inválida",IFERROR($M106/($E106/60),""))))</f>
        <v/>
      </c>
      <c r="Q106" s="28">
        <f>IF($B106="","",IF(OR($D106="",$I106=""),"",$D106*$I106))</f>
        <v/>
      </c>
      <c r="R106" s="28">
        <f>IF($B106="","",IF(OR($L106="",$I106=""),"",$L106*$I106))</f>
        <v/>
      </c>
      <c r="S106" s="28">
        <f>IF($B106="","",IF(OR($M106="",$I106=""),"",$M106*$I106))</f>
        <v/>
      </c>
      <c r="T106" s="30">
        <f>IF($B106="","",IF(OR($A106="",$C106="",$D106="",$E106="",$F106="",$G106="",$H106="",$I106=""),"Dados incompletos",IF($D106&lt;=0,"Rever preço",IF($E106&lt;=0,"Rever duração",IF($L106&gt;$D106,"Custo acima do preço",IF($N106&lt;'Parâmetros'!$B$5,"Margem abaixo da meta",IF($P106&lt;'Parâmetros'!$B$6,"Resultado/hora abaixo da meta","Dentro das metas")))))))</f>
        <v/>
      </c>
    </row>
    <row r="107" ht="21" customHeight="1">
      <c r="A107" s="20" t="n"/>
      <c r="B107" s="20" t="n"/>
      <c r="C107" s="20" t="n"/>
      <c r="D107" s="25" t="n"/>
      <c r="E107" s="26" t="n"/>
      <c r="F107" s="25" t="n"/>
      <c r="G107" s="27" t="n"/>
      <c r="H107" s="25" t="n"/>
      <c r="I107" s="26" t="n"/>
      <c r="J107" s="28">
        <f>IF(OR($B107="",$E107=""),"",IFERROR($E107/60*'Parâmetros'!$B$4,""))</f>
        <v/>
      </c>
      <c r="K107" s="28">
        <f>IF(OR($B107="",$D107="",$G107=""),"",$D107*$G107)</f>
        <v/>
      </c>
      <c r="L107" s="28">
        <f>IF($B107="","",IF(COUNT($D107:$H107)&lt;5,"",SUM($F107,$H107,$J107,$K107)))</f>
        <v/>
      </c>
      <c r="M107" s="28">
        <f>IF(OR($B107="",$D107="",$L107=""),"",$D107-$L107)</f>
        <v/>
      </c>
      <c r="N107" s="29">
        <f>IF($B107="","",IF($M107="","",IF($D107&lt;=0,"Preço inválido",IFERROR($M107/$D107,""))))</f>
        <v/>
      </c>
      <c r="O107" s="28">
        <f>IF($B107="","",IF(OR($D107="",$E107=""),"",IF($E107&lt;=0,"Duração inválida",IFERROR($D107/($E107/60),""))))</f>
        <v/>
      </c>
      <c r="P107" s="28">
        <f>IF($B107="","",IF(OR($M107="",$E107=""),"",IF($E107&lt;=0,"Duração inválida",IFERROR($M107/($E107/60),""))))</f>
        <v/>
      </c>
      <c r="Q107" s="28">
        <f>IF($B107="","",IF(OR($D107="",$I107=""),"",$D107*$I107))</f>
        <v/>
      </c>
      <c r="R107" s="28">
        <f>IF($B107="","",IF(OR($L107="",$I107=""),"",$L107*$I107))</f>
        <v/>
      </c>
      <c r="S107" s="28">
        <f>IF($B107="","",IF(OR($M107="",$I107=""),"",$M107*$I107))</f>
        <v/>
      </c>
      <c r="T107" s="30">
        <f>IF($B107="","",IF(OR($A107="",$C107="",$D107="",$E107="",$F107="",$G107="",$H107="",$I107=""),"Dados incompletos",IF($D107&lt;=0,"Rever preço",IF($E107&lt;=0,"Rever duração",IF($L107&gt;$D107,"Custo acima do preço",IF($N107&lt;'Parâmetros'!$B$5,"Margem abaixo da meta",IF($P107&lt;'Parâmetros'!$B$6,"Resultado/hora abaixo da meta","Dentro das metas")))))))</f>
        <v/>
      </c>
    </row>
    <row r="108" ht="21" customHeight="1">
      <c r="A108" s="20" t="n"/>
      <c r="B108" s="20" t="n"/>
      <c r="C108" s="20" t="n"/>
      <c r="D108" s="25" t="n"/>
      <c r="E108" s="26" t="n"/>
      <c r="F108" s="25" t="n"/>
      <c r="G108" s="27" t="n"/>
      <c r="H108" s="25" t="n"/>
      <c r="I108" s="26" t="n"/>
      <c r="J108" s="28">
        <f>IF(OR($B108="",$E108=""),"",IFERROR($E108/60*'Parâmetros'!$B$4,""))</f>
        <v/>
      </c>
      <c r="K108" s="28">
        <f>IF(OR($B108="",$D108="",$G108=""),"",$D108*$G108)</f>
        <v/>
      </c>
      <c r="L108" s="28">
        <f>IF($B108="","",IF(COUNT($D108:$H108)&lt;5,"",SUM($F108,$H108,$J108,$K108)))</f>
        <v/>
      </c>
      <c r="M108" s="28">
        <f>IF(OR($B108="",$D108="",$L108=""),"",$D108-$L108)</f>
        <v/>
      </c>
      <c r="N108" s="29">
        <f>IF($B108="","",IF($M108="","",IF($D108&lt;=0,"Preço inválido",IFERROR($M108/$D108,""))))</f>
        <v/>
      </c>
      <c r="O108" s="28">
        <f>IF($B108="","",IF(OR($D108="",$E108=""),"",IF($E108&lt;=0,"Duração inválida",IFERROR($D108/($E108/60),""))))</f>
        <v/>
      </c>
      <c r="P108" s="28">
        <f>IF($B108="","",IF(OR($M108="",$E108=""),"",IF($E108&lt;=0,"Duração inválida",IFERROR($M108/($E108/60),""))))</f>
        <v/>
      </c>
      <c r="Q108" s="28">
        <f>IF($B108="","",IF(OR($D108="",$I108=""),"",$D108*$I108))</f>
        <v/>
      </c>
      <c r="R108" s="28">
        <f>IF($B108="","",IF(OR($L108="",$I108=""),"",$L108*$I108))</f>
        <v/>
      </c>
      <c r="S108" s="28">
        <f>IF($B108="","",IF(OR($M108="",$I108=""),"",$M108*$I108))</f>
        <v/>
      </c>
      <c r="T108" s="30">
        <f>IF($B108="","",IF(OR($A108="",$C108="",$D108="",$E108="",$F108="",$G108="",$H108="",$I108=""),"Dados incompletos",IF($D108&lt;=0,"Rever preço",IF($E108&lt;=0,"Rever duração",IF($L108&gt;$D108,"Custo acima do preço",IF($N108&lt;'Parâmetros'!$B$5,"Margem abaixo da meta",IF($P108&lt;'Parâmetros'!$B$6,"Resultado/hora abaixo da meta","Dentro das metas")))))))</f>
        <v/>
      </c>
    </row>
    <row r="109" ht="21" customHeight="1">
      <c r="A109" s="20" t="n"/>
      <c r="B109" s="20" t="n"/>
      <c r="C109" s="20" t="n"/>
      <c r="D109" s="25" t="n"/>
      <c r="E109" s="26" t="n"/>
      <c r="F109" s="25" t="n"/>
      <c r="G109" s="27" t="n"/>
      <c r="H109" s="25" t="n"/>
      <c r="I109" s="26" t="n"/>
      <c r="J109" s="28">
        <f>IF(OR($B109="",$E109=""),"",IFERROR($E109/60*'Parâmetros'!$B$4,""))</f>
        <v/>
      </c>
      <c r="K109" s="28">
        <f>IF(OR($B109="",$D109="",$G109=""),"",$D109*$G109)</f>
        <v/>
      </c>
      <c r="L109" s="28">
        <f>IF($B109="","",IF(COUNT($D109:$H109)&lt;5,"",SUM($F109,$H109,$J109,$K109)))</f>
        <v/>
      </c>
      <c r="M109" s="28">
        <f>IF(OR($B109="",$D109="",$L109=""),"",$D109-$L109)</f>
        <v/>
      </c>
      <c r="N109" s="29">
        <f>IF($B109="","",IF($M109="","",IF($D109&lt;=0,"Preço inválido",IFERROR($M109/$D109,""))))</f>
        <v/>
      </c>
      <c r="O109" s="28">
        <f>IF($B109="","",IF(OR($D109="",$E109=""),"",IF($E109&lt;=0,"Duração inválida",IFERROR($D109/($E109/60),""))))</f>
        <v/>
      </c>
      <c r="P109" s="28">
        <f>IF($B109="","",IF(OR($M109="",$E109=""),"",IF($E109&lt;=0,"Duração inválida",IFERROR($M109/($E109/60),""))))</f>
        <v/>
      </c>
      <c r="Q109" s="28">
        <f>IF($B109="","",IF(OR($D109="",$I109=""),"",$D109*$I109))</f>
        <v/>
      </c>
      <c r="R109" s="28">
        <f>IF($B109="","",IF(OR($L109="",$I109=""),"",$L109*$I109))</f>
        <v/>
      </c>
      <c r="S109" s="28">
        <f>IF($B109="","",IF(OR($M109="",$I109=""),"",$M109*$I109))</f>
        <v/>
      </c>
      <c r="T109" s="30">
        <f>IF($B109="","",IF(OR($A109="",$C109="",$D109="",$E109="",$F109="",$G109="",$H109="",$I109=""),"Dados incompletos",IF($D109&lt;=0,"Rever preço",IF($E109&lt;=0,"Rever duração",IF($L109&gt;$D109,"Custo acima do preço",IF($N109&lt;'Parâmetros'!$B$5,"Margem abaixo da meta",IF($P109&lt;'Parâmetros'!$B$6,"Resultado/hora abaixo da meta","Dentro das metas")))))))</f>
        <v/>
      </c>
    </row>
    <row r="110" ht="21" customHeight="1">
      <c r="A110" s="20" t="n"/>
      <c r="B110" s="20" t="n"/>
      <c r="C110" s="20" t="n"/>
      <c r="D110" s="25" t="n"/>
      <c r="E110" s="26" t="n"/>
      <c r="F110" s="25" t="n"/>
      <c r="G110" s="27" t="n"/>
      <c r="H110" s="25" t="n"/>
      <c r="I110" s="26" t="n"/>
      <c r="J110" s="28">
        <f>IF(OR($B110="",$E110=""),"",IFERROR($E110/60*'Parâmetros'!$B$4,""))</f>
        <v/>
      </c>
      <c r="K110" s="28">
        <f>IF(OR($B110="",$D110="",$G110=""),"",$D110*$G110)</f>
        <v/>
      </c>
      <c r="L110" s="28">
        <f>IF($B110="","",IF(COUNT($D110:$H110)&lt;5,"",SUM($F110,$H110,$J110,$K110)))</f>
        <v/>
      </c>
      <c r="M110" s="28">
        <f>IF(OR($B110="",$D110="",$L110=""),"",$D110-$L110)</f>
        <v/>
      </c>
      <c r="N110" s="29">
        <f>IF($B110="","",IF($M110="","",IF($D110&lt;=0,"Preço inválido",IFERROR($M110/$D110,""))))</f>
        <v/>
      </c>
      <c r="O110" s="28">
        <f>IF($B110="","",IF(OR($D110="",$E110=""),"",IF($E110&lt;=0,"Duração inválida",IFERROR($D110/($E110/60),""))))</f>
        <v/>
      </c>
      <c r="P110" s="28">
        <f>IF($B110="","",IF(OR($M110="",$E110=""),"",IF($E110&lt;=0,"Duração inválida",IFERROR($M110/($E110/60),""))))</f>
        <v/>
      </c>
      <c r="Q110" s="28">
        <f>IF($B110="","",IF(OR($D110="",$I110=""),"",$D110*$I110))</f>
        <v/>
      </c>
      <c r="R110" s="28">
        <f>IF($B110="","",IF(OR($L110="",$I110=""),"",$L110*$I110))</f>
        <v/>
      </c>
      <c r="S110" s="28">
        <f>IF($B110="","",IF(OR($M110="",$I110=""),"",$M110*$I110))</f>
        <v/>
      </c>
      <c r="T110" s="30">
        <f>IF($B110="","",IF(OR($A110="",$C110="",$D110="",$E110="",$F110="",$G110="",$H110="",$I110=""),"Dados incompletos",IF($D110&lt;=0,"Rever preço",IF($E110&lt;=0,"Rever duração",IF($L110&gt;$D110,"Custo acima do preço",IF($N110&lt;'Parâmetros'!$B$5,"Margem abaixo da meta",IF($P110&lt;'Parâmetros'!$B$6,"Resultado/hora abaixo da meta","Dentro das metas")))))))</f>
        <v/>
      </c>
    </row>
    <row r="111" ht="21" customHeight="1">
      <c r="A111" s="20" t="n"/>
      <c r="B111" s="20" t="n"/>
      <c r="C111" s="20" t="n"/>
      <c r="D111" s="25" t="n"/>
      <c r="E111" s="26" t="n"/>
      <c r="F111" s="25" t="n"/>
      <c r="G111" s="27" t="n"/>
      <c r="H111" s="25" t="n"/>
      <c r="I111" s="26" t="n"/>
      <c r="J111" s="28">
        <f>IF(OR($B111="",$E111=""),"",IFERROR($E111/60*'Parâmetros'!$B$4,""))</f>
        <v/>
      </c>
      <c r="K111" s="28">
        <f>IF(OR($B111="",$D111="",$G111=""),"",$D111*$G111)</f>
        <v/>
      </c>
      <c r="L111" s="28">
        <f>IF($B111="","",IF(COUNT($D111:$H111)&lt;5,"",SUM($F111,$H111,$J111,$K111)))</f>
        <v/>
      </c>
      <c r="M111" s="28">
        <f>IF(OR($B111="",$D111="",$L111=""),"",$D111-$L111)</f>
        <v/>
      </c>
      <c r="N111" s="29">
        <f>IF($B111="","",IF($M111="","",IF($D111&lt;=0,"Preço inválido",IFERROR($M111/$D111,""))))</f>
        <v/>
      </c>
      <c r="O111" s="28">
        <f>IF($B111="","",IF(OR($D111="",$E111=""),"",IF($E111&lt;=0,"Duração inválida",IFERROR($D111/($E111/60),""))))</f>
        <v/>
      </c>
      <c r="P111" s="28">
        <f>IF($B111="","",IF(OR($M111="",$E111=""),"",IF($E111&lt;=0,"Duração inválida",IFERROR($M111/($E111/60),""))))</f>
        <v/>
      </c>
      <c r="Q111" s="28">
        <f>IF($B111="","",IF(OR($D111="",$I111=""),"",$D111*$I111))</f>
        <v/>
      </c>
      <c r="R111" s="28">
        <f>IF($B111="","",IF(OR($L111="",$I111=""),"",$L111*$I111))</f>
        <v/>
      </c>
      <c r="S111" s="28">
        <f>IF($B111="","",IF(OR($M111="",$I111=""),"",$M111*$I111))</f>
        <v/>
      </c>
      <c r="T111" s="30">
        <f>IF($B111="","",IF(OR($A111="",$C111="",$D111="",$E111="",$F111="",$G111="",$H111="",$I111=""),"Dados incompletos",IF($D111&lt;=0,"Rever preço",IF($E111&lt;=0,"Rever duração",IF($L111&gt;$D111,"Custo acima do preço",IF($N111&lt;'Parâmetros'!$B$5,"Margem abaixo da meta",IF($P111&lt;'Parâmetros'!$B$6,"Resultado/hora abaixo da meta","Dentro das metas")))))))</f>
        <v/>
      </c>
    </row>
    <row r="112" ht="21" customHeight="1">
      <c r="A112" s="20" t="n"/>
      <c r="B112" s="20" t="n"/>
      <c r="C112" s="20" t="n"/>
      <c r="D112" s="25" t="n"/>
      <c r="E112" s="26" t="n"/>
      <c r="F112" s="25" t="n"/>
      <c r="G112" s="27" t="n"/>
      <c r="H112" s="25" t="n"/>
      <c r="I112" s="26" t="n"/>
      <c r="J112" s="28">
        <f>IF(OR($B112="",$E112=""),"",IFERROR($E112/60*'Parâmetros'!$B$4,""))</f>
        <v/>
      </c>
      <c r="K112" s="28">
        <f>IF(OR($B112="",$D112="",$G112=""),"",$D112*$G112)</f>
        <v/>
      </c>
      <c r="L112" s="28">
        <f>IF($B112="","",IF(COUNT($D112:$H112)&lt;5,"",SUM($F112,$H112,$J112,$K112)))</f>
        <v/>
      </c>
      <c r="M112" s="28">
        <f>IF(OR($B112="",$D112="",$L112=""),"",$D112-$L112)</f>
        <v/>
      </c>
      <c r="N112" s="29">
        <f>IF($B112="","",IF($M112="","",IF($D112&lt;=0,"Preço inválido",IFERROR($M112/$D112,""))))</f>
        <v/>
      </c>
      <c r="O112" s="28">
        <f>IF($B112="","",IF(OR($D112="",$E112=""),"",IF($E112&lt;=0,"Duração inválida",IFERROR($D112/($E112/60),""))))</f>
        <v/>
      </c>
      <c r="P112" s="28">
        <f>IF($B112="","",IF(OR($M112="",$E112=""),"",IF($E112&lt;=0,"Duração inválida",IFERROR($M112/($E112/60),""))))</f>
        <v/>
      </c>
      <c r="Q112" s="28">
        <f>IF($B112="","",IF(OR($D112="",$I112=""),"",$D112*$I112))</f>
        <v/>
      </c>
      <c r="R112" s="28">
        <f>IF($B112="","",IF(OR($L112="",$I112=""),"",$L112*$I112))</f>
        <v/>
      </c>
      <c r="S112" s="28">
        <f>IF($B112="","",IF(OR($M112="",$I112=""),"",$M112*$I112))</f>
        <v/>
      </c>
      <c r="T112" s="30">
        <f>IF($B112="","",IF(OR($A112="",$C112="",$D112="",$E112="",$F112="",$G112="",$H112="",$I112=""),"Dados incompletos",IF($D112&lt;=0,"Rever preço",IF($E112&lt;=0,"Rever duração",IF($L112&gt;$D112,"Custo acima do preço",IF($N112&lt;'Parâmetros'!$B$5,"Margem abaixo da meta",IF($P112&lt;'Parâmetros'!$B$6,"Resultado/hora abaixo da meta","Dentro das metas")))))))</f>
        <v/>
      </c>
    </row>
    <row r="113" ht="21" customHeight="1">
      <c r="A113" s="20" t="n"/>
      <c r="B113" s="20" t="n"/>
      <c r="C113" s="20" t="n"/>
      <c r="D113" s="25" t="n"/>
      <c r="E113" s="26" t="n"/>
      <c r="F113" s="25" t="n"/>
      <c r="G113" s="27" t="n"/>
      <c r="H113" s="25" t="n"/>
      <c r="I113" s="26" t="n"/>
      <c r="J113" s="28">
        <f>IF(OR($B113="",$E113=""),"",IFERROR($E113/60*'Parâmetros'!$B$4,""))</f>
        <v/>
      </c>
      <c r="K113" s="28">
        <f>IF(OR($B113="",$D113="",$G113=""),"",$D113*$G113)</f>
        <v/>
      </c>
      <c r="L113" s="28">
        <f>IF($B113="","",IF(COUNT($D113:$H113)&lt;5,"",SUM($F113,$H113,$J113,$K113)))</f>
        <v/>
      </c>
      <c r="M113" s="28">
        <f>IF(OR($B113="",$D113="",$L113=""),"",$D113-$L113)</f>
        <v/>
      </c>
      <c r="N113" s="29">
        <f>IF($B113="","",IF($M113="","",IF($D113&lt;=0,"Preço inválido",IFERROR($M113/$D113,""))))</f>
        <v/>
      </c>
      <c r="O113" s="28">
        <f>IF($B113="","",IF(OR($D113="",$E113=""),"",IF($E113&lt;=0,"Duração inválida",IFERROR($D113/($E113/60),""))))</f>
        <v/>
      </c>
      <c r="P113" s="28">
        <f>IF($B113="","",IF(OR($M113="",$E113=""),"",IF($E113&lt;=0,"Duração inválida",IFERROR($M113/($E113/60),""))))</f>
        <v/>
      </c>
      <c r="Q113" s="28">
        <f>IF($B113="","",IF(OR($D113="",$I113=""),"",$D113*$I113))</f>
        <v/>
      </c>
      <c r="R113" s="28">
        <f>IF($B113="","",IF(OR($L113="",$I113=""),"",$L113*$I113))</f>
        <v/>
      </c>
      <c r="S113" s="28">
        <f>IF($B113="","",IF(OR($M113="",$I113=""),"",$M113*$I113))</f>
        <v/>
      </c>
      <c r="T113" s="30">
        <f>IF($B113="","",IF(OR($A113="",$C113="",$D113="",$E113="",$F113="",$G113="",$H113="",$I113=""),"Dados incompletos",IF($D113&lt;=0,"Rever preço",IF($E113&lt;=0,"Rever duração",IF($L113&gt;$D113,"Custo acima do preço",IF($N113&lt;'Parâmetros'!$B$5,"Margem abaixo da meta",IF($P113&lt;'Parâmetros'!$B$6,"Resultado/hora abaixo da meta","Dentro das metas")))))))</f>
        <v/>
      </c>
    </row>
    <row r="114" ht="21" customHeight="1">
      <c r="A114" s="20" t="n"/>
      <c r="B114" s="20" t="n"/>
      <c r="C114" s="20" t="n"/>
      <c r="D114" s="25" t="n"/>
      <c r="E114" s="26" t="n"/>
      <c r="F114" s="25" t="n"/>
      <c r="G114" s="27" t="n"/>
      <c r="H114" s="25" t="n"/>
      <c r="I114" s="26" t="n"/>
      <c r="J114" s="28">
        <f>IF(OR($B114="",$E114=""),"",IFERROR($E114/60*'Parâmetros'!$B$4,""))</f>
        <v/>
      </c>
      <c r="K114" s="28">
        <f>IF(OR($B114="",$D114="",$G114=""),"",$D114*$G114)</f>
        <v/>
      </c>
      <c r="L114" s="28">
        <f>IF($B114="","",IF(COUNT($D114:$H114)&lt;5,"",SUM($F114,$H114,$J114,$K114)))</f>
        <v/>
      </c>
      <c r="M114" s="28">
        <f>IF(OR($B114="",$D114="",$L114=""),"",$D114-$L114)</f>
        <v/>
      </c>
      <c r="N114" s="29">
        <f>IF($B114="","",IF($M114="","",IF($D114&lt;=0,"Preço inválido",IFERROR($M114/$D114,""))))</f>
        <v/>
      </c>
      <c r="O114" s="28">
        <f>IF($B114="","",IF(OR($D114="",$E114=""),"",IF($E114&lt;=0,"Duração inválida",IFERROR($D114/($E114/60),""))))</f>
        <v/>
      </c>
      <c r="P114" s="28">
        <f>IF($B114="","",IF(OR($M114="",$E114=""),"",IF($E114&lt;=0,"Duração inválida",IFERROR($M114/($E114/60),""))))</f>
        <v/>
      </c>
      <c r="Q114" s="28">
        <f>IF($B114="","",IF(OR($D114="",$I114=""),"",$D114*$I114))</f>
        <v/>
      </c>
      <c r="R114" s="28">
        <f>IF($B114="","",IF(OR($L114="",$I114=""),"",$L114*$I114))</f>
        <v/>
      </c>
      <c r="S114" s="28">
        <f>IF($B114="","",IF(OR($M114="",$I114=""),"",$M114*$I114))</f>
        <v/>
      </c>
      <c r="T114" s="30">
        <f>IF($B114="","",IF(OR($A114="",$C114="",$D114="",$E114="",$F114="",$G114="",$H114="",$I114=""),"Dados incompletos",IF($D114&lt;=0,"Rever preço",IF($E114&lt;=0,"Rever duração",IF($L114&gt;$D114,"Custo acima do preço",IF($N114&lt;'Parâmetros'!$B$5,"Margem abaixo da meta",IF($P114&lt;'Parâmetros'!$B$6,"Resultado/hora abaixo da meta","Dentro das metas")))))))</f>
        <v/>
      </c>
    </row>
    <row r="115" ht="21" customHeight="1">
      <c r="A115" s="20" t="n"/>
      <c r="B115" s="20" t="n"/>
      <c r="C115" s="20" t="n"/>
      <c r="D115" s="25" t="n"/>
      <c r="E115" s="26" t="n"/>
      <c r="F115" s="25" t="n"/>
      <c r="G115" s="27" t="n"/>
      <c r="H115" s="25" t="n"/>
      <c r="I115" s="26" t="n"/>
      <c r="J115" s="28">
        <f>IF(OR($B115="",$E115=""),"",IFERROR($E115/60*'Parâmetros'!$B$4,""))</f>
        <v/>
      </c>
      <c r="K115" s="28">
        <f>IF(OR($B115="",$D115="",$G115=""),"",$D115*$G115)</f>
        <v/>
      </c>
      <c r="L115" s="28">
        <f>IF($B115="","",IF(COUNT($D115:$H115)&lt;5,"",SUM($F115,$H115,$J115,$K115)))</f>
        <v/>
      </c>
      <c r="M115" s="28">
        <f>IF(OR($B115="",$D115="",$L115=""),"",$D115-$L115)</f>
        <v/>
      </c>
      <c r="N115" s="29">
        <f>IF($B115="","",IF($M115="","",IF($D115&lt;=0,"Preço inválido",IFERROR($M115/$D115,""))))</f>
        <v/>
      </c>
      <c r="O115" s="28">
        <f>IF($B115="","",IF(OR($D115="",$E115=""),"",IF($E115&lt;=0,"Duração inválida",IFERROR($D115/($E115/60),""))))</f>
        <v/>
      </c>
      <c r="P115" s="28">
        <f>IF($B115="","",IF(OR($M115="",$E115=""),"",IF($E115&lt;=0,"Duração inválida",IFERROR($M115/($E115/60),""))))</f>
        <v/>
      </c>
      <c r="Q115" s="28">
        <f>IF($B115="","",IF(OR($D115="",$I115=""),"",$D115*$I115))</f>
        <v/>
      </c>
      <c r="R115" s="28">
        <f>IF($B115="","",IF(OR($L115="",$I115=""),"",$L115*$I115))</f>
        <v/>
      </c>
      <c r="S115" s="28">
        <f>IF($B115="","",IF(OR($M115="",$I115=""),"",$M115*$I115))</f>
        <v/>
      </c>
      <c r="T115" s="30">
        <f>IF($B115="","",IF(OR($A115="",$C115="",$D115="",$E115="",$F115="",$G115="",$H115="",$I115=""),"Dados incompletos",IF($D115&lt;=0,"Rever preço",IF($E115&lt;=0,"Rever duração",IF($L115&gt;$D115,"Custo acima do preço",IF($N115&lt;'Parâmetros'!$B$5,"Margem abaixo da meta",IF($P115&lt;'Parâmetros'!$B$6,"Resultado/hora abaixo da meta","Dentro das metas")))))))</f>
        <v/>
      </c>
    </row>
    <row r="116" ht="21" customHeight="1">
      <c r="A116" s="20" t="n"/>
      <c r="B116" s="20" t="n"/>
      <c r="C116" s="20" t="n"/>
      <c r="D116" s="25" t="n"/>
      <c r="E116" s="26" t="n"/>
      <c r="F116" s="25" t="n"/>
      <c r="G116" s="27" t="n"/>
      <c r="H116" s="25" t="n"/>
      <c r="I116" s="26" t="n"/>
      <c r="J116" s="28">
        <f>IF(OR($B116="",$E116=""),"",IFERROR($E116/60*'Parâmetros'!$B$4,""))</f>
        <v/>
      </c>
      <c r="K116" s="28">
        <f>IF(OR($B116="",$D116="",$G116=""),"",$D116*$G116)</f>
        <v/>
      </c>
      <c r="L116" s="28">
        <f>IF($B116="","",IF(COUNT($D116:$H116)&lt;5,"",SUM($F116,$H116,$J116,$K116)))</f>
        <v/>
      </c>
      <c r="M116" s="28">
        <f>IF(OR($B116="",$D116="",$L116=""),"",$D116-$L116)</f>
        <v/>
      </c>
      <c r="N116" s="29">
        <f>IF($B116="","",IF($M116="","",IF($D116&lt;=0,"Preço inválido",IFERROR($M116/$D116,""))))</f>
        <v/>
      </c>
      <c r="O116" s="28">
        <f>IF($B116="","",IF(OR($D116="",$E116=""),"",IF($E116&lt;=0,"Duração inválida",IFERROR($D116/($E116/60),""))))</f>
        <v/>
      </c>
      <c r="P116" s="28">
        <f>IF($B116="","",IF(OR($M116="",$E116=""),"",IF($E116&lt;=0,"Duração inválida",IFERROR($M116/($E116/60),""))))</f>
        <v/>
      </c>
      <c r="Q116" s="28">
        <f>IF($B116="","",IF(OR($D116="",$I116=""),"",$D116*$I116))</f>
        <v/>
      </c>
      <c r="R116" s="28">
        <f>IF($B116="","",IF(OR($L116="",$I116=""),"",$L116*$I116))</f>
        <v/>
      </c>
      <c r="S116" s="28">
        <f>IF($B116="","",IF(OR($M116="",$I116=""),"",$M116*$I116))</f>
        <v/>
      </c>
      <c r="T116" s="30">
        <f>IF($B116="","",IF(OR($A116="",$C116="",$D116="",$E116="",$F116="",$G116="",$H116="",$I116=""),"Dados incompletos",IF($D116&lt;=0,"Rever preço",IF($E116&lt;=0,"Rever duração",IF($L116&gt;$D116,"Custo acima do preço",IF($N116&lt;'Parâmetros'!$B$5,"Margem abaixo da meta",IF($P116&lt;'Parâmetros'!$B$6,"Resultado/hora abaixo da meta","Dentro das metas")))))))</f>
        <v/>
      </c>
    </row>
    <row r="117" ht="21" customHeight="1">
      <c r="A117" s="20" t="n"/>
      <c r="B117" s="20" t="n"/>
      <c r="C117" s="20" t="n"/>
      <c r="D117" s="25" t="n"/>
      <c r="E117" s="26" t="n"/>
      <c r="F117" s="25" t="n"/>
      <c r="G117" s="27" t="n"/>
      <c r="H117" s="25" t="n"/>
      <c r="I117" s="26" t="n"/>
      <c r="J117" s="28">
        <f>IF(OR($B117="",$E117=""),"",IFERROR($E117/60*'Parâmetros'!$B$4,""))</f>
        <v/>
      </c>
      <c r="K117" s="28">
        <f>IF(OR($B117="",$D117="",$G117=""),"",$D117*$G117)</f>
        <v/>
      </c>
      <c r="L117" s="28">
        <f>IF($B117="","",IF(COUNT($D117:$H117)&lt;5,"",SUM($F117,$H117,$J117,$K117)))</f>
        <v/>
      </c>
      <c r="M117" s="28">
        <f>IF(OR($B117="",$D117="",$L117=""),"",$D117-$L117)</f>
        <v/>
      </c>
      <c r="N117" s="29">
        <f>IF($B117="","",IF($M117="","",IF($D117&lt;=0,"Preço inválido",IFERROR($M117/$D117,""))))</f>
        <v/>
      </c>
      <c r="O117" s="28">
        <f>IF($B117="","",IF(OR($D117="",$E117=""),"",IF($E117&lt;=0,"Duração inválida",IFERROR($D117/($E117/60),""))))</f>
        <v/>
      </c>
      <c r="P117" s="28">
        <f>IF($B117="","",IF(OR($M117="",$E117=""),"",IF($E117&lt;=0,"Duração inválida",IFERROR($M117/($E117/60),""))))</f>
        <v/>
      </c>
      <c r="Q117" s="28">
        <f>IF($B117="","",IF(OR($D117="",$I117=""),"",$D117*$I117))</f>
        <v/>
      </c>
      <c r="R117" s="28">
        <f>IF($B117="","",IF(OR($L117="",$I117=""),"",$L117*$I117))</f>
        <v/>
      </c>
      <c r="S117" s="28">
        <f>IF($B117="","",IF(OR($M117="",$I117=""),"",$M117*$I117))</f>
        <v/>
      </c>
      <c r="T117" s="30">
        <f>IF($B117="","",IF(OR($A117="",$C117="",$D117="",$E117="",$F117="",$G117="",$H117="",$I117=""),"Dados incompletos",IF($D117&lt;=0,"Rever preço",IF($E117&lt;=0,"Rever duração",IF($L117&gt;$D117,"Custo acima do preço",IF($N117&lt;'Parâmetros'!$B$5,"Margem abaixo da meta",IF($P117&lt;'Parâmetros'!$B$6,"Resultado/hora abaixo da meta","Dentro das metas")))))))</f>
        <v/>
      </c>
    </row>
    <row r="118" ht="21" customHeight="1">
      <c r="A118" s="20" t="n"/>
      <c r="B118" s="20" t="n"/>
      <c r="C118" s="20" t="n"/>
      <c r="D118" s="25" t="n"/>
      <c r="E118" s="26" t="n"/>
      <c r="F118" s="25" t="n"/>
      <c r="G118" s="27" t="n"/>
      <c r="H118" s="25" t="n"/>
      <c r="I118" s="26" t="n"/>
      <c r="J118" s="28">
        <f>IF(OR($B118="",$E118=""),"",IFERROR($E118/60*'Parâmetros'!$B$4,""))</f>
        <v/>
      </c>
      <c r="K118" s="28">
        <f>IF(OR($B118="",$D118="",$G118=""),"",$D118*$G118)</f>
        <v/>
      </c>
      <c r="L118" s="28">
        <f>IF($B118="","",IF(COUNT($D118:$H118)&lt;5,"",SUM($F118,$H118,$J118,$K118)))</f>
        <v/>
      </c>
      <c r="M118" s="28">
        <f>IF(OR($B118="",$D118="",$L118=""),"",$D118-$L118)</f>
        <v/>
      </c>
      <c r="N118" s="29">
        <f>IF($B118="","",IF($M118="","",IF($D118&lt;=0,"Preço inválido",IFERROR($M118/$D118,""))))</f>
        <v/>
      </c>
      <c r="O118" s="28">
        <f>IF($B118="","",IF(OR($D118="",$E118=""),"",IF($E118&lt;=0,"Duração inválida",IFERROR($D118/($E118/60),""))))</f>
        <v/>
      </c>
      <c r="P118" s="28">
        <f>IF($B118="","",IF(OR($M118="",$E118=""),"",IF($E118&lt;=0,"Duração inválida",IFERROR($M118/($E118/60),""))))</f>
        <v/>
      </c>
      <c r="Q118" s="28">
        <f>IF($B118="","",IF(OR($D118="",$I118=""),"",$D118*$I118))</f>
        <v/>
      </c>
      <c r="R118" s="28">
        <f>IF($B118="","",IF(OR($L118="",$I118=""),"",$L118*$I118))</f>
        <v/>
      </c>
      <c r="S118" s="28">
        <f>IF($B118="","",IF(OR($M118="",$I118=""),"",$M118*$I118))</f>
        <v/>
      </c>
      <c r="T118" s="30">
        <f>IF($B118="","",IF(OR($A118="",$C118="",$D118="",$E118="",$F118="",$G118="",$H118="",$I118=""),"Dados incompletos",IF($D118&lt;=0,"Rever preço",IF($E118&lt;=0,"Rever duração",IF($L118&gt;$D118,"Custo acima do preço",IF($N118&lt;'Parâmetros'!$B$5,"Margem abaixo da meta",IF($P118&lt;'Parâmetros'!$B$6,"Resultado/hora abaixo da meta","Dentro das metas")))))))</f>
        <v/>
      </c>
    </row>
    <row r="119" ht="21" customHeight="1">
      <c r="A119" s="20" t="n"/>
      <c r="B119" s="20" t="n"/>
      <c r="C119" s="20" t="n"/>
      <c r="D119" s="25" t="n"/>
      <c r="E119" s="26" t="n"/>
      <c r="F119" s="25" t="n"/>
      <c r="G119" s="27" t="n"/>
      <c r="H119" s="25" t="n"/>
      <c r="I119" s="26" t="n"/>
      <c r="J119" s="28">
        <f>IF(OR($B119="",$E119=""),"",IFERROR($E119/60*'Parâmetros'!$B$4,""))</f>
        <v/>
      </c>
      <c r="K119" s="28">
        <f>IF(OR($B119="",$D119="",$G119=""),"",$D119*$G119)</f>
        <v/>
      </c>
      <c r="L119" s="28">
        <f>IF($B119="","",IF(COUNT($D119:$H119)&lt;5,"",SUM($F119,$H119,$J119,$K119)))</f>
        <v/>
      </c>
      <c r="M119" s="28">
        <f>IF(OR($B119="",$D119="",$L119=""),"",$D119-$L119)</f>
        <v/>
      </c>
      <c r="N119" s="29">
        <f>IF($B119="","",IF($M119="","",IF($D119&lt;=0,"Preço inválido",IFERROR($M119/$D119,""))))</f>
        <v/>
      </c>
      <c r="O119" s="28">
        <f>IF($B119="","",IF(OR($D119="",$E119=""),"",IF($E119&lt;=0,"Duração inválida",IFERROR($D119/($E119/60),""))))</f>
        <v/>
      </c>
      <c r="P119" s="28">
        <f>IF($B119="","",IF(OR($M119="",$E119=""),"",IF($E119&lt;=0,"Duração inválida",IFERROR($M119/($E119/60),""))))</f>
        <v/>
      </c>
      <c r="Q119" s="28">
        <f>IF($B119="","",IF(OR($D119="",$I119=""),"",$D119*$I119))</f>
        <v/>
      </c>
      <c r="R119" s="28">
        <f>IF($B119="","",IF(OR($L119="",$I119=""),"",$L119*$I119))</f>
        <v/>
      </c>
      <c r="S119" s="28">
        <f>IF($B119="","",IF(OR($M119="",$I119=""),"",$M119*$I119))</f>
        <v/>
      </c>
      <c r="T119" s="30">
        <f>IF($B119="","",IF(OR($A119="",$C119="",$D119="",$E119="",$F119="",$G119="",$H119="",$I119=""),"Dados incompletos",IF($D119&lt;=0,"Rever preço",IF($E119&lt;=0,"Rever duração",IF($L119&gt;$D119,"Custo acima do preço",IF($N119&lt;'Parâmetros'!$B$5,"Margem abaixo da meta",IF($P119&lt;'Parâmetros'!$B$6,"Resultado/hora abaixo da meta","Dentro das metas")))))))</f>
        <v/>
      </c>
    </row>
    <row r="120" ht="21" customHeight="1">
      <c r="A120" s="20" t="n"/>
      <c r="B120" s="20" t="n"/>
      <c r="C120" s="20" t="n"/>
      <c r="D120" s="25" t="n"/>
      <c r="E120" s="26" t="n"/>
      <c r="F120" s="25" t="n"/>
      <c r="G120" s="27" t="n"/>
      <c r="H120" s="25" t="n"/>
      <c r="I120" s="26" t="n"/>
      <c r="J120" s="28">
        <f>IF(OR($B120="",$E120=""),"",IFERROR($E120/60*'Parâmetros'!$B$4,""))</f>
        <v/>
      </c>
      <c r="K120" s="28">
        <f>IF(OR($B120="",$D120="",$G120=""),"",$D120*$G120)</f>
        <v/>
      </c>
      <c r="L120" s="28">
        <f>IF($B120="","",IF(COUNT($D120:$H120)&lt;5,"",SUM($F120,$H120,$J120,$K120)))</f>
        <v/>
      </c>
      <c r="M120" s="28">
        <f>IF(OR($B120="",$D120="",$L120=""),"",$D120-$L120)</f>
        <v/>
      </c>
      <c r="N120" s="29">
        <f>IF($B120="","",IF($M120="","",IF($D120&lt;=0,"Preço inválido",IFERROR($M120/$D120,""))))</f>
        <v/>
      </c>
      <c r="O120" s="28">
        <f>IF($B120="","",IF(OR($D120="",$E120=""),"",IF($E120&lt;=0,"Duração inválida",IFERROR($D120/($E120/60),""))))</f>
        <v/>
      </c>
      <c r="P120" s="28">
        <f>IF($B120="","",IF(OR($M120="",$E120=""),"",IF($E120&lt;=0,"Duração inválida",IFERROR($M120/($E120/60),""))))</f>
        <v/>
      </c>
      <c r="Q120" s="28">
        <f>IF($B120="","",IF(OR($D120="",$I120=""),"",$D120*$I120))</f>
        <v/>
      </c>
      <c r="R120" s="28">
        <f>IF($B120="","",IF(OR($L120="",$I120=""),"",$L120*$I120))</f>
        <v/>
      </c>
      <c r="S120" s="28">
        <f>IF($B120="","",IF(OR($M120="",$I120=""),"",$M120*$I120))</f>
        <v/>
      </c>
      <c r="T120" s="30">
        <f>IF($B120="","",IF(OR($A120="",$C120="",$D120="",$E120="",$F120="",$G120="",$H120="",$I120=""),"Dados incompletos",IF($D120&lt;=0,"Rever preço",IF($E120&lt;=0,"Rever duração",IF($L120&gt;$D120,"Custo acima do preço",IF($N120&lt;'Parâmetros'!$B$5,"Margem abaixo da meta",IF($P120&lt;'Parâmetros'!$B$6,"Resultado/hora abaixo da meta","Dentro das metas")))))))</f>
        <v/>
      </c>
    </row>
    <row r="121" ht="21" customHeight="1">
      <c r="A121" s="20" t="n"/>
      <c r="B121" s="20" t="n"/>
      <c r="C121" s="20" t="n"/>
      <c r="D121" s="25" t="n"/>
      <c r="E121" s="26" t="n"/>
      <c r="F121" s="25" t="n"/>
      <c r="G121" s="27" t="n"/>
      <c r="H121" s="25" t="n"/>
      <c r="I121" s="26" t="n"/>
      <c r="J121" s="28">
        <f>IF(OR($B121="",$E121=""),"",IFERROR($E121/60*'Parâmetros'!$B$4,""))</f>
        <v/>
      </c>
      <c r="K121" s="28">
        <f>IF(OR($B121="",$D121="",$G121=""),"",$D121*$G121)</f>
        <v/>
      </c>
      <c r="L121" s="28">
        <f>IF($B121="","",IF(COUNT($D121:$H121)&lt;5,"",SUM($F121,$H121,$J121,$K121)))</f>
        <v/>
      </c>
      <c r="M121" s="28">
        <f>IF(OR($B121="",$D121="",$L121=""),"",$D121-$L121)</f>
        <v/>
      </c>
      <c r="N121" s="29">
        <f>IF($B121="","",IF($M121="","",IF($D121&lt;=0,"Preço inválido",IFERROR($M121/$D121,""))))</f>
        <v/>
      </c>
      <c r="O121" s="28">
        <f>IF($B121="","",IF(OR($D121="",$E121=""),"",IF($E121&lt;=0,"Duração inválida",IFERROR($D121/($E121/60),""))))</f>
        <v/>
      </c>
      <c r="P121" s="28">
        <f>IF($B121="","",IF(OR($M121="",$E121=""),"",IF($E121&lt;=0,"Duração inválida",IFERROR($M121/($E121/60),""))))</f>
        <v/>
      </c>
      <c r="Q121" s="28">
        <f>IF($B121="","",IF(OR($D121="",$I121=""),"",$D121*$I121))</f>
        <v/>
      </c>
      <c r="R121" s="28">
        <f>IF($B121="","",IF(OR($L121="",$I121=""),"",$L121*$I121))</f>
        <v/>
      </c>
      <c r="S121" s="28">
        <f>IF($B121="","",IF(OR($M121="",$I121=""),"",$M121*$I121))</f>
        <v/>
      </c>
      <c r="T121" s="30">
        <f>IF($B121="","",IF(OR($A121="",$C121="",$D121="",$E121="",$F121="",$G121="",$H121="",$I121=""),"Dados incompletos",IF($D121&lt;=0,"Rever preço",IF($E121&lt;=0,"Rever duração",IF($L121&gt;$D121,"Custo acima do preço",IF($N121&lt;'Parâmetros'!$B$5,"Margem abaixo da meta",IF($P121&lt;'Parâmetros'!$B$6,"Resultado/hora abaixo da meta","Dentro das metas")))))))</f>
        <v/>
      </c>
    </row>
    <row r="122" ht="21" customHeight="1">
      <c r="A122" s="20" t="n"/>
      <c r="B122" s="20" t="n"/>
      <c r="C122" s="20" t="n"/>
      <c r="D122" s="25" t="n"/>
      <c r="E122" s="26" t="n"/>
      <c r="F122" s="25" t="n"/>
      <c r="G122" s="27" t="n"/>
      <c r="H122" s="25" t="n"/>
      <c r="I122" s="26" t="n"/>
      <c r="J122" s="28">
        <f>IF(OR($B122="",$E122=""),"",IFERROR($E122/60*'Parâmetros'!$B$4,""))</f>
        <v/>
      </c>
      <c r="K122" s="28">
        <f>IF(OR($B122="",$D122="",$G122=""),"",$D122*$G122)</f>
        <v/>
      </c>
      <c r="L122" s="28">
        <f>IF($B122="","",IF(COUNT($D122:$H122)&lt;5,"",SUM($F122,$H122,$J122,$K122)))</f>
        <v/>
      </c>
      <c r="M122" s="28">
        <f>IF(OR($B122="",$D122="",$L122=""),"",$D122-$L122)</f>
        <v/>
      </c>
      <c r="N122" s="29">
        <f>IF($B122="","",IF($M122="","",IF($D122&lt;=0,"Preço inválido",IFERROR($M122/$D122,""))))</f>
        <v/>
      </c>
      <c r="O122" s="28">
        <f>IF($B122="","",IF(OR($D122="",$E122=""),"",IF($E122&lt;=0,"Duração inválida",IFERROR($D122/($E122/60),""))))</f>
        <v/>
      </c>
      <c r="P122" s="28">
        <f>IF($B122="","",IF(OR($M122="",$E122=""),"",IF($E122&lt;=0,"Duração inválida",IFERROR($M122/($E122/60),""))))</f>
        <v/>
      </c>
      <c r="Q122" s="28">
        <f>IF($B122="","",IF(OR($D122="",$I122=""),"",$D122*$I122))</f>
        <v/>
      </c>
      <c r="R122" s="28">
        <f>IF($B122="","",IF(OR($L122="",$I122=""),"",$L122*$I122))</f>
        <v/>
      </c>
      <c r="S122" s="28">
        <f>IF($B122="","",IF(OR($M122="",$I122=""),"",$M122*$I122))</f>
        <v/>
      </c>
      <c r="T122" s="30">
        <f>IF($B122="","",IF(OR($A122="",$C122="",$D122="",$E122="",$F122="",$G122="",$H122="",$I122=""),"Dados incompletos",IF($D122&lt;=0,"Rever preço",IF($E122&lt;=0,"Rever duração",IF($L122&gt;$D122,"Custo acima do preço",IF($N122&lt;'Parâmetros'!$B$5,"Margem abaixo da meta",IF($P122&lt;'Parâmetros'!$B$6,"Resultado/hora abaixo da meta","Dentro das metas")))))))</f>
        <v/>
      </c>
    </row>
    <row r="123" ht="21" customHeight="1">
      <c r="A123" s="20" t="n"/>
      <c r="B123" s="20" t="n"/>
      <c r="C123" s="20" t="n"/>
      <c r="D123" s="25" t="n"/>
      <c r="E123" s="26" t="n"/>
      <c r="F123" s="25" t="n"/>
      <c r="G123" s="27" t="n"/>
      <c r="H123" s="25" t="n"/>
      <c r="I123" s="26" t="n"/>
      <c r="J123" s="28">
        <f>IF(OR($B123="",$E123=""),"",IFERROR($E123/60*'Parâmetros'!$B$4,""))</f>
        <v/>
      </c>
      <c r="K123" s="28">
        <f>IF(OR($B123="",$D123="",$G123=""),"",$D123*$G123)</f>
        <v/>
      </c>
      <c r="L123" s="28">
        <f>IF($B123="","",IF(COUNT($D123:$H123)&lt;5,"",SUM($F123,$H123,$J123,$K123)))</f>
        <v/>
      </c>
      <c r="M123" s="28">
        <f>IF(OR($B123="",$D123="",$L123=""),"",$D123-$L123)</f>
        <v/>
      </c>
      <c r="N123" s="29">
        <f>IF($B123="","",IF($M123="","",IF($D123&lt;=0,"Preço inválido",IFERROR($M123/$D123,""))))</f>
        <v/>
      </c>
      <c r="O123" s="28">
        <f>IF($B123="","",IF(OR($D123="",$E123=""),"",IF($E123&lt;=0,"Duração inválida",IFERROR($D123/($E123/60),""))))</f>
        <v/>
      </c>
      <c r="P123" s="28">
        <f>IF($B123="","",IF(OR($M123="",$E123=""),"",IF($E123&lt;=0,"Duração inválida",IFERROR($M123/($E123/60),""))))</f>
        <v/>
      </c>
      <c r="Q123" s="28">
        <f>IF($B123="","",IF(OR($D123="",$I123=""),"",$D123*$I123))</f>
        <v/>
      </c>
      <c r="R123" s="28">
        <f>IF($B123="","",IF(OR($L123="",$I123=""),"",$L123*$I123))</f>
        <v/>
      </c>
      <c r="S123" s="28">
        <f>IF($B123="","",IF(OR($M123="",$I123=""),"",$M123*$I123))</f>
        <v/>
      </c>
      <c r="T123" s="30">
        <f>IF($B123="","",IF(OR($A123="",$C123="",$D123="",$E123="",$F123="",$G123="",$H123="",$I123=""),"Dados incompletos",IF($D123&lt;=0,"Rever preço",IF($E123&lt;=0,"Rever duração",IF($L123&gt;$D123,"Custo acima do preço",IF($N123&lt;'Parâmetros'!$B$5,"Margem abaixo da meta",IF($P123&lt;'Parâmetros'!$B$6,"Resultado/hora abaixo da meta","Dentro das metas")))))))</f>
        <v/>
      </c>
    </row>
    <row r="124" ht="21" customHeight="1">
      <c r="A124" s="20" t="n"/>
      <c r="B124" s="20" t="n"/>
      <c r="C124" s="20" t="n"/>
      <c r="D124" s="25" t="n"/>
      <c r="E124" s="26" t="n"/>
      <c r="F124" s="25" t="n"/>
      <c r="G124" s="27" t="n"/>
      <c r="H124" s="25" t="n"/>
      <c r="I124" s="26" t="n"/>
      <c r="J124" s="28">
        <f>IF(OR($B124="",$E124=""),"",IFERROR($E124/60*'Parâmetros'!$B$4,""))</f>
        <v/>
      </c>
      <c r="K124" s="28">
        <f>IF(OR($B124="",$D124="",$G124=""),"",$D124*$G124)</f>
        <v/>
      </c>
      <c r="L124" s="28">
        <f>IF($B124="","",IF(COUNT($D124:$H124)&lt;5,"",SUM($F124,$H124,$J124,$K124)))</f>
        <v/>
      </c>
      <c r="M124" s="28">
        <f>IF(OR($B124="",$D124="",$L124=""),"",$D124-$L124)</f>
        <v/>
      </c>
      <c r="N124" s="29">
        <f>IF($B124="","",IF($M124="","",IF($D124&lt;=0,"Preço inválido",IFERROR($M124/$D124,""))))</f>
        <v/>
      </c>
      <c r="O124" s="28">
        <f>IF($B124="","",IF(OR($D124="",$E124=""),"",IF($E124&lt;=0,"Duração inválida",IFERROR($D124/($E124/60),""))))</f>
        <v/>
      </c>
      <c r="P124" s="28">
        <f>IF($B124="","",IF(OR($M124="",$E124=""),"",IF($E124&lt;=0,"Duração inválida",IFERROR($M124/($E124/60),""))))</f>
        <v/>
      </c>
      <c r="Q124" s="28">
        <f>IF($B124="","",IF(OR($D124="",$I124=""),"",$D124*$I124))</f>
        <v/>
      </c>
      <c r="R124" s="28">
        <f>IF($B124="","",IF(OR($L124="",$I124=""),"",$L124*$I124))</f>
        <v/>
      </c>
      <c r="S124" s="28">
        <f>IF($B124="","",IF(OR($M124="",$I124=""),"",$M124*$I124))</f>
        <v/>
      </c>
      <c r="T124" s="30">
        <f>IF($B124="","",IF(OR($A124="",$C124="",$D124="",$E124="",$F124="",$G124="",$H124="",$I124=""),"Dados incompletos",IF($D124&lt;=0,"Rever preço",IF($E124&lt;=0,"Rever duração",IF($L124&gt;$D124,"Custo acima do preço",IF($N124&lt;'Parâmetros'!$B$5,"Margem abaixo da meta",IF($P124&lt;'Parâmetros'!$B$6,"Resultado/hora abaixo da meta","Dentro das metas")))))))</f>
        <v/>
      </c>
    </row>
    <row r="125" ht="21" customHeight="1">
      <c r="A125" s="20" t="n"/>
      <c r="B125" s="20" t="n"/>
      <c r="C125" s="20" t="n"/>
      <c r="D125" s="25" t="n"/>
      <c r="E125" s="26" t="n"/>
      <c r="F125" s="25" t="n"/>
      <c r="G125" s="27" t="n"/>
      <c r="H125" s="25" t="n"/>
      <c r="I125" s="26" t="n"/>
      <c r="J125" s="28">
        <f>IF(OR($B125="",$E125=""),"",IFERROR($E125/60*'Parâmetros'!$B$4,""))</f>
        <v/>
      </c>
      <c r="K125" s="28">
        <f>IF(OR($B125="",$D125="",$G125=""),"",$D125*$G125)</f>
        <v/>
      </c>
      <c r="L125" s="28">
        <f>IF($B125="","",IF(COUNT($D125:$H125)&lt;5,"",SUM($F125,$H125,$J125,$K125)))</f>
        <v/>
      </c>
      <c r="M125" s="28">
        <f>IF(OR($B125="",$D125="",$L125=""),"",$D125-$L125)</f>
        <v/>
      </c>
      <c r="N125" s="29">
        <f>IF($B125="","",IF($M125="","",IF($D125&lt;=0,"Preço inválido",IFERROR($M125/$D125,""))))</f>
        <v/>
      </c>
      <c r="O125" s="28">
        <f>IF($B125="","",IF(OR($D125="",$E125=""),"",IF($E125&lt;=0,"Duração inválida",IFERROR($D125/($E125/60),""))))</f>
        <v/>
      </c>
      <c r="P125" s="28">
        <f>IF($B125="","",IF(OR($M125="",$E125=""),"",IF($E125&lt;=0,"Duração inválida",IFERROR($M125/($E125/60),""))))</f>
        <v/>
      </c>
      <c r="Q125" s="28">
        <f>IF($B125="","",IF(OR($D125="",$I125=""),"",$D125*$I125))</f>
        <v/>
      </c>
      <c r="R125" s="28">
        <f>IF($B125="","",IF(OR($L125="",$I125=""),"",$L125*$I125))</f>
        <v/>
      </c>
      <c r="S125" s="28">
        <f>IF($B125="","",IF(OR($M125="",$I125=""),"",$M125*$I125))</f>
        <v/>
      </c>
      <c r="T125" s="30">
        <f>IF($B125="","",IF(OR($A125="",$C125="",$D125="",$E125="",$F125="",$G125="",$H125="",$I125=""),"Dados incompletos",IF($D125&lt;=0,"Rever preço",IF($E125&lt;=0,"Rever duração",IF($L125&gt;$D125,"Custo acima do preço",IF($N125&lt;'Parâmetros'!$B$5,"Margem abaixo da meta",IF($P125&lt;'Parâmetros'!$B$6,"Resultado/hora abaixo da meta","Dentro das metas")))))))</f>
        <v/>
      </c>
    </row>
    <row r="126" ht="21" customHeight="1">
      <c r="A126" s="20" t="n"/>
      <c r="B126" s="20" t="n"/>
      <c r="C126" s="20" t="n"/>
      <c r="D126" s="25" t="n"/>
      <c r="E126" s="26" t="n"/>
      <c r="F126" s="25" t="n"/>
      <c r="G126" s="27" t="n"/>
      <c r="H126" s="25" t="n"/>
      <c r="I126" s="26" t="n"/>
      <c r="J126" s="28">
        <f>IF(OR($B126="",$E126=""),"",IFERROR($E126/60*'Parâmetros'!$B$4,""))</f>
        <v/>
      </c>
      <c r="K126" s="28">
        <f>IF(OR($B126="",$D126="",$G126=""),"",$D126*$G126)</f>
        <v/>
      </c>
      <c r="L126" s="28">
        <f>IF($B126="","",IF(COUNT($D126:$H126)&lt;5,"",SUM($F126,$H126,$J126,$K126)))</f>
        <v/>
      </c>
      <c r="M126" s="28">
        <f>IF(OR($B126="",$D126="",$L126=""),"",$D126-$L126)</f>
        <v/>
      </c>
      <c r="N126" s="29">
        <f>IF($B126="","",IF($M126="","",IF($D126&lt;=0,"Preço inválido",IFERROR($M126/$D126,""))))</f>
        <v/>
      </c>
      <c r="O126" s="28">
        <f>IF($B126="","",IF(OR($D126="",$E126=""),"",IF($E126&lt;=0,"Duração inválida",IFERROR($D126/($E126/60),""))))</f>
        <v/>
      </c>
      <c r="P126" s="28">
        <f>IF($B126="","",IF(OR($M126="",$E126=""),"",IF($E126&lt;=0,"Duração inválida",IFERROR($M126/($E126/60),""))))</f>
        <v/>
      </c>
      <c r="Q126" s="28">
        <f>IF($B126="","",IF(OR($D126="",$I126=""),"",$D126*$I126))</f>
        <v/>
      </c>
      <c r="R126" s="28">
        <f>IF($B126="","",IF(OR($L126="",$I126=""),"",$L126*$I126))</f>
        <v/>
      </c>
      <c r="S126" s="28">
        <f>IF($B126="","",IF(OR($M126="",$I126=""),"",$M126*$I126))</f>
        <v/>
      </c>
      <c r="T126" s="30">
        <f>IF($B126="","",IF(OR($A126="",$C126="",$D126="",$E126="",$F126="",$G126="",$H126="",$I126=""),"Dados incompletos",IF($D126&lt;=0,"Rever preço",IF($E126&lt;=0,"Rever duração",IF($L126&gt;$D126,"Custo acima do preço",IF($N126&lt;'Parâmetros'!$B$5,"Margem abaixo da meta",IF($P126&lt;'Parâmetros'!$B$6,"Resultado/hora abaixo da meta","Dentro das metas")))))))</f>
        <v/>
      </c>
    </row>
    <row r="127" ht="21" customHeight="1">
      <c r="A127" s="20" t="n"/>
      <c r="B127" s="20" t="n"/>
      <c r="C127" s="20" t="n"/>
      <c r="D127" s="25" t="n"/>
      <c r="E127" s="26" t="n"/>
      <c r="F127" s="25" t="n"/>
      <c r="G127" s="27" t="n"/>
      <c r="H127" s="25" t="n"/>
      <c r="I127" s="26" t="n"/>
      <c r="J127" s="28">
        <f>IF(OR($B127="",$E127=""),"",IFERROR($E127/60*'Parâmetros'!$B$4,""))</f>
        <v/>
      </c>
      <c r="K127" s="28">
        <f>IF(OR($B127="",$D127="",$G127=""),"",$D127*$G127)</f>
        <v/>
      </c>
      <c r="L127" s="28">
        <f>IF($B127="","",IF(COUNT($D127:$H127)&lt;5,"",SUM($F127,$H127,$J127,$K127)))</f>
        <v/>
      </c>
      <c r="M127" s="28">
        <f>IF(OR($B127="",$D127="",$L127=""),"",$D127-$L127)</f>
        <v/>
      </c>
      <c r="N127" s="29">
        <f>IF($B127="","",IF($M127="","",IF($D127&lt;=0,"Preço inválido",IFERROR($M127/$D127,""))))</f>
        <v/>
      </c>
      <c r="O127" s="28">
        <f>IF($B127="","",IF(OR($D127="",$E127=""),"",IF($E127&lt;=0,"Duração inválida",IFERROR($D127/($E127/60),""))))</f>
        <v/>
      </c>
      <c r="P127" s="28">
        <f>IF($B127="","",IF(OR($M127="",$E127=""),"",IF($E127&lt;=0,"Duração inválida",IFERROR($M127/($E127/60),""))))</f>
        <v/>
      </c>
      <c r="Q127" s="28">
        <f>IF($B127="","",IF(OR($D127="",$I127=""),"",$D127*$I127))</f>
        <v/>
      </c>
      <c r="R127" s="28">
        <f>IF($B127="","",IF(OR($L127="",$I127=""),"",$L127*$I127))</f>
        <v/>
      </c>
      <c r="S127" s="28">
        <f>IF($B127="","",IF(OR($M127="",$I127=""),"",$M127*$I127))</f>
        <v/>
      </c>
      <c r="T127" s="30">
        <f>IF($B127="","",IF(OR($A127="",$C127="",$D127="",$E127="",$F127="",$G127="",$H127="",$I127=""),"Dados incompletos",IF($D127&lt;=0,"Rever preço",IF($E127&lt;=0,"Rever duração",IF($L127&gt;$D127,"Custo acima do preço",IF($N127&lt;'Parâmetros'!$B$5,"Margem abaixo da meta",IF($P127&lt;'Parâmetros'!$B$6,"Resultado/hora abaixo da meta","Dentro das metas")))))))</f>
        <v/>
      </c>
    </row>
    <row r="128" ht="21" customHeight="1">
      <c r="A128" s="20" t="n"/>
      <c r="B128" s="20" t="n"/>
      <c r="C128" s="20" t="n"/>
      <c r="D128" s="25" t="n"/>
      <c r="E128" s="26" t="n"/>
      <c r="F128" s="25" t="n"/>
      <c r="G128" s="27" t="n"/>
      <c r="H128" s="25" t="n"/>
      <c r="I128" s="26" t="n"/>
      <c r="J128" s="28">
        <f>IF(OR($B128="",$E128=""),"",IFERROR($E128/60*'Parâmetros'!$B$4,""))</f>
        <v/>
      </c>
      <c r="K128" s="28">
        <f>IF(OR($B128="",$D128="",$G128=""),"",$D128*$G128)</f>
        <v/>
      </c>
      <c r="L128" s="28">
        <f>IF($B128="","",IF(COUNT($D128:$H128)&lt;5,"",SUM($F128,$H128,$J128,$K128)))</f>
        <v/>
      </c>
      <c r="M128" s="28">
        <f>IF(OR($B128="",$D128="",$L128=""),"",$D128-$L128)</f>
        <v/>
      </c>
      <c r="N128" s="29">
        <f>IF($B128="","",IF($M128="","",IF($D128&lt;=0,"Preço inválido",IFERROR($M128/$D128,""))))</f>
        <v/>
      </c>
      <c r="O128" s="28">
        <f>IF($B128="","",IF(OR($D128="",$E128=""),"",IF($E128&lt;=0,"Duração inválida",IFERROR($D128/($E128/60),""))))</f>
        <v/>
      </c>
      <c r="P128" s="28">
        <f>IF($B128="","",IF(OR($M128="",$E128=""),"",IF($E128&lt;=0,"Duração inválida",IFERROR($M128/($E128/60),""))))</f>
        <v/>
      </c>
      <c r="Q128" s="28">
        <f>IF($B128="","",IF(OR($D128="",$I128=""),"",$D128*$I128))</f>
        <v/>
      </c>
      <c r="R128" s="28">
        <f>IF($B128="","",IF(OR($L128="",$I128=""),"",$L128*$I128))</f>
        <v/>
      </c>
      <c r="S128" s="28">
        <f>IF($B128="","",IF(OR($M128="",$I128=""),"",$M128*$I128))</f>
        <v/>
      </c>
      <c r="T128" s="30">
        <f>IF($B128="","",IF(OR($A128="",$C128="",$D128="",$E128="",$F128="",$G128="",$H128="",$I128=""),"Dados incompletos",IF($D128&lt;=0,"Rever preço",IF($E128&lt;=0,"Rever duração",IF($L128&gt;$D128,"Custo acima do preço",IF($N128&lt;'Parâmetros'!$B$5,"Margem abaixo da meta",IF($P128&lt;'Parâmetros'!$B$6,"Resultado/hora abaixo da meta","Dentro das metas")))))))</f>
        <v/>
      </c>
    </row>
    <row r="129" ht="21" customHeight="1">
      <c r="A129" s="20" t="n"/>
      <c r="B129" s="20" t="n"/>
      <c r="C129" s="20" t="n"/>
      <c r="D129" s="25" t="n"/>
      <c r="E129" s="26" t="n"/>
      <c r="F129" s="25" t="n"/>
      <c r="G129" s="27" t="n"/>
      <c r="H129" s="25" t="n"/>
      <c r="I129" s="26" t="n"/>
      <c r="J129" s="28">
        <f>IF(OR($B129="",$E129=""),"",IFERROR($E129/60*'Parâmetros'!$B$4,""))</f>
        <v/>
      </c>
      <c r="K129" s="28">
        <f>IF(OR($B129="",$D129="",$G129=""),"",$D129*$G129)</f>
        <v/>
      </c>
      <c r="L129" s="28">
        <f>IF($B129="","",IF(COUNT($D129:$H129)&lt;5,"",SUM($F129,$H129,$J129,$K129)))</f>
        <v/>
      </c>
      <c r="M129" s="28">
        <f>IF(OR($B129="",$D129="",$L129=""),"",$D129-$L129)</f>
        <v/>
      </c>
      <c r="N129" s="29">
        <f>IF($B129="","",IF($M129="","",IF($D129&lt;=0,"Preço inválido",IFERROR($M129/$D129,""))))</f>
        <v/>
      </c>
      <c r="O129" s="28">
        <f>IF($B129="","",IF(OR($D129="",$E129=""),"",IF($E129&lt;=0,"Duração inválida",IFERROR($D129/($E129/60),""))))</f>
        <v/>
      </c>
      <c r="P129" s="28">
        <f>IF($B129="","",IF(OR($M129="",$E129=""),"",IF($E129&lt;=0,"Duração inválida",IFERROR($M129/($E129/60),""))))</f>
        <v/>
      </c>
      <c r="Q129" s="28">
        <f>IF($B129="","",IF(OR($D129="",$I129=""),"",$D129*$I129))</f>
        <v/>
      </c>
      <c r="R129" s="28">
        <f>IF($B129="","",IF(OR($L129="",$I129=""),"",$L129*$I129))</f>
        <v/>
      </c>
      <c r="S129" s="28">
        <f>IF($B129="","",IF(OR($M129="",$I129=""),"",$M129*$I129))</f>
        <v/>
      </c>
      <c r="T129" s="30">
        <f>IF($B129="","",IF(OR($A129="",$C129="",$D129="",$E129="",$F129="",$G129="",$H129="",$I129=""),"Dados incompletos",IF($D129&lt;=0,"Rever preço",IF($E129&lt;=0,"Rever duração",IF($L129&gt;$D129,"Custo acima do preço",IF($N129&lt;'Parâmetros'!$B$5,"Margem abaixo da meta",IF($P129&lt;'Parâmetros'!$B$6,"Resultado/hora abaixo da meta","Dentro das metas")))))))</f>
        <v/>
      </c>
    </row>
    <row r="130" ht="21" customHeight="1">
      <c r="A130" s="20" t="n"/>
      <c r="B130" s="20" t="n"/>
      <c r="C130" s="20" t="n"/>
      <c r="D130" s="25" t="n"/>
      <c r="E130" s="26" t="n"/>
      <c r="F130" s="25" t="n"/>
      <c r="G130" s="27" t="n"/>
      <c r="H130" s="25" t="n"/>
      <c r="I130" s="26" t="n"/>
      <c r="J130" s="28">
        <f>IF(OR($B130="",$E130=""),"",IFERROR($E130/60*'Parâmetros'!$B$4,""))</f>
        <v/>
      </c>
      <c r="K130" s="28">
        <f>IF(OR($B130="",$D130="",$G130=""),"",$D130*$G130)</f>
        <v/>
      </c>
      <c r="L130" s="28">
        <f>IF($B130="","",IF(COUNT($D130:$H130)&lt;5,"",SUM($F130,$H130,$J130,$K130)))</f>
        <v/>
      </c>
      <c r="M130" s="28">
        <f>IF(OR($B130="",$D130="",$L130=""),"",$D130-$L130)</f>
        <v/>
      </c>
      <c r="N130" s="29">
        <f>IF($B130="","",IF($M130="","",IF($D130&lt;=0,"Preço inválido",IFERROR($M130/$D130,""))))</f>
        <v/>
      </c>
      <c r="O130" s="28">
        <f>IF($B130="","",IF(OR($D130="",$E130=""),"",IF($E130&lt;=0,"Duração inválida",IFERROR($D130/($E130/60),""))))</f>
        <v/>
      </c>
      <c r="P130" s="28">
        <f>IF($B130="","",IF(OR($M130="",$E130=""),"",IF($E130&lt;=0,"Duração inválida",IFERROR($M130/($E130/60),""))))</f>
        <v/>
      </c>
      <c r="Q130" s="28">
        <f>IF($B130="","",IF(OR($D130="",$I130=""),"",$D130*$I130))</f>
        <v/>
      </c>
      <c r="R130" s="28">
        <f>IF($B130="","",IF(OR($L130="",$I130=""),"",$L130*$I130))</f>
        <v/>
      </c>
      <c r="S130" s="28">
        <f>IF($B130="","",IF(OR($M130="",$I130=""),"",$M130*$I130))</f>
        <v/>
      </c>
      <c r="T130" s="30">
        <f>IF($B130="","",IF(OR($A130="",$C130="",$D130="",$E130="",$F130="",$G130="",$H130="",$I130=""),"Dados incompletos",IF($D130&lt;=0,"Rever preço",IF($E130&lt;=0,"Rever duração",IF($L130&gt;$D130,"Custo acima do preço",IF($N130&lt;'Parâmetros'!$B$5,"Margem abaixo da meta",IF($P130&lt;'Parâmetros'!$B$6,"Resultado/hora abaixo da meta","Dentro das metas")))))))</f>
        <v/>
      </c>
    </row>
    <row r="131" ht="21" customHeight="1">
      <c r="A131" s="20" t="n"/>
      <c r="B131" s="20" t="n"/>
      <c r="C131" s="20" t="n"/>
      <c r="D131" s="25" t="n"/>
      <c r="E131" s="26" t="n"/>
      <c r="F131" s="25" t="n"/>
      <c r="G131" s="27" t="n"/>
      <c r="H131" s="25" t="n"/>
      <c r="I131" s="26" t="n"/>
      <c r="J131" s="28">
        <f>IF(OR($B131="",$E131=""),"",IFERROR($E131/60*'Parâmetros'!$B$4,""))</f>
        <v/>
      </c>
      <c r="K131" s="28">
        <f>IF(OR($B131="",$D131="",$G131=""),"",$D131*$G131)</f>
        <v/>
      </c>
      <c r="L131" s="28">
        <f>IF($B131="","",IF(COUNT($D131:$H131)&lt;5,"",SUM($F131,$H131,$J131,$K131)))</f>
        <v/>
      </c>
      <c r="M131" s="28">
        <f>IF(OR($B131="",$D131="",$L131=""),"",$D131-$L131)</f>
        <v/>
      </c>
      <c r="N131" s="29">
        <f>IF($B131="","",IF($M131="","",IF($D131&lt;=0,"Preço inválido",IFERROR($M131/$D131,""))))</f>
        <v/>
      </c>
      <c r="O131" s="28">
        <f>IF($B131="","",IF(OR($D131="",$E131=""),"",IF($E131&lt;=0,"Duração inválida",IFERROR($D131/($E131/60),""))))</f>
        <v/>
      </c>
      <c r="P131" s="28">
        <f>IF($B131="","",IF(OR($M131="",$E131=""),"",IF($E131&lt;=0,"Duração inválida",IFERROR($M131/($E131/60),""))))</f>
        <v/>
      </c>
      <c r="Q131" s="28">
        <f>IF($B131="","",IF(OR($D131="",$I131=""),"",$D131*$I131))</f>
        <v/>
      </c>
      <c r="R131" s="28">
        <f>IF($B131="","",IF(OR($L131="",$I131=""),"",$L131*$I131))</f>
        <v/>
      </c>
      <c r="S131" s="28">
        <f>IF($B131="","",IF(OR($M131="",$I131=""),"",$M131*$I131))</f>
        <v/>
      </c>
      <c r="T131" s="30">
        <f>IF($B131="","",IF(OR($A131="",$C131="",$D131="",$E131="",$F131="",$G131="",$H131="",$I131=""),"Dados incompletos",IF($D131&lt;=0,"Rever preço",IF($E131&lt;=0,"Rever duração",IF($L131&gt;$D131,"Custo acima do preço",IF($N131&lt;'Parâmetros'!$B$5,"Margem abaixo da meta",IF($P131&lt;'Parâmetros'!$B$6,"Resultado/hora abaixo da meta","Dentro das metas")))))))</f>
        <v/>
      </c>
    </row>
    <row r="132" ht="21" customHeight="1">
      <c r="A132" s="20" t="n"/>
      <c r="B132" s="20" t="n"/>
      <c r="C132" s="20" t="n"/>
      <c r="D132" s="25" t="n"/>
      <c r="E132" s="26" t="n"/>
      <c r="F132" s="25" t="n"/>
      <c r="G132" s="27" t="n"/>
      <c r="H132" s="25" t="n"/>
      <c r="I132" s="26" t="n"/>
      <c r="J132" s="28">
        <f>IF(OR($B132="",$E132=""),"",IFERROR($E132/60*'Parâmetros'!$B$4,""))</f>
        <v/>
      </c>
      <c r="K132" s="28">
        <f>IF(OR($B132="",$D132="",$G132=""),"",$D132*$G132)</f>
        <v/>
      </c>
      <c r="L132" s="28">
        <f>IF($B132="","",IF(COUNT($D132:$H132)&lt;5,"",SUM($F132,$H132,$J132,$K132)))</f>
        <v/>
      </c>
      <c r="M132" s="28">
        <f>IF(OR($B132="",$D132="",$L132=""),"",$D132-$L132)</f>
        <v/>
      </c>
      <c r="N132" s="29">
        <f>IF($B132="","",IF($M132="","",IF($D132&lt;=0,"Preço inválido",IFERROR($M132/$D132,""))))</f>
        <v/>
      </c>
      <c r="O132" s="28">
        <f>IF($B132="","",IF(OR($D132="",$E132=""),"",IF($E132&lt;=0,"Duração inválida",IFERROR($D132/($E132/60),""))))</f>
        <v/>
      </c>
      <c r="P132" s="28">
        <f>IF($B132="","",IF(OR($M132="",$E132=""),"",IF($E132&lt;=0,"Duração inválida",IFERROR($M132/($E132/60),""))))</f>
        <v/>
      </c>
      <c r="Q132" s="28">
        <f>IF($B132="","",IF(OR($D132="",$I132=""),"",$D132*$I132))</f>
        <v/>
      </c>
      <c r="R132" s="28">
        <f>IF($B132="","",IF(OR($L132="",$I132=""),"",$L132*$I132))</f>
        <v/>
      </c>
      <c r="S132" s="28">
        <f>IF($B132="","",IF(OR($M132="",$I132=""),"",$M132*$I132))</f>
        <v/>
      </c>
      <c r="T132" s="30">
        <f>IF($B132="","",IF(OR($A132="",$C132="",$D132="",$E132="",$F132="",$G132="",$H132="",$I132=""),"Dados incompletos",IF($D132&lt;=0,"Rever preço",IF($E132&lt;=0,"Rever duração",IF($L132&gt;$D132,"Custo acima do preço",IF($N132&lt;'Parâmetros'!$B$5,"Margem abaixo da meta",IF($P132&lt;'Parâmetros'!$B$6,"Resultado/hora abaixo da meta","Dentro das metas")))))))</f>
        <v/>
      </c>
    </row>
    <row r="133" ht="21" customHeight="1">
      <c r="A133" s="20" t="n"/>
      <c r="B133" s="20" t="n"/>
      <c r="C133" s="20" t="n"/>
      <c r="D133" s="25" t="n"/>
      <c r="E133" s="26" t="n"/>
      <c r="F133" s="25" t="n"/>
      <c r="G133" s="27" t="n"/>
      <c r="H133" s="25" t="n"/>
      <c r="I133" s="26" t="n"/>
      <c r="J133" s="28">
        <f>IF(OR($B133="",$E133=""),"",IFERROR($E133/60*'Parâmetros'!$B$4,""))</f>
        <v/>
      </c>
      <c r="K133" s="28">
        <f>IF(OR($B133="",$D133="",$G133=""),"",$D133*$G133)</f>
        <v/>
      </c>
      <c r="L133" s="28">
        <f>IF($B133="","",IF(COUNT($D133:$H133)&lt;5,"",SUM($F133,$H133,$J133,$K133)))</f>
        <v/>
      </c>
      <c r="M133" s="28">
        <f>IF(OR($B133="",$D133="",$L133=""),"",$D133-$L133)</f>
        <v/>
      </c>
      <c r="N133" s="29">
        <f>IF($B133="","",IF($M133="","",IF($D133&lt;=0,"Preço inválido",IFERROR($M133/$D133,""))))</f>
        <v/>
      </c>
      <c r="O133" s="28">
        <f>IF($B133="","",IF(OR($D133="",$E133=""),"",IF($E133&lt;=0,"Duração inválida",IFERROR($D133/($E133/60),""))))</f>
        <v/>
      </c>
      <c r="P133" s="28">
        <f>IF($B133="","",IF(OR($M133="",$E133=""),"",IF($E133&lt;=0,"Duração inválida",IFERROR($M133/($E133/60),""))))</f>
        <v/>
      </c>
      <c r="Q133" s="28">
        <f>IF($B133="","",IF(OR($D133="",$I133=""),"",$D133*$I133))</f>
        <v/>
      </c>
      <c r="R133" s="28">
        <f>IF($B133="","",IF(OR($L133="",$I133=""),"",$L133*$I133))</f>
        <v/>
      </c>
      <c r="S133" s="28">
        <f>IF($B133="","",IF(OR($M133="",$I133=""),"",$M133*$I133))</f>
        <v/>
      </c>
      <c r="T133" s="30">
        <f>IF($B133="","",IF(OR($A133="",$C133="",$D133="",$E133="",$F133="",$G133="",$H133="",$I133=""),"Dados incompletos",IF($D133&lt;=0,"Rever preço",IF($E133&lt;=0,"Rever duração",IF($L133&gt;$D133,"Custo acima do preço",IF($N133&lt;'Parâmetros'!$B$5,"Margem abaixo da meta",IF($P133&lt;'Parâmetros'!$B$6,"Resultado/hora abaixo da meta","Dentro das metas")))))))</f>
        <v/>
      </c>
    </row>
    <row r="134" ht="21" customHeight="1">
      <c r="A134" s="20" t="n"/>
      <c r="B134" s="20" t="n"/>
      <c r="C134" s="20" t="n"/>
      <c r="D134" s="25" t="n"/>
      <c r="E134" s="26" t="n"/>
      <c r="F134" s="25" t="n"/>
      <c r="G134" s="27" t="n"/>
      <c r="H134" s="25" t="n"/>
      <c r="I134" s="26" t="n"/>
      <c r="J134" s="28">
        <f>IF(OR($B134="",$E134=""),"",IFERROR($E134/60*'Parâmetros'!$B$4,""))</f>
        <v/>
      </c>
      <c r="K134" s="28">
        <f>IF(OR($B134="",$D134="",$G134=""),"",$D134*$G134)</f>
        <v/>
      </c>
      <c r="L134" s="28">
        <f>IF($B134="","",IF(COUNT($D134:$H134)&lt;5,"",SUM($F134,$H134,$J134,$K134)))</f>
        <v/>
      </c>
      <c r="M134" s="28">
        <f>IF(OR($B134="",$D134="",$L134=""),"",$D134-$L134)</f>
        <v/>
      </c>
      <c r="N134" s="29">
        <f>IF($B134="","",IF($M134="","",IF($D134&lt;=0,"Preço inválido",IFERROR($M134/$D134,""))))</f>
        <v/>
      </c>
      <c r="O134" s="28">
        <f>IF($B134="","",IF(OR($D134="",$E134=""),"",IF($E134&lt;=0,"Duração inválida",IFERROR($D134/($E134/60),""))))</f>
        <v/>
      </c>
      <c r="P134" s="28">
        <f>IF($B134="","",IF(OR($M134="",$E134=""),"",IF($E134&lt;=0,"Duração inválida",IFERROR($M134/($E134/60),""))))</f>
        <v/>
      </c>
      <c r="Q134" s="28">
        <f>IF($B134="","",IF(OR($D134="",$I134=""),"",$D134*$I134))</f>
        <v/>
      </c>
      <c r="R134" s="28">
        <f>IF($B134="","",IF(OR($L134="",$I134=""),"",$L134*$I134))</f>
        <v/>
      </c>
      <c r="S134" s="28">
        <f>IF($B134="","",IF(OR($M134="",$I134=""),"",$M134*$I134))</f>
        <v/>
      </c>
      <c r="T134" s="30">
        <f>IF($B134="","",IF(OR($A134="",$C134="",$D134="",$E134="",$F134="",$G134="",$H134="",$I134=""),"Dados incompletos",IF($D134&lt;=0,"Rever preço",IF($E134&lt;=0,"Rever duração",IF($L134&gt;$D134,"Custo acima do preço",IF($N134&lt;'Parâmetros'!$B$5,"Margem abaixo da meta",IF($P134&lt;'Parâmetros'!$B$6,"Resultado/hora abaixo da meta","Dentro das metas")))))))</f>
        <v/>
      </c>
    </row>
    <row r="135" ht="21" customHeight="1">
      <c r="A135" s="20" t="n"/>
      <c r="B135" s="20" t="n"/>
      <c r="C135" s="20" t="n"/>
      <c r="D135" s="25" t="n"/>
      <c r="E135" s="26" t="n"/>
      <c r="F135" s="25" t="n"/>
      <c r="G135" s="27" t="n"/>
      <c r="H135" s="25" t="n"/>
      <c r="I135" s="26" t="n"/>
      <c r="J135" s="28">
        <f>IF(OR($B135="",$E135=""),"",IFERROR($E135/60*'Parâmetros'!$B$4,""))</f>
        <v/>
      </c>
      <c r="K135" s="28">
        <f>IF(OR($B135="",$D135="",$G135=""),"",$D135*$G135)</f>
        <v/>
      </c>
      <c r="L135" s="28">
        <f>IF($B135="","",IF(COUNT($D135:$H135)&lt;5,"",SUM($F135,$H135,$J135,$K135)))</f>
        <v/>
      </c>
      <c r="M135" s="28">
        <f>IF(OR($B135="",$D135="",$L135=""),"",$D135-$L135)</f>
        <v/>
      </c>
      <c r="N135" s="29">
        <f>IF($B135="","",IF($M135="","",IF($D135&lt;=0,"Preço inválido",IFERROR($M135/$D135,""))))</f>
        <v/>
      </c>
      <c r="O135" s="28">
        <f>IF($B135="","",IF(OR($D135="",$E135=""),"",IF($E135&lt;=0,"Duração inválida",IFERROR($D135/($E135/60),""))))</f>
        <v/>
      </c>
      <c r="P135" s="28">
        <f>IF($B135="","",IF(OR($M135="",$E135=""),"",IF($E135&lt;=0,"Duração inválida",IFERROR($M135/($E135/60),""))))</f>
        <v/>
      </c>
      <c r="Q135" s="28">
        <f>IF($B135="","",IF(OR($D135="",$I135=""),"",$D135*$I135))</f>
        <v/>
      </c>
      <c r="R135" s="28">
        <f>IF($B135="","",IF(OR($L135="",$I135=""),"",$L135*$I135))</f>
        <v/>
      </c>
      <c r="S135" s="28">
        <f>IF($B135="","",IF(OR($M135="",$I135=""),"",$M135*$I135))</f>
        <v/>
      </c>
      <c r="T135" s="30">
        <f>IF($B135="","",IF(OR($A135="",$C135="",$D135="",$E135="",$F135="",$G135="",$H135="",$I135=""),"Dados incompletos",IF($D135&lt;=0,"Rever preço",IF($E135&lt;=0,"Rever duração",IF($L135&gt;$D135,"Custo acima do preço",IF($N135&lt;'Parâmetros'!$B$5,"Margem abaixo da meta",IF($P135&lt;'Parâmetros'!$B$6,"Resultado/hora abaixo da meta","Dentro das metas")))))))</f>
        <v/>
      </c>
    </row>
    <row r="136" ht="21" customHeight="1">
      <c r="A136" s="20" t="n"/>
      <c r="B136" s="20" t="n"/>
      <c r="C136" s="20" t="n"/>
      <c r="D136" s="25" t="n"/>
      <c r="E136" s="26" t="n"/>
      <c r="F136" s="25" t="n"/>
      <c r="G136" s="27" t="n"/>
      <c r="H136" s="25" t="n"/>
      <c r="I136" s="26" t="n"/>
      <c r="J136" s="28">
        <f>IF(OR($B136="",$E136=""),"",IFERROR($E136/60*'Parâmetros'!$B$4,""))</f>
        <v/>
      </c>
      <c r="K136" s="28">
        <f>IF(OR($B136="",$D136="",$G136=""),"",$D136*$G136)</f>
        <v/>
      </c>
      <c r="L136" s="28">
        <f>IF($B136="","",IF(COUNT($D136:$H136)&lt;5,"",SUM($F136,$H136,$J136,$K136)))</f>
        <v/>
      </c>
      <c r="M136" s="28">
        <f>IF(OR($B136="",$D136="",$L136=""),"",$D136-$L136)</f>
        <v/>
      </c>
      <c r="N136" s="29">
        <f>IF($B136="","",IF($M136="","",IF($D136&lt;=0,"Preço inválido",IFERROR($M136/$D136,""))))</f>
        <v/>
      </c>
      <c r="O136" s="28">
        <f>IF($B136="","",IF(OR($D136="",$E136=""),"",IF($E136&lt;=0,"Duração inválida",IFERROR($D136/($E136/60),""))))</f>
        <v/>
      </c>
      <c r="P136" s="28">
        <f>IF($B136="","",IF(OR($M136="",$E136=""),"",IF($E136&lt;=0,"Duração inválida",IFERROR($M136/($E136/60),""))))</f>
        <v/>
      </c>
      <c r="Q136" s="28">
        <f>IF($B136="","",IF(OR($D136="",$I136=""),"",$D136*$I136))</f>
        <v/>
      </c>
      <c r="R136" s="28">
        <f>IF($B136="","",IF(OR($L136="",$I136=""),"",$L136*$I136))</f>
        <v/>
      </c>
      <c r="S136" s="28">
        <f>IF($B136="","",IF(OR($M136="",$I136=""),"",$M136*$I136))</f>
        <v/>
      </c>
      <c r="T136" s="30">
        <f>IF($B136="","",IF(OR($A136="",$C136="",$D136="",$E136="",$F136="",$G136="",$H136="",$I136=""),"Dados incompletos",IF($D136&lt;=0,"Rever preço",IF($E136&lt;=0,"Rever duração",IF($L136&gt;$D136,"Custo acima do preço",IF($N136&lt;'Parâmetros'!$B$5,"Margem abaixo da meta",IF($P136&lt;'Parâmetros'!$B$6,"Resultado/hora abaixo da meta","Dentro das metas")))))))</f>
        <v/>
      </c>
    </row>
    <row r="137" ht="21" customHeight="1">
      <c r="A137" s="20" t="n"/>
      <c r="B137" s="20" t="n"/>
      <c r="C137" s="20" t="n"/>
      <c r="D137" s="25" t="n"/>
      <c r="E137" s="26" t="n"/>
      <c r="F137" s="25" t="n"/>
      <c r="G137" s="27" t="n"/>
      <c r="H137" s="25" t="n"/>
      <c r="I137" s="26" t="n"/>
      <c r="J137" s="28">
        <f>IF(OR($B137="",$E137=""),"",IFERROR($E137/60*'Parâmetros'!$B$4,""))</f>
        <v/>
      </c>
      <c r="K137" s="28">
        <f>IF(OR($B137="",$D137="",$G137=""),"",$D137*$G137)</f>
        <v/>
      </c>
      <c r="L137" s="28">
        <f>IF($B137="","",IF(COUNT($D137:$H137)&lt;5,"",SUM($F137,$H137,$J137,$K137)))</f>
        <v/>
      </c>
      <c r="M137" s="28">
        <f>IF(OR($B137="",$D137="",$L137=""),"",$D137-$L137)</f>
        <v/>
      </c>
      <c r="N137" s="29">
        <f>IF($B137="","",IF($M137="","",IF($D137&lt;=0,"Preço inválido",IFERROR($M137/$D137,""))))</f>
        <v/>
      </c>
      <c r="O137" s="28">
        <f>IF($B137="","",IF(OR($D137="",$E137=""),"",IF($E137&lt;=0,"Duração inválida",IFERROR($D137/($E137/60),""))))</f>
        <v/>
      </c>
      <c r="P137" s="28">
        <f>IF($B137="","",IF(OR($M137="",$E137=""),"",IF($E137&lt;=0,"Duração inválida",IFERROR($M137/($E137/60),""))))</f>
        <v/>
      </c>
      <c r="Q137" s="28">
        <f>IF($B137="","",IF(OR($D137="",$I137=""),"",$D137*$I137))</f>
        <v/>
      </c>
      <c r="R137" s="28">
        <f>IF($B137="","",IF(OR($L137="",$I137=""),"",$L137*$I137))</f>
        <v/>
      </c>
      <c r="S137" s="28">
        <f>IF($B137="","",IF(OR($M137="",$I137=""),"",$M137*$I137))</f>
        <v/>
      </c>
      <c r="T137" s="30">
        <f>IF($B137="","",IF(OR($A137="",$C137="",$D137="",$E137="",$F137="",$G137="",$H137="",$I137=""),"Dados incompletos",IF($D137&lt;=0,"Rever preço",IF($E137&lt;=0,"Rever duração",IF($L137&gt;$D137,"Custo acima do preço",IF($N137&lt;'Parâmetros'!$B$5,"Margem abaixo da meta",IF($P137&lt;'Parâmetros'!$B$6,"Resultado/hora abaixo da meta","Dentro das metas")))))))</f>
        <v/>
      </c>
    </row>
    <row r="138" ht="21" customHeight="1">
      <c r="A138" s="20" t="n"/>
      <c r="B138" s="20" t="n"/>
      <c r="C138" s="20" t="n"/>
      <c r="D138" s="25" t="n"/>
      <c r="E138" s="26" t="n"/>
      <c r="F138" s="25" t="n"/>
      <c r="G138" s="27" t="n"/>
      <c r="H138" s="25" t="n"/>
      <c r="I138" s="26" t="n"/>
      <c r="J138" s="28">
        <f>IF(OR($B138="",$E138=""),"",IFERROR($E138/60*'Parâmetros'!$B$4,""))</f>
        <v/>
      </c>
      <c r="K138" s="28">
        <f>IF(OR($B138="",$D138="",$G138=""),"",$D138*$G138)</f>
        <v/>
      </c>
      <c r="L138" s="28">
        <f>IF($B138="","",IF(COUNT($D138:$H138)&lt;5,"",SUM($F138,$H138,$J138,$K138)))</f>
        <v/>
      </c>
      <c r="M138" s="28">
        <f>IF(OR($B138="",$D138="",$L138=""),"",$D138-$L138)</f>
        <v/>
      </c>
      <c r="N138" s="29">
        <f>IF($B138="","",IF($M138="","",IF($D138&lt;=0,"Preço inválido",IFERROR($M138/$D138,""))))</f>
        <v/>
      </c>
      <c r="O138" s="28">
        <f>IF($B138="","",IF(OR($D138="",$E138=""),"",IF($E138&lt;=0,"Duração inválida",IFERROR($D138/($E138/60),""))))</f>
        <v/>
      </c>
      <c r="P138" s="28">
        <f>IF($B138="","",IF(OR($M138="",$E138=""),"",IF($E138&lt;=0,"Duração inválida",IFERROR($M138/($E138/60),""))))</f>
        <v/>
      </c>
      <c r="Q138" s="28">
        <f>IF($B138="","",IF(OR($D138="",$I138=""),"",$D138*$I138))</f>
        <v/>
      </c>
      <c r="R138" s="28">
        <f>IF($B138="","",IF(OR($L138="",$I138=""),"",$L138*$I138))</f>
        <v/>
      </c>
      <c r="S138" s="28">
        <f>IF($B138="","",IF(OR($M138="",$I138=""),"",$M138*$I138))</f>
        <v/>
      </c>
      <c r="T138" s="30">
        <f>IF($B138="","",IF(OR($A138="",$C138="",$D138="",$E138="",$F138="",$G138="",$H138="",$I138=""),"Dados incompletos",IF($D138&lt;=0,"Rever preço",IF($E138&lt;=0,"Rever duração",IF($L138&gt;$D138,"Custo acima do preço",IF($N138&lt;'Parâmetros'!$B$5,"Margem abaixo da meta",IF($P138&lt;'Parâmetros'!$B$6,"Resultado/hora abaixo da meta","Dentro das metas")))))))</f>
        <v/>
      </c>
    </row>
    <row r="139" ht="21" customHeight="1">
      <c r="A139" s="20" t="n"/>
      <c r="B139" s="20" t="n"/>
      <c r="C139" s="20" t="n"/>
      <c r="D139" s="25" t="n"/>
      <c r="E139" s="26" t="n"/>
      <c r="F139" s="25" t="n"/>
      <c r="G139" s="27" t="n"/>
      <c r="H139" s="25" t="n"/>
      <c r="I139" s="26" t="n"/>
      <c r="J139" s="28">
        <f>IF(OR($B139="",$E139=""),"",IFERROR($E139/60*'Parâmetros'!$B$4,""))</f>
        <v/>
      </c>
      <c r="K139" s="28">
        <f>IF(OR($B139="",$D139="",$G139=""),"",$D139*$G139)</f>
        <v/>
      </c>
      <c r="L139" s="28">
        <f>IF($B139="","",IF(COUNT($D139:$H139)&lt;5,"",SUM($F139,$H139,$J139,$K139)))</f>
        <v/>
      </c>
      <c r="M139" s="28">
        <f>IF(OR($B139="",$D139="",$L139=""),"",$D139-$L139)</f>
        <v/>
      </c>
      <c r="N139" s="29">
        <f>IF($B139="","",IF($M139="","",IF($D139&lt;=0,"Preço inválido",IFERROR($M139/$D139,""))))</f>
        <v/>
      </c>
      <c r="O139" s="28">
        <f>IF($B139="","",IF(OR($D139="",$E139=""),"",IF($E139&lt;=0,"Duração inválida",IFERROR($D139/($E139/60),""))))</f>
        <v/>
      </c>
      <c r="P139" s="28">
        <f>IF($B139="","",IF(OR($M139="",$E139=""),"",IF($E139&lt;=0,"Duração inválida",IFERROR($M139/($E139/60),""))))</f>
        <v/>
      </c>
      <c r="Q139" s="28">
        <f>IF($B139="","",IF(OR($D139="",$I139=""),"",$D139*$I139))</f>
        <v/>
      </c>
      <c r="R139" s="28">
        <f>IF($B139="","",IF(OR($L139="",$I139=""),"",$L139*$I139))</f>
        <v/>
      </c>
      <c r="S139" s="28">
        <f>IF($B139="","",IF(OR($M139="",$I139=""),"",$M139*$I139))</f>
        <v/>
      </c>
      <c r="T139" s="30">
        <f>IF($B139="","",IF(OR($A139="",$C139="",$D139="",$E139="",$F139="",$G139="",$H139="",$I139=""),"Dados incompletos",IF($D139&lt;=0,"Rever preço",IF($E139&lt;=0,"Rever duração",IF($L139&gt;$D139,"Custo acima do preço",IF($N139&lt;'Parâmetros'!$B$5,"Margem abaixo da meta",IF($P139&lt;'Parâmetros'!$B$6,"Resultado/hora abaixo da meta","Dentro das metas")))))))</f>
        <v/>
      </c>
    </row>
    <row r="140" ht="21" customHeight="1">
      <c r="A140" s="20" t="n"/>
      <c r="B140" s="20" t="n"/>
      <c r="C140" s="20" t="n"/>
      <c r="D140" s="25" t="n"/>
      <c r="E140" s="26" t="n"/>
      <c r="F140" s="25" t="n"/>
      <c r="G140" s="27" t="n"/>
      <c r="H140" s="25" t="n"/>
      <c r="I140" s="26" t="n"/>
      <c r="J140" s="28">
        <f>IF(OR($B140="",$E140=""),"",IFERROR($E140/60*'Parâmetros'!$B$4,""))</f>
        <v/>
      </c>
      <c r="K140" s="28">
        <f>IF(OR($B140="",$D140="",$G140=""),"",$D140*$G140)</f>
        <v/>
      </c>
      <c r="L140" s="28">
        <f>IF($B140="","",IF(COUNT($D140:$H140)&lt;5,"",SUM($F140,$H140,$J140,$K140)))</f>
        <v/>
      </c>
      <c r="M140" s="28">
        <f>IF(OR($B140="",$D140="",$L140=""),"",$D140-$L140)</f>
        <v/>
      </c>
      <c r="N140" s="29">
        <f>IF($B140="","",IF($M140="","",IF($D140&lt;=0,"Preço inválido",IFERROR($M140/$D140,""))))</f>
        <v/>
      </c>
      <c r="O140" s="28">
        <f>IF($B140="","",IF(OR($D140="",$E140=""),"",IF($E140&lt;=0,"Duração inválida",IFERROR($D140/($E140/60),""))))</f>
        <v/>
      </c>
      <c r="P140" s="28">
        <f>IF($B140="","",IF(OR($M140="",$E140=""),"",IF($E140&lt;=0,"Duração inválida",IFERROR($M140/($E140/60),""))))</f>
        <v/>
      </c>
      <c r="Q140" s="28">
        <f>IF($B140="","",IF(OR($D140="",$I140=""),"",$D140*$I140))</f>
        <v/>
      </c>
      <c r="R140" s="28">
        <f>IF($B140="","",IF(OR($L140="",$I140=""),"",$L140*$I140))</f>
        <v/>
      </c>
      <c r="S140" s="28">
        <f>IF($B140="","",IF(OR($M140="",$I140=""),"",$M140*$I140))</f>
        <v/>
      </c>
      <c r="T140" s="30">
        <f>IF($B140="","",IF(OR($A140="",$C140="",$D140="",$E140="",$F140="",$G140="",$H140="",$I140=""),"Dados incompletos",IF($D140&lt;=0,"Rever preço",IF($E140&lt;=0,"Rever duração",IF($L140&gt;$D140,"Custo acima do preço",IF($N140&lt;'Parâmetros'!$B$5,"Margem abaixo da meta",IF($P140&lt;'Parâmetros'!$B$6,"Resultado/hora abaixo da meta","Dentro das metas")))))))</f>
        <v/>
      </c>
    </row>
    <row r="141" ht="21" customHeight="1">
      <c r="A141" s="20" t="n"/>
      <c r="B141" s="20" t="n"/>
      <c r="C141" s="20" t="n"/>
      <c r="D141" s="25" t="n"/>
      <c r="E141" s="26" t="n"/>
      <c r="F141" s="25" t="n"/>
      <c r="G141" s="27" t="n"/>
      <c r="H141" s="25" t="n"/>
      <c r="I141" s="26" t="n"/>
      <c r="J141" s="28">
        <f>IF(OR($B141="",$E141=""),"",IFERROR($E141/60*'Parâmetros'!$B$4,""))</f>
        <v/>
      </c>
      <c r="K141" s="28">
        <f>IF(OR($B141="",$D141="",$G141=""),"",$D141*$G141)</f>
        <v/>
      </c>
      <c r="L141" s="28">
        <f>IF($B141="","",IF(COUNT($D141:$H141)&lt;5,"",SUM($F141,$H141,$J141,$K141)))</f>
        <v/>
      </c>
      <c r="M141" s="28">
        <f>IF(OR($B141="",$D141="",$L141=""),"",$D141-$L141)</f>
        <v/>
      </c>
      <c r="N141" s="29">
        <f>IF($B141="","",IF($M141="","",IF($D141&lt;=0,"Preço inválido",IFERROR($M141/$D141,""))))</f>
        <v/>
      </c>
      <c r="O141" s="28">
        <f>IF($B141="","",IF(OR($D141="",$E141=""),"",IF($E141&lt;=0,"Duração inválida",IFERROR($D141/($E141/60),""))))</f>
        <v/>
      </c>
      <c r="P141" s="28">
        <f>IF($B141="","",IF(OR($M141="",$E141=""),"",IF($E141&lt;=0,"Duração inválida",IFERROR($M141/($E141/60),""))))</f>
        <v/>
      </c>
      <c r="Q141" s="28">
        <f>IF($B141="","",IF(OR($D141="",$I141=""),"",$D141*$I141))</f>
        <v/>
      </c>
      <c r="R141" s="28">
        <f>IF($B141="","",IF(OR($L141="",$I141=""),"",$L141*$I141))</f>
        <v/>
      </c>
      <c r="S141" s="28">
        <f>IF($B141="","",IF(OR($M141="",$I141=""),"",$M141*$I141))</f>
        <v/>
      </c>
      <c r="T141" s="30">
        <f>IF($B141="","",IF(OR($A141="",$C141="",$D141="",$E141="",$F141="",$G141="",$H141="",$I141=""),"Dados incompletos",IF($D141&lt;=0,"Rever preço",IF($E141&lt;=0,"Rever duração",IF($L141&gt;$D141,"Custo acima do preço",IF($N141&lt;'Parâmetros'!$B$5,"Margem abaixo da meta",IF($P141&lt;'Parâmetros'!$B$6,"Resultado/hora abaixo da meta","Dentro das metas")))))))</f>
        <v/>
      </c>
    </row>
    <row r="142" ht="21" customHeight="1">
      <c r="A142" s="20" t="n"/>
      <c r="B142" s="20" t="n"/>
      <c r="C142" s="20" t="n"/>
      <c r="D142" s="25" t="n"/>
      <c r="E142" s="26" t="n"/>
      <c r="F142" s="25" t="n"/>
      <c r="G142" s="27" t="n"/>
      <c r="H142" s="25" t="n"/>
      <c r="I142" s="26" t="n"/>
      <c r="J142" s="28">
        <f>IF(OR($B142="",$E142=""),"",IFERROR($E142/60*'Parâmetros'!$B$4,""))</f>
        <v/>
      </c>
      <c r="K142" s="28">
        <f>IF(OR($B142="",$D142="",$G142=""),"",$D142*$G142)</f>
        <v/>
      </c>
      <c r="L142" s="28">
        <f>IF($B142="","",IF(COUNT($D142:$H142)&lt;5,"",SUM($F142,$H142,$J142,$K142)))</f>
        <v/>
      </c>
      <c r="M142" s="28">
        <f>IF(OR($B142="",$D142="",$L142=""),"",$D142-$L142)</f>
        <v/>
      </c>
      <c r="N142" s="29">
        <f>IF($B142="","",IF($M142="","",IF($D142&lt;=0,"Preço inválido",IFERROR($M142/$D142,""))))</f>
        <v/>
      </c>
      <c r="O142" s="28">
        <f>IF($B142="","",IF(OR($D142="",$E142=""),"",IF($E142&lt;=0,"Duração inválida",IFERROR($D142/($E142/60),""))))</f>
        <v/>
      </c>
      <c r="P142" s="28">
        <f>IF($B142="","",IF(OR($M142="",$E142=""),"",IF($E142&lt;=0,"Duração inválida",IFERROR($M142/($E142/60),""))))</f>
        <v/>
      </c>
      <c r="Q142" s="28">
        <f>IF($B142="","",IF(OR($D142="",$I142=""),"",$D142*$I142))</f>
        <v/>
      </c>
      <c r="R142" s="28">
        <f>IF($B142="","",IF(OR($L142="",$I142=""),"",$L142*$I142))</f>
        <v/>
      </c>
      <c r="S142" s="28">
        <f>IF($B142="","",IF(OR($M142="",$I142=""),"",$M142*$I142))</f>
        <v/>
      </c>
      <c r="T142" s="30">
        <f>IF($B142="","",IF(OR($A142="",$C142="",$D142="",$E142="",$F142="",$G142="",$H142="",$I142=""),"Dados incompletos",IF($D142&lt;=0,"Rever preço",IF($E142&lt;=0,"Rever duração",IF($L142&gt;$D142,"Custo acima do preço",IF($N142&lt;'Parâmetros'!$B$5,"Margem abaixo da meta",IF($P142&lt;'Parâmetros'!$B$6,"Resultado/hora abaixo da meta","Dentro das metas")))))))</f>
        <v/>
      </c>
    </row>
    <row r="143" ht="21" customHeight="1">
      <c r="A143" s="20" t="n"/>
      <c r="B143" s="20" t="n"/>
      <c r="C143" s="20" t="n"/>
      <c r="D143" s="25" t="n"/>
      <c r="E143" s="26" t="n"/>
      <c r="F143" s="25" t="n"/>
      <c r="G143" s="27" t="n"/>
      <c r="H143" s="25" t="n"/>
      <c r="I143" s="26" t="n"/>
      <c r="J143" s="28">
        <f>IF(OR($B143="",$E143=""),"",IFERROR($E143/60*'Parâmetros'!$B$4,""))</f>
        <v/>
      </c>
      <c r="K143" s="28">
        <f>IF(OR($B143="",$D143="",$G143=""),"",$D143*$G143)</f>
        <v/>
      </c>
      <c r="L143" s="28">
        <f>IF($B143="","",IF(COUNT($D143:$H143)&lt;5,"",SUM($F143,$H143,$J143,$K143)))</f>
        <v/>
      </c>
      <c r="M143" s="28">
        <f>IF(OR($B143="",$D143="",$L143=""),"",$D143-$L143)</f>
        <v/>
      </c>
      <c r="N143" s="29">
        <f>IF($B143="","",IF($M143="","",IF($D143&lt;=0,"Preço inválido",IFERROR($M143/$D143,""))))</f>
        <v/>
      </c>
      <c r="O143" s="28">
        <f>IF($B143="","",IF(OR($D143="",$E143=""),"",IF($E143&lt;=0,"Duração inválida",IFERROR($D143/($E143/60),""))))</f>
        <v/>
      </c>
      <c r="P143" s="28">
        <f>IF($B143="","",IF(OR($M143="",$E143=""),"",IF($E143&lt;=0,"Duração inválida",IFERROR($M143/($E143/60),""))))</f>
        <v/>
      </c>
      <c r="Q143" s="28">
        <f>IF($B143="","",IF(OR($D143="",$I143=""),"",$D143*$I143))</f>
        <v/>
      </c>
      <c r="R143" s="28">
        <f>IF($B143="","",IF(OR($L143="",$I143=""),"",$L143*$I143))</f>
        <v/>
      </c>
      <c r="S143" s="28">
        <f>IF($B143="","",IF(OR($M143="",$I143=""),"",$M143*$I143))</f>
        <v/>
      </c>
      <c r="T143" s="30">
        <f>IF($B143="","",IF(OR($A143="",$C143="",$D143="",$E143="",$F143="",$G143="",$H143="",$I143=""),"Dados incompletos",IF($D143&lt;=0,"Rever preço",IF($E143&lt;=0,"Rever duração",IF($L143&gt;$D143,"Custo acima do preço",IF($N143&lt;'Parâmetros'!$B$5,"Margem abaixo da meta",IF($P143&lt;'Parâmetros'!$B$6,"Resultado/hora abaixo da meta","Dentro das metas")))))))</f>
        <v/>
      </c>
    </row>
    <row r="144" ht="21" customHeight="1">
      <c r="A144" s="20" t="n"/>
      <c r="B144" s="20" t="n"/>
      <c r="C144" s="20" t="n"/>
      <c r="D144" s="25" t="n"/>
      <c r="E144" s="26" t="n"/>
      <c r="F144" s="25" t="n"/>
      <c r="G144" s="27" t="n"/>
      <c r="H144" s="25" t="n"/>
      <c r="I144" s="26" t="n"/>
      <c r="J144" s="28">
        <f>IF(OR($B144="",$E144=""),"",IFERROR($E144/60*'Parâmetros'!$B$4,""))</f>
        <v/>
      </c>
      <c r="K144" s="28">
        <f>IF(OR($B144="",$D144="",$G144=""),"",$D144*$G144)</f>
        <v/>
      </c>
      <c r="L144" s="28">
        <f>IF($B144="","",IF(COUNT($D144:$H144)&lt;5,"",SUM($F144,$H144,$J144,$K144)))</f>
        <v/>
      </c>
      <c r="M144" s="28">
        <f>IF(OR($B144="",$D144="",$L144=""),"",$D144-$L144)</f>
        <v/>
      </c>
      <c r="N144" s="29">
        <f>IF($B144="","",IF($M144="","",IF($D144&lt;=0,"Preço inválido",IFERROR($M144/$D144,""))))</f>
        <v/>
      </c>
      <c r="O144" s="28">
        <f>IF($B144="","",IF(OR($D144="",$E144=""),"",IF($E144&lt;=0,"Duração inválida",IFERROR($D144/($E144/60),""))))</f>
        <v/>
      </c>
      <c r="P144" s="28">
        <f>IF($B144="","",IF(OR($M144="",$E144=""),"",IF($E144&lt;=0,"Duração inválida",IFERROR($M144/($E144/60),""))))</f>
        <v/>
      </c>
      <c r="Q144" s="28">
        <f>IF($B144="","",IF(OR($D144="",$I144=""),"",$D144*$I144))</f>
        <v/>
      </c>
      <c r="R144" s="28">
        <f>IF($B144="","",IF(OR($L144="",$I144=""),"",$L144*$I144))</f>
        <v/>
      </c>
      <c r="S144" s="28">
        <f>IF($B144="","",IF(OR($M144="",$I144=""),"",$M144*$I144))</f>
        <v/>
      </c>
      <c r="T144" s="30">
        <f>IF($B144="","",IF(OR($A144="",$C144="",$D144="",$E144="",$F144="",$G144="",$H144="",$I144=""),"Dados incompletos",IF($D144&lt;=0,"Rever preço",IF($E144&lt;=0,"Rever duração",IF($L144&gt;$D144,"Custo acima do preço",IF($N144&lt;'Parâmetros'!$B$5,"Margem abaixo da meta",IF($P144&lt;'Parâmetros'!$B$6,"Resultado/hora abaixo da meta","Dentro das metas")))))))</f>
        <v/>
      </c>
    </row>
    <row r="145" ht="21" customHeight="1">
      <c r="A145" s="20" t="n"/>
      <c r="B145" s="20" t="n"/>
      <c r="C145" s="20" t="n"/>
      <c r="D145" s="25" t="n"/>
      <c r="E145" s="26" t="n"/>
      <c r="F145" s="25" t="n"/>
      <c r="G145" s="27" t="n"/>
      <c r="H145" s="25" t="n"/>
      <c r="I145" s="26" t="n"/>
      <c r="J145" s="28">
        <f>IF(OR($B145="",$E145=""),"",IFERROR($E145/60*'Parâmetros'!$B$4,""))</f>
        <v/>
      </c>
      <c r="K145" s="28">
        <f>IF(OR($B145="",$D145="",$G145=""),"",$D145*$G145)</f>
        <v/>
      </c>
      <c r="L145" s="28">
        <f>IF($B145="","",IF(COUNT($D145:$H145)&lt;5,"",SUM($F145,$H145,$J145,$K145)))</f>
        <v/>
      </c>
      <c r="M145" s="28">
        <f>IF(OR($B145="",$D145="",$L145=""),"",$D145-$L145)</f>
        <v/>
      </c>
      <c r="N145" s="29">
        <f>IF($B145="","",IF($M145="","",IF($D145&lt;=0,"Preço inválido",IFERROR($M145/$D145,""))))</f>
        <v/>
      </c>
      <c r="O145" s="28">
        <f>IF($B145="","",IF(OR($D145="",$E145=""),"",IF($E145&lt;=0,"Duração inválida",IFERROR($D145/($E145/60),""))))</f>
        <v/>
      </c>
      <c r="P145" s="28">
        <f>IF($B145="","",IF(OR($M145="",$E145=""),"",IF($E145&lt;=0,"Duração inválida",IFERROR($M145/($E145/60),""))))</f>
        <v/>
      </c>
      <c r="Q145" s="28">
        <f>IF($B145="","",IF(OR($D145="",$I145=""),"",$D145*$I145))</f>
        <v/>
      </c>
      <c r="R145" s="28">
        <f>IF($B145="","",IF(OR($L145="",$I145=""),"",$L145*$I145))</f>
        <v/>
      </c>
      <c r="S145" s="28">
        <f>IF($B145="","",IF(OR($M145="",$I145=""),"",$M145*$I145))</f>
        <v/>
      </c>
      <c r="T145" s="30">
        <f>IF($B145="","",IF(OR($A145="",$C145="",$D145="",$E145="",$F145="",$G145="",$H145="",$I145=""),"Dados incompletos",IF($D145&lt;=0,"Rever preço",IF($E145&lt;=0,"Rever duração",IF($L145&gt;$D145,"Custo acima do preço",IF($N145&lt;'Parâmetros'!$B$5,"Margem abaixo da meta",IF($P145&lt;'Parâmetros'!$B$6,"Resultado/hora abaixo da meta","Dentro das metas")))))))</f>
        <v/>
      </c>
    </row>
    <row r="146" ht="21" customHeight="1">
      <c r="A146" s="20" t="n"/>
      <c r="B146" s="20" t="n"/>
      <c r="C146" s="20" t="n"/>
      <c r="D146" s="25" t="n"/>
      <c r="E146" s="26" t="n"/>
      <c r="F146" s="25" t="n"/>
      <c r="G146" s="27" t="n"/>
      <c r="H146" s="25" t="n"/>
      <c r="I146" s="26" t="n"/>
      <c r="J146" s="28">
        <f>IF(OR($B146="",$E146=""),"",IFERROR($E146/60*'Parâmetros'!$B$4,""))</f>
        <v/>
      </c>
      <c r="K146" s="28">
        <f>IF(OR($B146="",$D146="",$G146=""),"",$D146*$G146)</f>
        <v/>
      </c>
      <c r="L146" s="28">
        <f>IF($B146="","",IF(COUNT($D146:$H146)&lt;5,"",SUM($F146,$H146,$J146,$K146)))</f>
        <v/>
      </c>
      <c r="M146" s="28">
        <f>IF(OR($B146="",$D146="",$L146=""),"",$D146-$L146)</f>
        <v/>
      </c>
      <c r="N146" s="29">
        <f>IF($B146="","",IF($M146="","",IF($D146&lt;=0,"Preço inválido",IFERROR($M146/$D146,""))))</f>
        <v/>
      </c>
      <c r="O146" s="28">
        <f>IF($B146="","",IF(OR($D146="",$E146=""),"",IF($E146&lt;=0,"Duração inválida",IFERROR($D146/($E146/60),""))))</f>
        <v/>
      </c>
      <c r="P146" s="28">
        <f>IF($B146="","",IF(OR($M146="",$E146=""),"",IF($E146&lt;=0,"Duração inválida",IFERROR($M146/($E146/60),""))))</f>
        <v/>
      </c>
      <c r="Q146" s="28">
        <f>IF($B146="","",IF(OR($D146="",$I146=""),"",$D146*$I146))</f>
        <v/>
      </c>
      <c r="R146" s="28">
        <f>IF($B146="","",IF(OR($L146="",$I146=""),"",$L146*$I146))</f>
        <v/>
      </c>
      <c r="S146" s="28">
        <f>IF($B146="","",IF(OR($M146="",$I146=""),"",$M146*$I146))</f>
        <v/>
      </c>
      <c r="T146" s="30">
        <f>IF($B146="","",IF(OR($A146="",$C146="",$D146="",$E146="",$F146="",$G146="",$H146="",$I146=""),"Dados incompletos",IF($D146&lt;=0,"Rever preço",IF($E146&lt;=0,"Rever duração",IF($L146&gt;$D146,"Custo acima do preço",IF($N146&lt;'Parâmetros'!$B$5,"Margem abaixo da meta",IF($P146&lt;'Parâmetros'!$B$6,"Resultado/hora abaixo da meta","Dentro das metas")))))))</f>
        <v/>
      </c>
    </row>
    <row r="147" ht="21" customHeight="1">
      <c r="A147" s="20" t="n"/>
      <c r="B147" s="20" t="n"/>
      <c r="C147" s="20" t="n"/>
      <c r="D147" s="25" t="n"/>
      <c r="E147" s="26" t="n"/>
      <c r="F147" s="25" t="n"/>
      <c r="G147" s="27" t="n"/>
      <c r="H147" s="25" t="n"/>
      <c r="I147" s="26" t="n"/>
      <c r="J147" s="28">
        <f>IF(OR($B147="",$E147=""),"",IFERROR($E147/60*'Parâmetros'!$B$4,""))</f>
        <v/>
      </c>
      <c r="K147" s="28">
        <f>IF(OR($B147="",$D147="",$G147=""),"",$D147*$G147)</f>
        <v/>
      </c>
      <c r="L147" s="28">
        <f>IF($B147="","",IF(COUNT($D147:$H147)&lt;5,"",SUM($F147,$H147,$J147,$K147)))</f>
        <v/>
      </c>
      <c r="M147" s="28">
        <f>IF(OR($B147="",$D147="",$L147=""),"",$D147-$L147)</f>
        <v/>
      </c>
      <c r="N147" s="29">
        <f>IF($B147="","",IF($M147="","",IF($D147&lt;=0,"Preço inválido",IFERROR($M147/$D147,""))))</f>
        <v/>
      </c>
      <c r="O147" s="28">
        <f>IF($B147="","",IF(OR($D147="",$E147=""),"",IF($E147&lt;=0,"Duração inválida",IFERROR($D147/($E147/60),""))))</f>
        <v/>
      </c>
      <c r="P147" s="28">
        <f>IF($B147="","",IF(OR($M147="",$E147=""),"",IF($E147&lt;=0,"Duração inválida",IFERROR($M147/($E147/60),""))))</f>
        <v/>
      </c>
      <c r="Q147" s="28">
        <f>IF($B147="","",IF(OR($D147="",$I147=""),"",$D147*$I147))</f>
        <v/>
      </c>
      <c r="R147" s="28">
        <f>IF($B147="","",IF(OR($L147="",$I147=""),"",$L147*$I147))</f>
        <v/>
      </c>
      <c r="S147" s="28">
        <f>IF($B147="","",IF(OR($M147="",$I147=""),"",$M147*$I147))</f>
        <v/>
      </c>
      <c r="T147" s="30">
        <f>IF($B147="","",IF(OR($A147="",$C147="",$D147="",$E147="",$F147="",$G147="",$H147="",$I147=""),"Dados incompletos",IF($D147&lt;=0,"Rever preço",IF($E147&lt;=0,"Rever duração",IF($L147&gt;$D147,"Custo acima do preço",IF($N147&lt;'Parâmetros'!$B$5,"Margem abaixo da meta",IF($P147&lt;'Parâmetros'!$B$6,"Resultado/hora abaixo da meta","Dentro das metas")))))))</f>
        <v/>
      </c>
    </row>
    <row r="148" ht="21" customHeight="1">
      <c r="A148" s="20" t="n"/>
      <c r="B148" s="20" t="n"/>
      <c r="C148" s="20" t="n"/>
      <c r="D148" s="25" t="n"/>
      <c r="E148" s="26" t="n"/>
      <c r="F148" s="25" t="n"/>
      <c r="G148" s="27" t="n"/>
      <c r="H148" s="25" t="n"/>
      <c r="I148" s="26" t="n"/>
      <c r="J148" s="28">
        <f>IF(OR($B148="",$E148=""),"",IFERROR($E148/60*'Parâmetros'!$B$4,""))</f>
        <v/>
      </c>
      <c r="K148" s="28">
        <f>IF(OR($B148="",$D148="",$G148=""),"",$D148*$G148)</f>
        <v/>
      </c>
      <c r="L148" s="28">
        <f>IF($B148="","",IF(COUNT($D148:$H148)&lt;5,"",SUM($F148,$H148,$J148,$K148)))</f>
        <v/>
      </c>
      <c r="M148" s="28">
        <f>IF(OR($B148="",$D148="",$L148=""),"",$D148-$L148)</f>
        <v/>
      </c>
      <c r="N148" s="29">
        <f>IF($B148="","",IF($M148="","",IF($D148&lt;=0,"Preço inválido",IFERROR($M148/$D148,""))))</f>
        <v/>
      </c>
      <c r="O148" s="28">
        <f>IF($B148="","",IF(OR($D148="",$E148=""),"",IF($E148&lt;=0,"Duração inválida",IFERROR($D148/($E148/60),""))))</f>
        <v/>
      </c>
      <c r="P148" s="28">
        <f>IF($B148="","",IF(OR($M148="",$E148=""),"",IF($E148&lt;=0,"Duração inválida",IFERROR($M148/($E148/60),""))))</f>
        <v/>
      </c>
      <c r="Q148" s="28">
        <f>IF($B148="","",IF(OR($D148="",$I148=""),"",$D148*$I148))</f>
        <v/>
      </c>
      <c r="R148" s="28">
        <f>IF($B148="","",IF(OR($L148="",$I148=""),"",$L148*$I148))</f>
        <v/>
      </c>
      <c r="S148" s="28">
        <f>IF($B148="","",IF(OR($M148="",$I148=""),"",$M148*$I148))</f>
        <v/>
      </c>
      <c r="T148" s="30">
        <f>IF($B148="","",IF(OR($A148="",$C148="",$D148="",$E148="",$F148="",$G148="",$H148="",$I148=""),"Dados incompletos",IF($D148&lt;=0,"Rever preço",IF($E148&lt;=0,"Rever duração",IF($L148&gt;$D148,"Custo acima do preço",IF($N148&lt;'Parâmetros'!$B$5,"Margem abaixo da meta",IF($P148&lt;'Parâmetros'!$B$6,"Resultado/hora abaixo da meta","Dentro das metas")))))))</f>
        <v/>
      </c>
    </row>
    <row r="149" ht="21" customHeight="1">
      <c r="A149" s="20" t="n"/>
      <c r="B149" s="20" t="n"/>
      <c r="C149" s="20" t="n"/>
      <c r="D149" s="25" t="n"/>
      <c r="E149" s="26" t="n"/>
      <c r="F149" s="25" t="n"/>
      <c r="G149" s="27" t="n"/>
      <c r="H149" s="25" t="n"/>
      <c r="I149" s="26" t="n"/>
      <c r="J149" s="28">
        <f>IF(OR($B149="",$E149=""),"",IFERROR($E149/60*'Parâmetros'!$B$4,""))</f>
        <v/>
      </c>
      <c r="K149" s="28">
        <f>IF(OR($B149="",$D149="",$G149=""),"",$D149*$G149)</f>
        <v/>
      </c>
      <c r="L149" s="28">
        <f>IF($B149="","",IF(COUNT($D149:$H149)&lt;5,"",SUM($F149,$H149,$J149,$K149)))</f>
        <v/>
      </c>
      <c r="M149" s="28">
        <f>IF(OR($B149="",$D149="",$L149=""),"",$D149-$L149)</f>
        <v/>
      </c>
      <c r="N149" s="29">
        <f>IF($B149="","",IF($M149="","",IF($D149&lt;=0,"Preço inválido",IFERROR($M149/$D149,""))))</f>
        <v/>
      </c>
      <c r="O149" s="28">
        <f>IF($B149="","",IF(OR($D149="",$E149=""),"",IF($E149&lt;=0,"Duração inválida",IFERROR($D149/($E149/60),""))))</f>
        <v/>
      </c>
      <c r="P149" s="28">
        <f>IF($B149="","",IF(OR($M149="",$E149=""),"",IF($E149&lt;=0,"Duração inválida",IFERROR($M149/($E149/60),""))))</f>
        <v/>
      </c>
      <c r="Q149" s="28">
        <f>IF($B149="","",IF(OR($D149="",$I149=""),"",$D149*$I149))</f>
        <v/>
      </c>
      <c r="R149" s="28">
        <f>IF($B149="","",IF(OR($L149="",$I149=""),"",$L149*$I149))</f>
        <v/>
      </c>
      <c r="S149" s="28">
        <f>IF($B149="","",IF(OR($M149="",$I149=""),"",$M149*$I149))</f>
        <v/>
      </c>
      <c r="T149" s="30">
        <f>IF($B149="","",IF(OR($A149="",$C149="",$D149="",$E149="",$F149="",$G149="",$H149="",$I149=""),"Dados incompletos",IF($D149&lt;=0,"Rever preço",IF($E149&lt;=0,"Rever duração",IF($L149&gt;$D149,"Custo acima do preço",IF($N149&lt;'Parâmetros'!$B$5,"Margem abaixo da meta",IF($P149&lt;'Parâmetros'!$B$6,"Resultado/hora abaixo da meta","Dentro das metas")))))))</f>
        <v/>
      </c>
    </row>
    <row r="150" ht="21" customHeight="1">
      <c r="A150" s="20" t="n"/>
      <c r="B150" s="20" t="n"/>
      <c r="C150" s="20" t="n"/>
      <c r="D150" s="25" t="n"/>
      <c r="E150" s="26" t="n"/>
      <c r="F150" s="25" t="n"/>
      <c r="G150" s="27" t="n"/>
      <c r="H150" s="25" t="n"/>
      <c r="I150" s="26" t="n"/>
      <c r="J150" s="28">
        <f>IF(OR($B150="",$E150=""),"",IFERROR($E150/60*'Parâmetros'!$B$4,""))</f>
        <v/>
      </c>
      <c r="K150" s="28">
        <f>IF(OR($B150="",$D150="",$G150=""),"",$D150*$G150)</f>
        <v/>
      </c>
      <c r="L150" s="28">
        <f>IF($B150="","",IF(COUNT($D150:$H150)&lt;5,"",SUM($F150,$H150,$J150,$K150)))</f>
        <v/>
      </c>
      <c r="M150" s="28">
        <f>IF(OR($B150="",$D150="",$L150=""),"",$D150-$L150)</f>
        <v/>
      </c>
      <c r="N150" s="29">
        <f>IF($B150="","",IF($M150="","",IF($D150&lt;=0,"Preço inválido",IFERROR($M150/$D150,""))))</f>
        <v/>
      </c>
      <c r="O150" s="28">
        <f>IF($B150="","",IF(OR($D150="",$E150=""),"",IF($E150&lt;=0,"Duração inválida",IFERROR($D150/($E150/60),""))))</f>
        <v/>
      </c>
      <c r="P150" s="28">
        <f>IF($B150="","",IF(OR($M150="",$E150=""),"",IF($E150&lt;=0,"Duração inválida",IFERROR($M150/($E150/60),""))))</f>
        <v/>
      </c>
      <c r="Q150" s="28">
        <f>IF($B150="","",IF(OR($D150="",$I150=""),"",$D150*$I150))</f>
        <v/>
      </c>
      <c r="R150" s="28">
        <f>IF($B150="","",IF(OR($L150="",$I150=""),"",$L150*$I150))</f>
        <v/>
      </c>
      <c r="S150" s="28">
        <f>IF($B150="","",IF(OR($M150="",$I150=""),"",$M150*$I150))</f>
        <v/>
      </c>
      <c r="T150" s="30">
        <f>IF($B150="","",IF(OR($A150="",$C150="",$D150="",$E150="",$F150="",$G150="",$H150="",$I150=""),"Dados incompletos",IF($D150&lt;=0,"Rever preço",IF($E150&lt;=0,"Rever duração",IF($L150&gt;$D150,"Custo acima do preço",IF($N150&lt;'Parâmetros'!$B$5,"Margem abaixo da meta",IF($P150&lt;'Parâmetros'!$B$6,"Resultado/hora abaixo da meta","Dentro das metas")))))))</f>
        <v/>
      </c>
    </row>
    <row r="151" ht="21" customHeight="1">
      <c r="A151" s="20" t="n"/>
      <c r="B151" s="20" t="n"/>
      <c r="C151" s="20" t="n"/>
      <c r="D151" s="25" t="n"/>
      <c r="E151" s="26" t="n"/>
      <c r="F151" s="25" t="n"/>
      <c r="G151" s="27" t="n"/>
      <c r="H151" s="25" t="n"/>
      <c r="I151" s="26" t="n"/>
      <c r="J151" s="28">
        <f>IF(OR($B151="",$E151=""),"",IFERROR($E151/60*'Parâmetros'!$B$4,""))</f>
        <v/>
      </c>
      <c r="K151" s="28">
        <f>IF(OR($B151="",$D151="",$G151=""),"",$D151*$G151)</f>
        <v/>
      </c>
      <c r="L151" s="28">
        <f>IF($B151="","",IF(COUNT($D151:$H151)&lt;5,"",SUM($F151,$H151,$J151,$K151)))</f>
        <v/>
      </c>
      <c r="M151" s="28">
        <f>IF(OR($B151="",$D151="",$L151=""),"",$D151-$L151)</f>
        <v/>
      </c>
      <c r="N151" s="29">
        <f>IF($B151="","",IF($M151="","",IF($D151&lt;=0,"Preço inválido",IFERROR($M151/$D151,""))))</f>
        <v/>
      </c>
      <c r="O151" s="28">
        <f>IF($B151="","",IF(OR($D151="",$E151=""),"",IF($E151&lt;=0,"Duração inválida",IFERROR($D151/($E151/60),""))))</f>
        <v/>
      </c>
      <c r="P151" s="28">
        <f>IF($B151="","",IF(OR($M151="",$E151=""),"",IF($E151&lt;=0,"Duração inválida",IFERROR($M151/($E151/60),""))))</f>
        <v/>
      </c>
      <c r="Q151" s="28">
        <f>IF($B151="","",IF(OR($D151="",$I151=""),"",$D151*$I151))</f>
        <v/>
      </c>
      <c r="R151" s="28">
        <f>IF($B151="","",IF(OR($L151="",$I151=""),"",$L151*$I151))</f>
        <v/>
      </c>
      <c r="S151" s="28">
        <f>IF($B151="","",IF(OR($M151="",$I151=""),"",$M151*$I151))</f>
        <v/>
      </c>
      <c r="T151" s="30">
        <f>IF($B151="","",IF(OR($A151="",$C151="",$D151="",$E151="",$F151="",$G151="",$H151="",$I151=""),"Dados incompletos",IF($D151&lt;=0,"Rever preço",IF($E151&lt;=0,"Rever duração",IF($L151&gt;$D151,"Custo acima do preço",IF($N151&lt;'Parâmetros'!$B$5,"Margem abaixo da meta",IF($P151&lt;'Parâmetros'!$B$6,"Resultado/hora abaixo da meta","Dentro das metas")))))))</f>
        <v/>
      </c>
    </row>
  </sheetData>
  <conditionalFormatting sqref="M2:M151">
    <cfRule type="expression" priority="1" dxfId="2">
      <formula>AND(ISNUMBER($M2),$M2&lt;0)</formula>
    </cfRule>
  </conditionalFormatting>
  <conditionalFormatting sqref="N2:N151">
    <cfRule type="expression" priority="2" dxfId="1">
      <formula>AND(ISNUMBER($N2),$N2&lt;'Parâmetros'!$B$5)</formula>
    </cfRule>
    <cfRule type="expression" priority="3" dxfId="3">
      <formula>AND(ISNUMBER($N2),$N2&gt;='Parâmetros'!$B$5)</formula>
    </cfRule>
  </conditionalFormatting>
  <conditionalFormatting sqref="P2:P151">
    <cfRule type="expression" priority="4" dxfId="1">
      <formula>AND(ISNUMBER($P2),$P2&lt;'Parâmetros'!$B$6)</formula>
    </cfRule>
    <cfRule type="expression" priority="5" dxfId="3">
      <formula>AND(ISNUMBER($P2),$P2&gt;='Parâmetros'!$B$6)</formula>
    </cfRule>
  </conditionalFormatting>
  <conditionalFormatting sqref="A2:T151">
    <cfRule type="expression" priority="6" dxfId="4">
      <formula>AND($B2&lt;&gt;"",$I2=0)</formula>
    </cfRule>
  </conditionalFormatting>
  <conditionalFormatting sqref="T2:T151">
    <cfRule type="expression" priority="7" dxfId="0">
      <formula>OR($T2="Dados incompletos",$T2="Rever preço",$T2="Rever duração",$T2="Custo acima do preço")</formula>
    </cfRule>
    <cfRule type="expression" priority="8" dxfId="1">
      <formula>OR($T2="Margem abaixo da meta",$T2="Resultado/hora abaixo da meta")</formula>
    </cfRule>
    <cfRule type="expression" priority="9" dxfId="3">
      <formula>$T2="Dentro das metas"</formula>
    </cfRule>
  </conditionalFormatting>
  <dataValidations count="7">
    <dataValidation sqref="A2:A151" showDropDown="0" showInputMessage="0" showErrorMessage="1" allowBlank="0" errorTitle="Código duplicado" error="Use um código ainda não cadastrado." type="custom" errorStyle="stop">
      <formula1>=OR(A2="",COUNTIF($A$2:$A$151,A2)=1)</formula1>
    </dataValidation>
    <dataValidation sqref="C2:C151" showDropDown="0" showInputMessage="0" showErrorMessage="1" allowBlank="0" errorTitle="Categoria inválida" error="Selecione uma categoria disponível na lista." type="list" errorStyle="stop">
      <formula1>=INDIRECT("'Parâmetros'!$D$2:$D$9")</formula1>
    </dataValidation>
    <dataValidation sqref="D2:D151" showDropDown="0" showInputMessage="0" showErrorMessage="1" allowBlank="0" errorTitle="Preço inválido" error="Informe um preço entre R$ 0,01 e R$ 100.000,00." type="decimal" errorStyle="stop" operator="between">
      <formula1>0.01</formula1>
      <formula2>100000</formula2>
    </dataValidation>
    <dataValidation sqref="E2:E151" showDropDown="0" showInputMessage="0" showErrorMessage="1" allowBlank="0" errorTitle="Duração inválida" error="Informe uma duração inteira entre 1 e 600 minutos." type="whole" errorStyle="stop" operator="between">
      <formula1>1</formula1>
      <formula2>600</formula2>
    </dataValidation>
    <dataValidation sqref="F2:F151 H2:H151" showDropDown="0" showInputMessage="0" showErrorMessage="1" allowBlank="0" errorTitle="Custo inválido" error="Informe um custo entre R$ 0,00 e R$ 100.000,00." type="decimal" errorStyle="stop" operator="between">
      <formula1>0</formula1>
      <formula2>100000</formula2>
    </dataValidation>
    <dataValidation sqref="G2:G151" showDropDown="0" showInputMessage="0" showErrorMessage="1" allowBlank="0" errorTitle="Repasse inválido" error="Informe um percentual entre 0,00% e 100,00%." type="decimal" errorStyle="stop" operator="between">
      <formula1>0</formula1>
      <formula2>1</formula2>
    </dataValidation>
    <dataValidation sqref="I2:I151" showDropDown="0" showInputMessage="0" showErrorMessage="1" allowBlank="0" errorTitle="Volume inválido" error="Informe uma quantidade inteira entre 0 e 10.000." type="whole" errorStyle="stop" operator="between">
      <formula1>0</formula1>
      <formula2>10000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fictício para gestão de salão</dc:creator>
  <dc:title xmlns:dc="http://purl.org/dc/elements/1.1/">Rentabilidade por serviço de salão</dc:title>
  <dc:subject xmlns:dc="http://purl.org/dc/elements/1.1/">Análise gerencial fictícia de rentabilidade direta por serviço</dc:subject>
  <dcterms:created xmlns:dcterms="http://purl.org/dc/terms/" xmlns:xsi="http://www.w3.org/2001/XMLSchema-instance" xsi:type="dcterms:W3CDTF">2026-09-09T01:40:06Z</dcterms:created>
  <dcterms:modified xmlns:dcterms="http://purl.org/dc/terms/" xmlns:xsi="http://www.w3.org/2001/XMLSchema-instance" xsi:type="dcterms:W3CDTF">2026-09-09T01:40:07+00:00Z</dcterms:modified>
</cp:coreProperties>
</file>