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Serviços" sheetId="3" state="visible" r:id="rId3"/>
    <sheet xmlns:r="http://schemas.openxmlformats.org/officeDocument/2006/relationships" name="Pacotes" sheetId="4" state="visible" r:id="rId4"/>
    <sheet xmlns:r="http://schemas.openxmlformats.org/officeDocument/2006/relationships" name="Composição" sheetId="5" state="visible" r:id="rId5"/>
  </sheets>
  <definedNames>
    <definedName name="_xlnm._FilterDatabase" localSheetId="2" hidden="1">'Serviços'!$A$4:$H$104</definedName>
    <definedName name="_xlnm._FilterDatabase" localSheetId="3" hidden="1">'Pacotes'!$A$4:$S$104</definedName>
    <definedName name="_xlnm._FilterDatabase" localSheetId="4" hidden="1">'Composição'!$A$4:$K$204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.##0,00"/>
    <numFmt numFmtId="165" formatCode="0,00%"/>
    <numFmt numFmtId="166" formatCode="0,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B5662"/>
      <sz val="10"/>
    </font>
    <font>
      <name val="Calibri"/>
      <b val="1"/>
      <color rgb="003D3038"/>
      <sz val="10"/>
    </font>
    <font>
      <name val="Calibri"/>
      <color rgb="006B5662"/>
      <sz val="9"/>
    </font>
    <font>
      <name val="Calibri"/>
      <b val="1"/>
      <color rgb="00FFFFFF"/>
      <sz val="10"/>
    </font>
    <font>
      <name val="Calibri"/>
      <color rgb="003D3038"/>
      <sz val="10"/>
    </font>
  </fonts>
  <fills count="8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FF7F5"/>
      </patternFill>
    </fill>
    <fill>
      <patternFill patternType="solid">
        <fgColor rgb="00EEEEEE"/>
      </patternFill>
    </fill>
    <fill>
      <patternFill patternType="solid">
        <fgColor rgb="00FFFFFF"/>
      </patternFill>
    </fill>
    <fill>
      <patternFill patternType="solid">
        <fgColor rgb="00B63D5C"/>
      </patternFill>
    </fill>
    <fill>
      <patternFill patternType="solid">
        <fgColor rgb="00F6DFE2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6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64" fontId="6" fillId="7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 wrapText="1"/>
    </xf>
    <xf numFmtId="1" fontId="6" fillId="7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8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D9D9D9"/>
        </patternFill>
      </fill>
    </dxf>
    <dxf>
      <font>
        <name val="Calibri"/>
        <b val="1"/>
        <color rgb="00B94762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B14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</cols>
  <sheetData>
    <row r="1" ht="28" customHeight="1">
      <c r="A1" s="1" t="inlineStr">
        <is>
          <t>Resumo da rentabilidade dos pacotes</t>
        </is>
      </c>
    </row>
    <row r="2" ht="21" customHeight="1">
      <c r="A2" s="2" t="inlineStr">
        <is>
          <t>Indicadores consolidados consideram pacotes ativos, consistentes e com composição válida.</t>
        </is>
      </c>
    </row>
    <row r="3" ht="23" customHeight="1">
      <c r="A3" s="3" t="inlineStr">
        <is>
          <t>Pacotes ativos com cálculo válido</t>
        </is>
      </c>
      <c r="B3" s="4">
        <f>COUNTIFS('Pacotes'!$F$5:$F$104,"Sim",'Pacotes'!$R$5:$R$104,"OK")</f>
        <v/>
      </c>
    </row>
    <row r="4" ht="23" customHeight="1">
      <c r="A4" s="5" t="inlineStr">
        <is>
          <t>Receita prevista</t>
        </is>
      </c>
      <c r="B4" s="6">
        <f>SUMIFS('Pacotes'!$O$5:$O$104,'Pacotes'!$F$5:$F$104,"Sim",'Pacotes'!$R$5:$R$104,"OK")</f>
        <v/>
      </c>
    </row>
    <row r="5" ht="23" customHeight="1">
      <c r="A5" s="3" t="inlineStr">
        <is>
          <t>Resultado previsto</t>
        </is>
      </c>
      <c r="B5" s="6">
        <f>SUMIFS('Pacotes'!$P$5:$P$104,'Pacotes'!$F$5:$F$104,"Sim",'Pacotes'!$R$5:$R$104,"OK")</f>
        <v/>
      </c>
    </row>
    <row r="6" ht="23" customHeight="1">
      <c r="A6" s="5" t="inlineStr">
        <is>
          <t>Margem consolidada</t>
        </is>
      </c>
      <c r="B6" s="7">
        <f>IFERROR(B5/B4,"Sem receita prevista")</f>
        <v/>
      </c>
    </row>
    <row r="7" ht="23" customHeight="1">
      <c r="A7" s="3" t="inlineStr">
        <is>
          <t>Horas previstas</t>
        </is>
      </c>
      <c r="B7" s="8">
        <f>SUMIFS('Pacotes'!$Q$5:$Q$104,'Pacotes'!$F$5:$F$104,"Sim",'Pacotes'!$R$5:$R$104,"OK")</f>
        <v/>
      </c>
    </row>
    <row r="8" ht="23" customHeight="1">
      <c r="A8" s="5" t="inlineStr">
        <is>
          <t>Resultado previsto por hora</t>
        </is>
      </c>
      <c r="B8" s="6">
        <f>IFERROR(B5/B7,"Sem horas previstas")</f>
        <v/>
      </c>
    </row>
    <row r="9" ht="23" customHeight="1">
      <c r="A9" s="3" t="inlineStr">
        <is>
          <t>Pacotes com prejuízo unitário</t>
        </is>
      </c>
      <c r="B9" s="4">
        <f>COUNTIFS('Pacotes'!$F$5:$F$104,"Sim",'Pacotes'!$R$5:$R$104,"OK",'Pacotes'!$M$5:$M$104,"&lt;0")</f>
        <v/>
      </c>
    </row>
    <row r="10" ht="23" customHeight="1">
      <c r="A10" s="5" t="inlineStr">
        <is>
          <t>Pacotes abaixo da margem mínima</t>
        </is>
      </c>
      <c r="B10" s="4">
        <f>COUNTIFS('Pacotes'!$F$5:$F$104,"Sim",'Pacotes'!$R$5:$R$104,"OK",'Pacotes'!$N$5:$N$104,"&lt;"&amp;'Parâmetros'!$B$5)</f>
        <v/>
      </c>
    </row>
    <row r="11" ht="23" customHeight="1">
      <c r="A11" s="3" t="inlineStr">
        <is>
          <t>Pacotes sem previsão de vendas</t>
        </is>
      </c>
      <c r="B11" s="4">
        <f>COUNTIFS('Pacotes'!$F$5:$F$104,"Sim",'Pacotes'!$R$5:$R$104,"OK",'Pacotes'!$E$5:$E$104,"")</f>
        <v/>
      </c>
    </row>
    <row r="12"/>
    <row r="13">
      <c r="A13" s="9" t="inlineStr">
        <is>
          <t>Escopo:</t>
        </is>
      </c>
    </row>
    <row r="14">
      <c r="A14" s="10" t="inlineStr">
        <is>
          <t>Análise gerencial; não controla agenda, pagamentos, tributos, estoque físico ou fluxo de caixa.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C6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49" customWidth="1" min="3" max="3"/>
  </cols>
  <sheetData>
    <row r="1" ht="28" customHeight="1">
      <c r="A1" s="1" t="inlineStr">
        <is>
          <t>Parâmetros da análise</t>
        </is>
      </c>
    </row>
    <row r="2" ht="21" customHeight="1">
      <c r="A2" s="2" t="inlineStr">
        <is>
          <t>Edite as premissas destacadas. Os valores são fictícios e devem ser ajustados à operação.</t>
        </is>
      </c>
    </row>
    <row r="3" ht="34" customHeight="1">
      <c r="A3" s="11" t="inlineStr">
        <is>
          <t>Parâmetro</t>
        </is>
      </c>
      <c r="B3" s="11" t="inlineStr">
        <is>
          <t>Valor</t>
        </is>
      </c>
      <c r="C3" s="11" t="inlineStr">
        <is>
          <t>Orientação</t>
        </is>
      </c>
    </row>
    <row r="4" ht="25" customHeight="1">
      <c r="A4" s="12" t="inlineStr">
        <is>
          <t>Custo da hora profissional</t>
        </is>
      </c>
      <c r="B4" s="13" t="n">
        <v>36</v>
      </c>
      <c r="C4" s="12" t="inlineStr">
        <is>
          <t>Custo gerencial por hora produtiva.</t>
        </is>
      </c>
    </row>
    <row r="5" ht="25" customHeight="1">
      <c r="A5" s="14" t="inlineStr">
        <is>
          <t>Margem mínima desejada</t>
        </is>
      </c>
      <c r="B5" s="15" t="n">
        <v>0.3</v>
      </c>
      <c r="C5" s="14" t="inlineStr">
        <is>
          <t>Meta ajustável para sinalização dos pacotes.</t>
        </is>
      </c>
    </row>
    <row r="6" ht="25" customHeight="1">
      <c r="A6" s="12" t="inlineStr">
        <is>
          <t>Limite de horas por pacote</t>
        </is>
      </c>
      <c r="B6" s="16" t="n">
        <v>3</v>
      </c>
      <c r="C6" s="12" t="inlineStr">
        <is>
          <t>Carga unitária usada apenas como alerta.</t>
        </is>
      </c>
    </row>
  </sheetData>
  <mergeCells count="1">
    <mergeCell ref="A1:C1"/>
  </mergeCells>
  <dataValidations count="3">
    <dataValidation sqref="B4" showDropDown="0" showInputMessage="1" showErrorMessage="1" allowBlank="0" errorTitle="Custo da hora inválido" error="Informe um valor entre 0 e 1.000." promptTitle="Premissa ajustável" prompt="Informe o custo gerencial da hora profissional." type="decimal" operator="between">
      <formula1>0</formula1>
      <formula2>1000</formula2>
    </dataValidation>
    <dataValidation sqref="B5" showDropDown="0" showInputMessage="0" showErrorMessage="1" allowBlank="0" errorTitle="Margem inválida" error="Informe um percentual entre 0,00% e 100,00%." type="decimal" operator="between">
      <formula1>0</formula1>
      <formula2>1</formula2>
    </dataValidation>
    <dataValidation sqref="B6" showDropDown="0" showInputMessage="0" showErrorMessage="1" allowBlank="0" errorTitle="Limite inválido" error="Informe um número maior que zero e menor ou igual a 100." type="custom">
      <formula1>=AND(ISNUMBER(B6),B6&gt;0,B6&lt;=100)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D2E4C"/>
    <outlinePr summaryBelow="1" summaryRight="1"/>
    <pageSetUpPr/>
  </sheetPr>
  <dimension ref="A1:H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9" customWidth="1" min="3" max="3"/>
    <col width="18" customWidth="1" min="4" max="4"/>
    <col width="20" customWidth="1" min="5" max="5"/>
    <col width="21" customWidth="1" min="6" max="6"/>
    <col width="11" customWidth="1" min="7" max="7"/>
    <col width="25" customWidth="1" min="8" max="8"/>
  </cols>
  <sheetData>
    <row r="1" ht="28" customHeight="1">
      <c r="A1" s="1" t="inlineStr">
        <is>
          <t>Cadastro de serviços</t>
        </is>
      </c>
    </row>
    <row r="2" ht="21" customHeight="1">
      <c r="A2" s="2" t="inlineStr">
        <is>
          <t>Cadastre componentes fictícios ou próprios; custos calculados usam a duração e o custo da hora profissional.</t>
        </is>
      </c>
    </row>
    <row r="3">
      <c r="A3" s="10" t="inlineStr">
        <is>
          <t>Entradas destacadas; colunas calculadas são preenchidas automaticamente.</t>
        </is>
      </c>
    </row>
    <row r="4" ht="34" customHeight="1">
      <c r="A4" s="11" t="inlineStr">
        <is>
          <t>Código do serviço</t>
        </is>
      </c>
      <c r="B4" s="11" t="inlineStr">
        <is>
          <t>Serviço</t>
        </is>
      </c>
      <c r="C4" s="11" t="inlineStr">
        <is>
          <t>Duração por sessão (min)</t>
        </is>
      </c>
      <c r="D4" s="11" t="inlineStr">
        <is>
          <t>Insumos por sessão</t>
        </is>
      </c>
      <c r="E4" s="11" t="inlineStr">
        <is>
          <t>Mão de obra por sessão</t>
        </is>
      </c>
      <c r="F4" s="11" t="inlineStr">
        <is>
          <t>Custo direto por sessão</t>
        </is>
      </c>
      <c r="G4" s="11" t="inlineStr">
        <is>
          <t>Ativo</t>
        </is>
      </c>
      <c r="H4" s="11" t="inlineStr">
        <is>
          <t>Situação</t>
        </is>
      </c>
    </row>
    <row r="5" ht="21" customHeight="1">
      <c r="A5" s="17" t="inlineStr">
        <is>
          <t>SV-EX01</t>
        </is>
      </c>
      <c r="B5" s="18" t="inlineStr">
        <is>
          <t>Escova expressa — exemplo fictício</t>
        </is>
      </c>
      <c r="C5" s="19" t="n">
        <v>45</v>
      </c>
      <c r="D5" s="13" t="n">
        <v>8</v>
      </c>
      <c r="E5" s="20">
        <f>IF(A5="","",IF(OR(C5="",C5&lt;=0),"",(C5/60)*'Parâmetros'!$B$4))</f>
        <v/>
      </c>
      <c r="F5" s="20">
        <f>IF(A5="","",IF(OR(D5="",E5=""),"",D5+E5))</f>
        <v/>
      </c>
      <c r="G5" s="17" t="inlineStr">
        <is>
          <t>Sim</t>
        </is>
      </c>
      <c r="H5" s="21">
        <f>IF(COUNTA(A5:D5,G5)=0,"",IF(A5="","Código obrigatório",IF(COUNTIF($A$5:$A$104,A5)&gt;1,"Código duplicado",IF(B5="","Nome obrigatório",IF(OR(C5="",C5&lt;=0,D5="",D5&lt;0),"Revisar custos/duração",IF(OR(G5="",AND(G5&lt;&gt;"Sim",G5&lt;&gt;"Não")),"Revisar ativo","OK"))))))</f>
        <v/>
      </c>
    </row>
    <row r="6" ht="21" customHeight="1">
      <c r="A6" s="17" t="inlineStr">
        <is>
          <t>SV-EX02</t>
        </is>
      </c>
      <c r="B6" s="18" t="inlineStr">
        <is>
          <t>Hidratação capilar — exemplo fictício</t>
        </is>
      </c>
      <c r="C6" s="19" t="n">
        <v>60</v>
      </c>
      <c r="D6" s="13" t="n">
        <v>18</v>
      </c>
      <c r="E6" s="20">
        <f>IF(A6="","",IF(OR(C6="",C6&lt;=0),"",(C6/60)*'Parâmetros'!$B$4))</f>
        <v/>
      </c>
      <c r="F6" s="20">
        <f>IF(A6="","",IF(OR(D6="",E6=""),"",D6+E6))</f>
        <v/>
      </c>
      <c r="G6" s="17" t="inlineStr">
        <is>
          <t>Sim</t>
        </is>
      </c>
      <c r="H6" s="21">
        <f>IF(COUNTA(A6:D6,G6)=0,"",IF(A6="","Código obrigatório",IF(COUNTIF($A$5:$A$104,A6)&gt;1,"Código duplicado",IF(B6="","Nome obrigatório",IF(OR(C6="",C6&lt;=0,D6="",D6&lt;0),"Revisar custos/duração",IF(OR(G6="",AND(G6&lt;&gt;"Sim",G6&lt;&gt;"Não")),"Revisar ativo","OK"))))))</f>
        <v/>
      </c>
    </row>
    <row r="7" ht="21" customHeight="1">
      <c r="A7" s="17" t="inlineStr">
        <is>
          <t>SV-EX03</t>
        </is>
      </c>
      <c r="B7" s="18" t="inlineStr">
        <is>
          <t>Manicure simples — exemplo fictício</t>
        </is>
      </c>
      <c r="C7" s="19" t="n">
        <v>50</v>
      </c>
      <c r="D7" s="13" t="n">
        <v>6.5</v>
      </c>
      <c r="E7" s="20">
        <f>IF(A7="","",IF(OR(C7="",C7&lt;=0),"",(C7/60)*'Parâmetros'!$B$4))</f>
        <v/>
      </c>
      <c r="F7" s="20">
        <f>IF(A7="","",IF(OR(D7="",E7=""),"",D7+E7))</f>
        <v/>
      </c>
      <c r="G7" s="17" t="inlineStr">
        <is>
          <t>Sim</t>
        </is>
      </c>
      <c r="H7" s="21">
        <f>IF(COUNTA(A7:D7,G7)=0,"",IF(A7="","Código obrigatório",IF(COUNTIF($A$5:$A$104,A7)&gt;1,"Código duplicado",IF(B7="","Nome obrigatório",IF(OR(C7="",C7&lt;=0,D7="",D7&lt;0),"Revisar custos/duração",IF(OR(G7="",AND(G7&lt;&gt;"Sim",G7&lt;&gt;"Não")),"Revisar ativo","OK"))))))</f>
        <v/>
      </c>
    </row>
    <row r="8" ht="21" customHeight="1">
      <c r="A8" s="17" t="inlineStr">
        <is>
          <t>SV-EX04</t>
        </is>
      </c>
      <c r="B8" s="18" t="inlineStr">
        <is>
          <t>Design de sobrancelhas — exemplo fictício</t>
        </is>
      </c>
      <c r="C8" s="19" t="n">
        <v>30</v>
      </c>
      <c r="D8" s="13" t="n">
        <v>4</v>
      </c>
      <c r="E8" s="20">
        <f>IF(A8="","",IF(OR(C8="",C8&lt;=0),"",(C8/60)*'Parâmetros'!$B$4))</f>
        <v/>
      </c>
      <c r="F8" s="20">
        <f>IF(A8="","",IF(OR(D8="",E8=""),"",D8+E8))</f>
        <v/>
      </c>
      <c r="G8" s="17" t="inlineStr">
        <is>
          <t>Sim</t>
        </is>
      </c>
      <c r="H8" s="21">
        <f>IF(COUNTA(A8:D8,G8)=0,"",IF(A8="","Código obrigatório",IF(COUNTIF($A$5:$A$104,A8)&gt;1,"Código duplicado",IF(B8="","Nome obrigatório",IF(OR(C8="",C8&lt;=0,D8="",D8&lt;0),"Revisar custos/duração",IF(OR(G8="",AND(G8&lt;&gt;"Sim",G8&lt;&gt;"Não")),"Revisar ativo","OK"))))))</f>
        <v/>
      </c>
    </row>
    <row r="9" ht="21" customHeight="1">
      <c r="A9" s="17" t="n"/>
      <c r="B9" s="18" t="n"/>
      <c r="C9" s="19" t="n"/>
      <c r="D9" s="13" t="n"/>
      <c r="E9" s="20">
        <f>IF(A9="","",IF(OR(C9="",C9&lt;=0),"",(C9/60)*'Parâmetros'!$B$4))</f>
        <v/>
      </c>
      <c r="F9" s="20">
        <f>IF(A9="","",IF(OR(D9="",E9=""),"",D9+E9))</f>
        <v/>
      </c>
      <c r="G9" s="17" t="n"/>
      <c r="H9" s="21">
        <f>IF(COUNTA(A9:D9,G9)=0,"",IF(A9="","Código obrigatório",IF(COUNTIF($A$5:$A$104,A9)&gt;1,"Código duplicado",IF(B9="","Nome obrigatório",IF(OR(C9="",C9&lt;=0,D9="",D9&lt;0),"Revisar custos/duração",IF(OR(G9="",AND(G9&lt;&gt;"Sim",G9&lt;&gt;"Não")),"Revisar ativo","OK"))))))</f>
        <v/>
      </c>
    </row>
    <row r="10" ht="21" customHeight="1">
      <c r="A10" s="17" t="n"/>
      <c r="B10" s="18" t="n"/>
      <c r="C10" s="19" t="n"/>
      <c r="D10" s="13" t="n"/>
      <c r="E10" s="20">
        <f>IF(A10="","",IF(OR(C10="",C10&lt;=0),"",(C10/60)*'Parâmetros'!$B$4))</f>
        <v/>
      </c>
      <c r="F10" s="20">
        <f>IF(A10="","",IF(OR(D10="",E10=""),"",D10+E10))</f>
        <v/>
      </c>
      <c r="G10" s="17" t="n"/>
      <c r="H10" s="21">
        <f>IF(COUNTA(A10:D10,G10)=0,"",IF(A10="","Código obrigatório",IF(COUNTIF($A$5:$A$104,A10)&gt;1,"Código duplicado",IF(B10="","Nome obrigatório",IF(OR(C10="",C10&lt;=0,D10="",D10&lt;0),"Revisar custos/duração",IF(OR(G10="",AND(G10&lt;&gt;"Sim",G10&lt;&gt;"Não")),"Revisar ativo","OK"))))))</f>
        <v/>
      </c>
    </row>
    <row r="11" ht="21" customHeight="1">
      <c r="A11" s="17" t="n"/>
      <c r="B11" s="18" t="n"/>
      <c r="C11" s="19" t="n"/>
      <c r="D11" s="13" t="n"/>
      <c r="E11" s="20">
        <f>IF(A11="","",IF(OR(C11="",C11&lt;=0),"",(C11/60)*'Parâmetros'!$B$4))</f>
        <v/>
      </c>
      <c r="F11" s="20">
        <f>IF(A11="","",IF(OR(D11="",E11=""),"",D11+E11))</f>
        <v/>
      </c>
      <c r="G11" s="17" t="n"/>
      <c r="H11" s="21">
        <f>IF(COUNTA(A11:D11,G11)=0,"",IF(A11="","Código obrigatório",IF(COUNTIF($A$5:$A$104,A11)&gt;1,"Código duplicado",IF(B11="","Nome obrigatório",IF(OR(C11="",C11&lt;=0,D11="",D11&lt;0),"Revisar custos/duração",IF(OR(G11="",AND(G11&lt;&gt;"Sim",G11&lt;&gt;"Não")),"Revisar ativo","OK"))))))</f>
        <v/>
      </c>
    </row>
    <row r="12" ht="21" customHeight="1">
      <c r="A12" s="17" t="n"/>
      <c r="B12" s="18" t="n"/>
      <c r="C12" s="19" t="n"/>
      <c r="D12" s="13" t="n"/>
      <c r="E12" s="20">
        <f>IF(A12="","",IF(OR(C12="",C12&lt;=0),"",(C12/60)*'Parâmetros'!$B$4))</f>
        <v/>
      </c>
      <c r="F12" s="20">
        <f>IF(A12="","",IF(OR(D12="",E12=""),"",D12+E12))</f>
        <v/>
      </c>
      <c r="G12" s="17" t="n"/>
      <c r="H12" s="21">
        <f>IF(COUNTA(A12:D12,G12)=0,"",IF(A12="","Código obrigatório",IF(COUNTIF($A$5:$A$104,A12)&gt;1,"Código duplicado",IF(B12="","Nome obrigatório",IF(OR(C12="",C12&lt;=0,D12="",D12&lt;0),"Revisar custos/duração",IF(OR(G12="",AND(G12&lt;&gt;"Sim",G12&lt;&gt;"Não")),"Revisar ativo","OK"))))))</f>
        <v/>
      </c>
    </row>
    <row r="13" ht="21" customHeight="1">
      <c r="A13" s="17" t="n"/>
      <c r="B13" s="18" t="n"/>
      <c r="C13" s="19" t="n"/>
      <c r="D13" s="13" t="n"/>
      <c r="E13" s="20">
        <f>IF(A13="","",IF(OR(C13="",C13&lt;=0),"",(C13/60)*'Parâmetros'!$B$4))</f>
        <v/>
      </c>
      <c r="F13" s="20">
        <f>IF(A13="","",IF(OR(D13="",E13=""),"",D13+E13))</f>
        <v/>
      </c>
      <c r="G13" s="17" t="n"/>
      <c r="H13" s="21">
        <f>IF(COUNTA(A13:D13,G13)=0,"",IF(A13="","Código obrigatório",IF(COUNTIF($A$5:$A$104,A13)&gt;1,"Código duplicado",IF(B13="","Nome obrigatório",IF(OR(C13="",C13&lt;=0,D13="",D13&lt;0),"Revisar custos/duração",IF(OR(G13="",AND(G13&lt;&gt;"Sim",G13&lt;&gt;"Não")),"Revisar ativo","OK"))))))</f>
        <v/>
      </c>
    </row>
    <row r="14" ht="21" customHeight="1">
      <c r="A14" s="17" t="n"/>
      <c r="B14" s="18" t="n"/>
      <c r="C14" s="19" t="n"/>
      <c r="D14" s="13" t="n"/>
      <c r="E14" s="20">
        <f>IF(A14="","",IF(OR(C14="",C14&lt;=0),"",(C14/60)*'Parâmetros'!$B$4))</f>
        <v/>
      </c>
      <c r="F14" s="20">
        <f>IF(A14="","",IF(OR(D14="",E14=""),"",D14+E14))</f>
        <v/>
      </c>
      <c r="G14" s="17" t="n"/>
      <c r="H14" s="21">
        <f>IF(COUNTA(A14:D14,G14)=0,"",IF(A14="","Código obrigatório",IF(COUNTIF($A$5:$A$104,A14)&gt;1,"Código duplicado",IF(B14="","Nome obrigatório",IF(OR(C14="",C14&lt;=0,D14="",D14&lt;0),"Revisar custos/duração",IF(OR(G14="",AND(G14&lt;&gt;"Sim",G14&lt;&gt;"Não")),"Revisar ativo","OK"))))))</f>
        <v/>
      </c>
    </row>
    <row r="15" ht="21" customHeight="1">
      <c r="A15" s="17" t="n"/>
      <c r="B15" s="18" t="n"/>
      <c r="C15" s="19" t="n"/>
      <c r="D15" s="13" t="n"/>
      <c r="E15" s="20">
        <f>IF(A15="","",IF(OR(C15="",C15&lt;=0),"",(C15/60)*'Parâmetros'!$B$4))</f>
        <v/>
      </c>
      <c r="F15" s="20">
        <f>IF(A15="","",IF(OR(D15="",E15=""),"",D15+E15))</f>
        <v/>
      </c>
      <c r="G15" s="17" t="n"/>
      <c r="H15" s="21">
        <f>IF(COUNTA(A15:D15,G15)=0,"",IF(A15="","Código obrigatório",IF(COUNTIF($A$5:$A$104,A15)&gt;1,"Código duplicado",IF(B15="","Nome obrigatório",IF(OR(C15="",C15&lt;=0,D15="",D15&lt;0),"Revisar custos/duração",IF(OR(G15="",AND(G15&lt;&gt;"Sim",G15&lt;&gt;"Não")),"Revisar ativo","OK"))))))</f>
        <v/>
      </c>
    </row>
    <row r="16" ht="21" customHeight="1">
      <c r="A16" s="17" t="n"/>
      <c r="B16" s="18" t="n"/>
      <c r="C16" s="19" t="n"/>
      <c r="D16" s="13" t="n"/>
      <c r="E16" s="20">
        <f>IF(A16="","",IF(OR(C16="",C16&lt;=0),"",(C16/60)*'Parâmetros'!$B$4))</f>
        <v/>
      </c>
      <c r="F16" s="20">
        <f>IF(A16="","",IF(OR(D16="",E16=""),"",D16+E16))</f>
        <v/>
      </c>
      <c r="G16" s="17" t="n"/>
      <c r="H16" s="21">
        <f>IF(COUNTA(A16:D16,G16)=0,"",IF(A16="","Código obrigatório",IF(COUNTIF($A$5:$A$104,A16)&gt;1,"Código duplicado",IF(B16="","Nome obrigatório",IF(OR(C16="",C16&lt;=0,D16="",D16&lt;0),"Revisar custos/duração",IF(OR(G16="",AND(G16&lt;&gt;"Sim",G16&lt;&gt;"Não")),"Revisar ativo","OK"))))))</f>
        <v/>
      </c>
    </row>
    <row r="17" ht="21" customHeight="1">
      <c r="A17" s="17" t="n"/>
      <c r="B17" s="18" t="n"/>
      <c r="C17" s="19" t="n"/>
      <c r="D17" s="13" t="n"/>
      <c r="E17" s="20">
        <f>IF(A17="","",IF(OR(C17="",C17&lt;=0),"",(C17/60)*'Parâmetros'!$B$4))</f>
        <v/>
      </c>
      <c r="F17" s="20">
        <f>IF(A17="","",IF(OR(D17="",E17=""),"",D17+E17))</f>
        <v/>
      </c>
      <c r="G17" s="17" t="n"/>
      <c r="H17" s="21">
        <f>IF(COUNTA(A17:D17,G17)=0,"",IF(A17="","Código obrigatório",IF(COUNTIF($A$5:$A$104,A17)&gt;1,"Código duplicado",IF(B17="","Nome obrigatório",IF(OR(C17="",C17&lt;=0,D17="",D17&lt;0),"Revisar custos/duração",IF(OR(G17="",AND(G17&lt;&gt;"Sim",G17&lt;&gt;"Não")),"Revisar ativo","OK"))))))</f>
        <v/>
      </c>
    </row>
    <row r="18" ht="21" customHeight="1">
      <c r="A18" s="17" t="n"/>
      <c r="B18" s="18" t="n"/>
      <c r="C18" s="19" t="n"/>
      <c r="D18" s="13" t="n"/>
      <c r="E18" s="20">
        <f>IF(A18="","",IF(OR(C18="",C18&lt;=0),"",(C18/60)*'Parâmetros'!$B$4))</f>
        <v/>
      </c>
      <c r="F18" s="20">
        <f>IF(A18="","",IF(OR(D18="",E18=""),"",D18+E18))</f>
        <v/>
      </c>
      <c r="G18" s="17" t="n"/>
      <c r="H18" s="21">
        <f>IF(COUNTA(A18:D18,G18)=0,"",IF(A18="","Código obrigatório",IF(COUNTIF($A$5:$A$104,A18)&gt;1,"Código duplicado",IF(B18="","Nome obrigatório",IF(OR(C18="",C18&lt;=0,D18="",D18&lt;0),"Revisar custos/duração",IF(OR(G18="",AND(G18&lt;&gt;"Sim",G18&lt;&gt;"Não")),"Revisar ativo","OK"))))))</f>
        <v/>
      </c>
    </row>
    <row r="19" ht="21" customHeight="1">
      <c r="A19" s="17" t="n"/>
      <c r="B19" s="18" t="n"/>
      <c r="C19" s="19" t="n"/>
      <c r="D19" s="13" t="n"/>
      <c r="E19" s="20">
        <f>IF(A19="","",IF(OR(C19="",C19&lt;=0),"",(C19/60)*'Parâmetros'!$B$4))</f>
        <v/>
      </c>
      <c r="F19" s="20">
        <f>IF(A19="","",IF(OR(D19="",E19=""),"",D19+E19))</f>
        <v/>
      </c>
      <c r="G19" s="17" t="n"/>
      <c r="H19" s="21">
        <f>IF(COUNTA(A19:D19,G19)=0,"",IF(A19="","Código obrigatório",IF(COUNTIF($A$5:$A$104,A19)&gt;1,"Código duplicado",IF(B19="","Nome obrigatório",IF(OR(C19="",C19&lt;=0,D19="",D19&lt;0),"Revisar custos/duração",IF(OR(G19="",AND(G19&lt;&gt;"Sim",G19&lt;&gt;"Não")),"Revisar ativo","OK"))))))</f>
        <v/>
      </c>
    </row>
    <row r="20" ht="21" customHeight="1">
      <c r="A20" s="17" t="n"/>
      <c r="B20" s="18" t="n"/>
      <c r="C20" s="19" t="n"/>
      <c r="D20" s="13" t="n"/>
      <c r="E20" s="20">
        <f>IF(A20="","",IF(OR(C20="",C20&lt;=0),"",(C20/60)*'Parâmetros'!$B$4))</f>
        <v/>
      </c>
      <c r="F20" s="20">
        <f>IF(A20="","",IF(OR(D20="",E20=""),"",D20+E20))</f>
        <v/>
      </c>
      <c r="G20" s="17" t="n"/>
      <c r="H20" s="21">
        <f>IF(COUNTA(A20:D20,G20)=0,"",IF(A20="","Código obrigatório",IF(COUNTIF($A$5:$A$104,A20)&gt;1,"Código duplicado",IF(B20="","Nome obrigatório",IF(OR(C20="",C20&lt;=0,D20="",D20&lt;0),"Revisar custos/duração",IF(OR(G20="",AND(G20&lt;&gt;"Sim",G20&lt;&gt;"Não")),"Revisar ativo","OK"))))))</f>
        <v/>
      </c>
    </row>
    <row r="21" ht="21" customHeight="1">
      <c r="A21" s="17" t="n"/>
      <c r="B21" s="18" t="n"/>
      <c r="C21" s="19" t="n"/>
      <c r="D21" s="13" t="n"/>
      <c r="E21" s="20">
        <f>IF(A21="","",IF(OR(C21="",C21&lt;=0),"",(C21/60)*'Parâmetros'!$B$4))</f>
        <v/>
      </c>
      <c r="F21" s="20">
        <f>IF(A21="","",IF(OR(D21="",E21=""),"",D21+E21))</f>
        <v/>
      </c>
      <c r="G21" s="17" t="n"/>
      <c r="H21" s="21">
        <f>IF(COUNTA(A21:D21,G21)=0,"",IF(A21="","Código obrigatório",IF(COUNTIF($A$5:$A$104,A21)&gt;1,"Código duplicado",IF(B21="","Nome obrigatório",IF(OR(C21="",C21&lt;=0,D21="",D21&lt;0),"Revisar custos/duração",IF(OR(G21="",AND(G21&lt;&gt;"Sim",G21&lt;&gt;"Não")),"Revisar ativo","OK"))))))</f>
        <v/>
      </c>
    </row>
    <row r="22" ht="21" customHeight="1">
      <c r="A22" s="17" t="n"/>
      <c r="B22" s="18" t="n"/>
      <c r="C22" s="19" t="n"/>
      <c r="D22" s="13" t="n"/>
      <c r="E22" s="20">
        <f>IF(A22="","",IF(OR(C22="",C22&lt;=0),"",(C22/60)*'Parâmetros'!$B$4))</f>
        <v/>
      </c>
      <c r="F22" s="20">
        <f>IF(A22="","",IF(OR(D22="",E22=""),"",D22+E22))</f>
        <v/>
      </c>
      <c r="G22" s="17" t="n"/>
      <c r="H22" s="21">
        <f>IF(COUNTA(A22:D22,G22)=0,"",IF(A22="","Código obrigatório",IF(COUNTIF($A$5:$A$104,A22)&gt;1,"Código duplicado",IF(B22="","Nome obrigatório",IF(OR(C22="",C22&lt;=0,D22="",D22&lt;0),"Revisar custos/duração",IF(OR(G22="",AND(G22&lt;&gt;"Sim",G22&lt;&gt;"Não")),"Revisar ativo","OK"))))))</f>
        <v/>
      </c>
    </row>
    <row r="23" ht="21" customHeight="1">
      <c r="A23" s="17" t="n"/>
      <c r="B23" s="18" t="n"/>
      <c r="C23" s="19" t="n"/>
      <c r="D23" s="13" t="n"/>
      <c r="E23" s="20">
        <f>IF(A23="","",IF(OR(C23="",C23&lt;=0),"",(C23/60)*'Parâmetros'!$B$4))</f>
        <v/>
      </c>
      <c r="F23" s="20">
        <f>IF(A23="","",IF(OR(D23="",E23=""),"",D23+E23))</f>
        <v/>
      </c>
      <c r="G23" s="17" t="n"/>
      <c r="H23" s="21">
        <f>IF(COUNTA(A23:D23,G23)=0,"",IF(A23="","Código obrigatório",IF(COUNTIF($A$5:$A$104,A23)&gt;1,"Código duplicado",IF(B23="","Nome obrigatório",IF(OR(C23="",C23&lt;=0,D23="",D23&lt;0),"Revisar custos/duração",IF(OR(G23="",AND(G23&lt;&gt;"Sim",G23&lt;&gt;"Não")),"Revisar ativo","OK"))))))</f>
        <v/>
      </c>
    </row>
    <row r="24" ht="21" customHeight="1">
      <c r="A24" s="17" t="n"/>
      <c r="B24" s="18" t="n"/>
      <c r="C24" s="19" t="n"/>
      <c r="D24" s="13" t="n"/>
      <c r="E24" s="20">
        <f>IF(A24="","",IF(OR(C24="",C24&lt;=0),"",(C24/60)*'Parâmetros'!$B$4))</f>
        <v/>
      </c>
      <c r="F24" s="20">
        <f>IF(A24="","",IF(OR(D24="",E24=""),"",D24+E24))</f>
        <v/>
      </c>
      <c r="G24" s="17" t="n"/>
      <c r="H24" s="21">
        <f>IF(COUNTA(A24:D24,G24)=0,"",IF(A24="","Código obrigatório",IF(COUNTIF($A$5:$A$104,A24)&gt;1,"Código duplicado",IF(B24="","Nome obrigatório",IF(OR(C24="",C24&lt;=0,D24="",D24&lt;0),"Revisar custos/duração",IF(OR(G24="",AND(G24&lt;&gt;"Sim",G24&lt;&gt;"Não")),"Revisar ativo","OK"))))))</f>
        <v/>
      </c>
    </row>
    <row r="25" ht="21" customHeight="1">
      <c r="A25" s="17" t="n"/>
      <c r="B25" s="18" t="n"/>
      <c r="C25" s="19" t="n"/>
      <c r="D25" s="13" t="n"/>
      <c r="E25" s="20">
        <f>IF(A25="","",IF(OR(C25="",C25&lt;=0),"",(C25/60)*'Parâmetros'!$B$4))</f>
        <v/>
      </c>
      <c r="F25" s="20">
        <f>IF(A25="","",IF(OR(D25="",E25=""),"",D25+E25))</f>
        <v/>
      </c>
      <c r="G25" s="17" t="n"/>
      <c r="H25" s="21">
        <f>IF(COUNTA(A25:D25,G25)=0,"",IF(A25="","Código obrigatório",IF(COUNTIF($A$5:$A$104,A25)&gt;1,"Código duplicado",IF(B25="","Nome obrigatório",IF(OR(C25="",C25&lt;=0,D25="",D25&lt;0),"Revisar custos/duração",IF(OR(G25="",AND(G25&lt;&gt;"Sim",G25&lt;&gt;"Não")),"Revisar ativo","OK"))))))</f>
        <v/>
      </c>
    </row>
    <row r="26" ht="21" customHeight="1">
      <c r="A26" s="17" t="n"/>
      <c r="B26" s="18" t="n"/>
      <c r="C26" s="19" t="n"/>
      <c r="D26" s="13" t="n"/>
      <c r="E26" s="20">
        <f>IF(A26="","",IF(OR(C26="",C26&lt;=0),"",(C26/60)*'Parâmetros'!$B$4))</f>
        <v/>
      </c>
      <c r="F26" s="20">
        <f>IF(A26="","",IF(OR(D26="",E26=""),"",D26+E26))</f>
        <v/>
      </c>
      <c r="G26" s="17" t="n"/>
      <c r="H26" s="21">
        <f>IF(COUNTA(A26:D26,G26)=0,"",IF(A26="","Código obrigatório",IF(COUNTIF($A$5:$A$104,A26)&gt;1,"Código duplicado",IF(B26="","Nome obrigatório",IF(OR(C26="",C26&lt;=0,D26="",D26&lt;0),"Revisar custos/duração",IF(OR(G26="",AND(G26&lt;&gt;"Sim",G26&lt;&gt;"Não")),"Revisar ativo","OK"))))))</f>
        <v/>
      </c>
    </row>
    <row r="27" ht="21" customHeight="1">
      <c r="A27" s="17" t="n"/>
      <c r="B27" s="18" t="n"/>
      <c r="C27" s="19" t="n"/>
      <c r="D27" s="13" t="n"/>
      <c r="E27" s="20">
        <f>IF(A27="","",IF(OR(C27="",C27&lt;=0),"",(C27/60)*'Parâmetros'!$B$4))</f>
        <v/>
      </c>
      <c r="F27" s="20">
        <f>IF(A27="","",IF(OR(D27="",E27=""),"",D27+E27))</f>
        <v/>
      </c>
      <c r="G27" s="17" t="n"/>
      <c r="H27" s="21">
        <f>IF(COUNTA(A27:D27,G27)=0,"",IF(A27="","Código obrigatório",IF(COUNTIF($A$5:$A$104,A27)&gt;1,"Código duplicado",IF(B27="","Nome obrigatório",IF(OR(C27="",C27&lt;=0,D27="",D27&lt;0),"Revisar custos/duração",IF(OR(G27="",AND(G27&lt;&gt;"Sim",G27&lt;&gt;"Não")),"Revisar ativo","OK"))))))</f>
        <v/>
      </c>
    </row>
    <row r="28" ht="21" customHeight="1">
      <c r="A28" s="17" t="n"/>
      <c r="B28" s="18" t="n"/>
      <c r="C28" s="19" t="n"/>
      <c r="D28" s="13" t="n"/>
      <c r="E28" s="20">
        <f>IF(A28="","",IF(OR(C28="",C28&lt;=0),"",(C28/60)*'Parâmetros'!$B$4))</f>
        <v/>
      </c>
      <c r="F28" s="20">
        <f>IF(A28="","",IF(OR(D28="",E28=""),"",D28+E28))</f>
        <v/>
      </c>
      <c r="G28" s="17" t="n"/>
      <c r="H28" s="21">
        <f>IF(COUNTA(A28:D28,G28)=0,"",IF(A28="","Código obrigatório",IF(COUNTIF($A$5:$A$104,A28)&gt;1,"Código duplicado",IF(B28="","Nome obrigatório",IF(OR(C28="",C28&lt;=0,D28="",D28&lt;0),"Revisar custos/duração",IF(OR(G28="",AND(G28&lt;&gt;"Sim",G28&lt;&gt;"Não")),"Revisar ativo","OK"))))))</f>
        <v/>
      </c>
    </row>
    <row r="29" ht="21" customHeight="1">
      <c r="A29" s="17" t="n"/>
      <c r="B29" s="18" t="n"/>
      <c r="C29" s="19" t="n"/>
      <c r="D29" s="13" t="n"/>
      <c r="E29" s="20">
        <f>IF(A29="","",IF(OR(C29="",C29&lt;=0),"",(C29/60)*'Parâmetros'!$B$4))</f>
        <v/>
      </c>
      <c r="F29" s="20">
        <f>IF(A29="","",IF(OR(D29="",E29=""),"",D29+E29))</f>
        <v/>
      </c>
      <c r="G29" s="17" t="n"/>
      <c r="H29" s="21">
        <f>IF(COUNTA(A29:D29,G29)=0,"",IF(A29="","Código obrigatório",IF(COUNTIF($A$5:$A$104,A29)&gt;1,"Código duplicado",IF(B29="","Nome obrigatório",IF(OR(C29="",C29&lt;=0,D29="",D29&lt;0),"Revisar custos/duração",IF(OR(G29="",AND(G29&lt;&gt;"Sim",G29&lt;&gt;"Não")),"Revisar ativo","OK"))))))</f>
        <v/>
      </c>
    </row>
    <row r="30" ht="21" customHeight="1">
      <c r="A30" s="17" t="n"/>
      <c r="B30" s="18" t="n"/>
      <c r="C30" s="19" t="n"/>
      <c r="D30" s="13" t="n"/>
      <c r="E30" s="20">
        <f>IF(A30="","",IF(OR(C30="",C30&lt;=0),"",(C30/60)*'Parâmetros'!$B$4))</f>
        <v/>
      </c>
      <c r="F30" s="20">
        <f>IF(A30="","",IF(OR(D30="",E30=""),"",D30+E30))</f>
        <v/>
      </c>
      <c r="G30" s="17" t="n"/>
      <c r="H30" s="21">
        <f>IF(COUNTA(A30:D30,G30)=0,"",IF(A30="","Código obrigatório",IF(COUNTIF($A$5:$A$104,A30)&gt;1,"Código duplicado",IF(B30="","Nome obrigatório",IF(OR(C30="",C30&lt;=0,D30="",D30&lt;0),"Revisar custos/duração",IF(OR(G30="",AND(G30&lt;&gt;"Sim",G30&lt;&gt;"Não")),"Revisar ativo","OK"))))))</f>
        <v/>
      </c>
    </row>
    <row r="31" ht="21" customHeight="1">
      <c r="A31" s="17" t="n"/>
      <c r="B31" s="18" t="n"/>
      <c r="C31" s="19" t="n"/>
      <c r="D31" s="13" t="n"/>
      <c r="E31" s="20">
        <f>IF(A31="","",IF(OR(C31="",C31&lt;=0),"",(C31/60)*'Parâmetros'!$B$4))</f>
        <v/>
      </c>
      <c r="F31" s="20">
        <f>IF(A31="","",IF(OR(D31="",E31=""),"",D31+E31))</f>
        <v/>
      </c>
      <c r="G31" s="17" t="n"/>
      <c r="H31" s="21">
        <f>IF(COUNTA(A31:D31,G31)=0,"",IF(A31="","Código obrigatório",IF(COUNTIF($A$5:$A$104,A31)&gt;1,"Código duplicado",IF(B31="","Nome obrigatório",IF(OR(C31="",C31&lt;=0,D31="",D31&lt;0),"Revisar custos/duração",IF(OR(G31="",AND(G31&lt;&gt;"Sim",G31&lt;&gt;"Não")),"Revisar ativo","OK"))))))</f>
        <v/>
      </c>
    </row>
    <row r="32" ht="21" customHeight="1">
      <c r="A32" s="17" t="n"/>
      <c r="B32" s="18" t="n"/>
      <c r="C32" s="19" t="n"/>
      <c r="D32" s="13" t="n"/>
      <c r="E32" s="20">
        <f>IF(A32="","",IF(OR(C32="",C32&lt;=0),"",(C32/60)*'Parâmetros'!$B$4))</f>
        <v/>
      </c>
      <c r="F32" s="20">
        <f>IF(A32="","",IF(OR(D32="",E32=""),"",D32+E32))</f>
        <v/>
      </c>
      <c r="G32" s="17" t="n"/>
      <c r="H32" s="21">
        <f>IF(COUNTA(A32:D32,G32)=0,"",IF(A32="","Código obrigatório",IF(COUNTIF($A$5:$A$104,A32)&gt;1,"Código duplicado",IF(B32="","Nome obrigatório",IF(OR(C32="",C32&lt;=0,D32="",D32&lt;0),"Revisar custos/duração",IF(OR(G32="",AND(G32&lt;&gt;"Sim",G32&lt;&gt;"Não")),"Revisar ativo","OK"))))))</f>
        <v/>
      </c>
    </row>
    <row r="33" ht="21" customHeight="1">
      <c r="A33" s="17" t="n"/>
      <c r="B33" s="18" t="n"/>
      <c r="C33" s="19" t="n"/>
      <c r="D33" s="13" t="n"/>
      <c r="E33" s="20">
        <f>IF(A33="","",IF(OR(C33="",C33&lt;=0),"",(C33/60)*'Parâmetros'!$B$4))</f>
        <v/>
      </c>
      <c r="F33" s="20">
        <f>IF(A33="","",IF(OR(D33="",E33=""),"",D33+E33))</f>
        <v/>
      </c>
      <c r="G33" s="17" t="n"/>
      <c r="H33" s="21">
        <f>IF(COUNTA(A33:D33,G33)=0,"",IF(A33="","Código obrigatório",IF(COUNTIF($A$5:$A$104,A33)&gt;1,"Código duplicado",IF(B33="","Nome obrigatório",IF(OR(C33="",C33&lt;=0,D33="",D33&lt;0),"Revisar custos/duração",IF(OR(G33="",AND(G33&lt;&gt;"Sim",G33&lt;&gt;"Não")),"Revisar ativo","OK"))))))</f>
        <v/>
      </c>
    </row>
    <row r="34" ht="21" customHeight="1">
      <c r="A34" s="17" t="n"/>
      <c r="B34" s="18" t="n"/>
      <c r="C34" s="19" t="n"/>
      <c r="D34" s="13" t="n"/>
      <c r="E34" s="20">
        <f>IF(A34="","",IF(OR(C34="",C34&lt;=0),"",(C34/60)*'Parâmetros'!$B$4))</f>
        <v/>
      </c>
      <c r="F34" s="20">
        <f>IF(A34="","",IF(OR(D34="",E34=""),"",D34+E34))</f>
        <v/>
      </c>
      <c r="G34" s="17" t="n"/>
      <c r="H34" s="21">
        <f>IF(COUNTA(A34:D34,G34)=0,"",IF(A34="","Código obrigatório",IF(COUNTIF($A$5:$A$104,A34)&gt;1,"Código duplicado",IF(B34="","Nome obrigatório",IF(OR(C34="",C34&lt;=0,D34="",D34&lt;0),"Revisar custos/duração",IF(OR(G34="",AND(G34&lt;&gt;"Sim",G34&lt;&gt;"Não")),"Revisar ativo","OK"))))))</f>
        <v/>
      </c>
    </row>
    <row r="35" ht="21" customHeight="1">
      <c r="A35" s="17" t="n"/>
      <c r="B35" s="18" t="n"/>
      <c r="C35" s="19" t="n"/>
      <c r="D35" s="13" t="n"/>
      <c r="E35" s="20">
        <f>IF(A35="","",IF(OR(C35="",C35&lt;=0),"",(C35/60)*'Parâmetros'!$B$4))</f>
        <v/>
      </c>
      <c r="F35" s="20">
        <f>IF(A35="","",IF(OR(D35="",E35=""),"",D35+E35))</f>
        <v/>
      </c>
      <c r="G35" s="17" t="n"/>
      <c r="H35" s="21">
        <f>IF(COUNTA(A35:D35,G35)=0,"",IF(A35="","Código obrigatório",IF(COUNTIF($A$5:$A$104,A35)&gt;1,"Código duplicado",IF(B35="","Nome obrigatório",IF(OR(C35="",C35&lt;=0,D35="",D35&lt;0),"Revisar custos/duração",IF(OR(G35="",AND(G35&lt;&gt;"Sim",G35&lt;&gt;"Não")),"Revisar ativo","OK"))))))</f>
        <v/>
      </c>
    </row>
    <row r="36" ht="21" customHeight="1">
      <c r="A36" s="17" t="n"/>
      <c r="B36" s="18" t="n"/>
      <c r="C36" s="19" t="n"/>
      <c r="D36" s="13" t="n"/>
      <c r="E36" s="20">
        <f>IF(A36="","",IF(OR(C36="",C36&lt;=0),"",(C36/60)*'Parâmetros'!$B$4))</f>
        <v/>
      </c>
      <c r="F36" s="20">
        <f>IF(A36="","",IF(OR(D36="",E36=""),"",D36+E36))</f>
        <v/>
      </c>
      <c r="G36" s="17" t="n"/>
      <c r="H36" s="21">
        <f>IF(COUNTA(A36:D36,G36)=0,"",IF(A36="","Código obrigatório",IF(COUNTIF($A$5:$A$104,A36)&gt;1,"Código duplicado",IF(B36="","Nome obrigatório",IF(OR(C36="",C36&lt;=0,D36="",D36&lt;0),"Revisar custos/duração",IF(OR(G36="",AND(G36&lt;&gt;"Sim",G36&lt;&gt;"Não")),"Revisar ativo","OK"))))))</f>
        <v/>
      </c>
    </row>
    <row r="37" ht="21" customHeight="1">
      <c r="A37" s="17" t="n"/>
      <c r="B37" s="18" t="n"/>
      <c r="C37" s="19" t="n"/>
      <c r="D37" s="13" t="n"/>
      <c r="E37" s="20">
        <f>IF(A37="","",IF(OR(C37="",C37&lt;=0),"",(C37/60)*'Parâmetros'!$B$4))</f>
        <v/>
      </c>
      <c r="F37" s="20">
        <f>IF(A37="","",IF(OR(D37="",E37=""),"",D37+E37))</f>
        <v/>
      </c>
      <c r="G37" s="17" t="n"/>
      <c r="H37" s="21">
        <f>IF(COUNTA(A37:D37,G37)=0,"",IF(A37="","Código obrigatório",IF(COUNTIF($A$5:$A$104,A37)&gt;1,"Código duplicado",IF(B37="","Nome obrigatório",IF(OR(C37="",C37&lt;=0,D37="",D37&lt;0),"Revisar custos/duração",IF(OR(G37="",AND(G37&lt;&gt;"Sim",G37&lt;&gt;"Não")),"Revisar ativo","OK"))))))</f>
        <v/>
      </c>
    </row>
    <row r="38" ht="21" customHeight="1">
      <c r="A38" s="17" t="n"/>
      <c r="B38" s="18" t="n"/>
      <c r="C38" s="19" t="n"/>
      <c r="D38" s="13" t="n"/>
      <c r="E38" s="20">
        <f>IF(A38="","",IF(OR(C38="",C38&lt;=0),"",(C38/60)*'Parâmetros'!$B$4))</f>
        <v/>
      </c>
      <c r="F38" s="20">
        <f>IF(A38="","",IF(OR(D38="",E38=""),"",D38+E38))</f>
        <v/>
      </c>
      <c r="G38" s="17" t="n"/>
      <c r="H38" s="21">
        <f>IF(COUNTA(A38:D38,G38)=0,"",IF(A38="","Código obrigatório",IF(COUNTIF($A$5:$A$104,A38)&gt;1,"Código duplicado",IF(B38="","Nome obrigatório",IF(OR(C38="",C38&lt;=0,D38="",D38&lt;0),"Revisar custos/duração",IF(OR(G38="",AND(G38&lt;&gt;"Sim",G38&lt;&gt;"Não")),"Revisar ativo","OK"))))))</f>
        <v/>
      </c>
    </row>
    <row r="39" ht="21" customHeight="1">
      <c r="A39" s="17" t="n"/>
      <c r="B39" s="18" t="n"/>
      <c r="C39" s="19" t="n"/>
      <c r="D39" s="13" t="n"/>
      <c r="E39" s="20">
        <f>IF(A39="","",IF(OR(C39="",C39&lt;=0),"",(C39/60)*'Parâmetros'!$B$4))</f>
        <v/>
      </c>
      <c r="F39" s="20">
        <f>IF(A39="","",IF(OR(D39="",E39=""),"",D39+E39))</f>
        <v/>
      </c>
      <c r="G39" s="17" t="n"/>
      <c r="H39" s="21">
        <f>IF(COUNTA(A39:D39,G39)=0,"",IF(A39="","Código obrigatório",IF(COUNTIF($A$5:$A$104,A39)&gt;1,"Código duplicado",IF(B39="","Nome obrigatório",IF(OR(C39="",C39&lt;=0,D39="",D39&lt;0),"Revisar custos/duração",IF(OR(G39="",AND(G39&lt;&gt;"Sim",G39&lt;&gt;"Não")),"Revisar ativo","OK"))))))</f>
        <v/>
      </c>
    </row>
    <row r="40" ht="21" customHeight="1">
      <c r="A40" s="17" t="n"/>
      <c r="B40" s="18" t="n"/>
      <c r="C40" s="19" t="n"/>
      <c r="D40" s="13" t="n"/>
      <c r="E40" s="20">
        <f>IF(A40="","",IF(OR(C40="",C40&lt;=0),"",(C40/60)*'Parâmetros'!$B$4))</f>
        <v/>
      </c>
      <c r="F40" s="20">
        <f>IF(A40="","",IF(OR(D40="",E40=""),"",D40+E40))</f>
        <v/>
      </c>
      <c r="G40" s="17" t="n"/>
      <c r="H40" s="21">
        <f>IF(COUNTA(A40:D40,G40)=0,"",IF(A40="","Código obrigatório",IF(COUNTIF($A$5:$A$104,A40)&gt;1,"Código duplicado",IF(B40="","Nome obrigatório",IF(OR(C40="",C40&lt;=0,D40="",D40&lt;0),"Revisar custos/duração",IF(OR(G40="",AND(G40&lt;&gt;"Sim",G40&lt;&gt;"Não")),"Revisar ativo","OK"))))))</f>
        <v/>
      </c>
    </row>
    <row r="41" ht="21" customHeight="1">
      <c r="A41" s="17" t="n"/>
      <c r="B41" s="18" t="n"/>
      <c r="C41" s="19" t="n"/>
      <c r="D41" s="13" t="n"/>
      <c r="E41" s="20">
        <f>IF(A41="","",IF(OR(C41="",C41&lt;=0),"",(C41/60)*'Parâmetros'!$B$4))</f>
        <v/>
      </c>
      <c r="F41" s="20">
        <f>IF(A41="","",IF(OR(D41="",E41=""),"",D41+E41))</f>
        <v/>
      </c>
      <c r="G41" s="17" t="n"/>
      <c r="H41" s="21">
        <f>IF(COUNTA(A41:D41,G41)=0,"",IF(A41="","Código obrigatório",IF(COUNTIF($A$5:$A$104,A41)&gt;1,"Código duplicado",IF(B41="","Nome obrigatório",IF(OR(C41="",C41&lt;=0,D41="",D41&lt;0),"Revisar custos/duração",IF(OR(G41="",AND(G41&lt;&gt;"Sim",G41&lt;&gt;"Não")),"Revisar ativo","OK"))))))</f>
        <v/>
      </c>
    </row>
    <row r="42" ht="21" customHeight="1">
      <c r="A42" s="17" t="n"/>
      <c r="B42" s="18" t="n"/>
      <c r="C42" s="19" t="n"/>
      <c r="D42" s="13" t="n"/>
      <c r="E42" s="20">
        <f>IF(A42="","",IF(OR(C42="",C42&lt;=0),"",(C42/60)*'Parâmetros'!$B$4))</f>
        <v/>
      </c>
      <c r="F42" s="20">
        <f>IF(A42="","",IF(OR(D42="",E42=""),"",D42+E42))</f>
        <v/>
      </c>
      <c r="G42" s="17" t="n"/>
      <c r="H42" s="21">
        <f>IF(COUNTA(A42:D42,G42)=0,"",IF(A42="","Código obrigatório",IF(COUNTIF($A$5:$A$104,A42)&gt;1,"Código duplicado",IF(B42="","Nome obrigatório",IF(OR(C42="",C42&lt;=0,D42="",D42&lt;0),"Revisar custos/duração",IF(OR(G42="",AND(G42&lt;&gt;"Sim",G42&lt;&gt;"Não")),"Revisar ativo","OK"))))))</f>
        <v/>
      </c>
    </row>
    <row r="43" ht="21" customHeight="1">
      <c r="A43" s="17" t="n"/>
      <c r="B43" s="18" t="n"/>
      <c r="C43" s="19" t="n"/>
      <c r="D43" s="13" t="n"/>
      <c r="E43" s="20">
        <f>IF(A43="","",IF(OR(C43="",C43&lt;=0),"",(C43/60)*'Parâmetros'!$B$4))</f>
        <v/>
      </c>
      <c r="F43" s="20">
        <f>IF(A43="","",IF(OR(D43="",E43=""),"",D43+E43))</f>
        <v/>
      </c>
      <c r="G43" s="17" t="n"/>
      <c r="H43" s="21">
        <f>IF(COUNTA(A43:D43,G43)=0,"",IF(A43="","Código obrigatório",IF(COUNTIF($A$5:$A$104,A43)&gt;1,"Código duplicado",IF(B43="","Nome obrigatório",IF(OR(C43="",C43&lt;=0,D43="",D43&lt;0),"Revisar custos/duração",IF(OR(G43="",AND(G43&lt;&gt;"Sim",G43&lt;&gt;"Não")),"Revisar ativo","OK"))))))</f>
        <v/>
      </c>
    </row>
    <row r="44" ht="21" customHeight="1">
      <c r="A44" s="17" t="n"/>
      <c r="B44" s="18" t="n"/>
      <c r="C44" s="19" t="n"/>
      <c r="D44" s="13" t="n"/>
      <c r="E44" s="20">
        <f>IF(A44="","",IF(OR(C44="",C44&lt;=0),"",(C44/60)*'Parâmetros'!$B$4))</f>
        <v/>
      </c>
      <c r="F44" s="20">
        <f>IF(A44="","",IF(OR(D44="",E44=""),"",D44+E44))</f>
        <v/>
      </c>
      <c r="G44" s="17" t="n"/>
      <c r="H44" s="21">
        <f>IF(COUNTA(A44:D44,G44)=0,"",IF(A44="","Código obrigatório",IF(COUNTIF($A$5:$A$104,A44)&gt;1,"Código duplicado",IF(B44="","Nome obrigatório",IF(OR(C44="",C44&lt;=0,D44="",D44&lt;0),"Revisar custos/duração",IF(OR(G44="",AND(G44&lt;&gt;"Sim",G44&lt;&gt;"Não")),"Revisar ativo","OK"))))))</f>
        <v/>
      </c>
    </row>
    <row r="45" ht="21" customHeight="1">
      <c r="A45" s="17" t="n"/>
      <c r="B45" s="18" t="n"/>
      <c r="C45" s="19" t="n"/>
      <c r="D45" s="13" t="n"/>
      <c r="E45" s="20">
        <f>IF(A45="","",IF(OR(C45="",C45&lt;=0),"",(C45/60)*'Parâmetros'!$B$4))</f>
        <v/>
      </c>
      <c r="F45" s="20">
        <f>IF(A45="","",IF(OR(D45="",E45=""),"",D45+E45))</f>
        <v/>
      </c>
      <c r="G45" s="17" t="n"/>
      <c r="H45" s="21">
        <f>IF(COUNTA(A45:D45,G45)=0,"",IF(A45="","Código obrigatório",IF(COUNTIF($A$5:$A$104,A45)&gt;1,"Código duplicado",IF(B45="","Nome obrigatório",IF(OR(C45="",C45&lt;=0,D45="",D45&lt;0),"Revisar custos/duração",IF(OR(G45="",AND(G45&lt;&gt;"Sim",G45&lt;&gt;"Não")),"Revisar ativo","OK"))))))</f>
        <v/>
      </c>
    </row>
    <row r="46" ht="21" customHeight="1">
      <c r="A46" s="17" t="n"/>
      <c r="B46" s="18" t="n"/>
      <c r="C46" s="19" t="n"/>
      <c r="D46" s="13" t="n"/>
      <c r="E46" s="20">
        <f>IF(A46="","",IF(OR(C46="",C46&lt;=0),"",(C46/60)*'Parâmetros'!$B$4))</f>
        <v/>
      </c>
      <c r="F46" s="20">
        <f>IF(A46="","",IF(OR(D46="",E46=""),"",D46+E46))</f>
        <v/>
      </c>
      <c r="G46" s="17" t="n"/>
      <c r="H46" s="21">
        <f>IF(COUNTA(A46:D46,G46)=0,"",IF(A46="","Código obrigatório",IF(COUNTIF($A$5:$A$104,A46)&gt;1,"Código duplicado",IF(B46="","Nome obrigatório",IF(OR(C46="",C46&lt;=0,D46="",D46&lt;0),"Revisar custos/duração",IF(OR(G46="",AND(G46&lt;&gt;"Sim",G46&lt;&gt;"Não")),"Revisar ativo","OK"))))))</f>
        <v/>
      </c>
    </row>
    <row r="47" ht="21" customHeight="1">
      <c r="A47" s="17" t="n"/>
      <c r="B47" s="18" t="n"/>
      <c r="C47" s="19" t="n"/>
      <c r="D47" s="13" t="n"/>
      <c r="E47" s="20">
        <f>IF(A47="","",IF(OR(C47="",C47&lt;=0),"",(C47/60)*'Parâmetros'!$B$4))</f>
        <v/>
      </c>
      <c r="F47" s="20">
        <f>IF(A47="","",IF(OR(D47="",E47=""),"",D47+E47))</f>
        <v/>
      </c>
      <c r="G47" s="17" t="n"/>
      <c r="H47" s="21">
        <f>IF(COUNTA(A47:D47,G47)=0,"",IF(A47="","Código obrigatório",IF(COUNTIF($A$5:$A$104,A47)&gt;1,"Código duplicado",IF(B47="","Nome obrigatório",IF(OR(C47="",C47&lt;=0,D47="",D47&lt;0),"Revisar custos/duração",IF(OR(G47="",AND(G47&lt;&gt;"Sim",G47&lt;&gt;"Não")),"Revisar ativo","OK"))))))</f>
        <v/>
      </c>
    </row>
    <row r="48" ht="21" customHeight="1">
      <c r="A48" s="17" t="n"/>
      <c r="B48" s="18" t="n"/>
      <c r="C48" s="19" t="n"/>
      <c r="D48" s="13" t="n"/>
      <c r="E48" s="20">
        <f>IF(A48="","",IF(OR(C48="",C48&lt;=0),"",(C48/60)*'Parâmetros'!$B$4))</f>
        <v/>
      </c>
      <c r="F48" s="20">
        <f>IF(A48="","",IF(OR(D48="",E48=""),"",D48+E48))</f>
        <v/>
      </c>
      <c r="G48" s="17" t="n"/>
      <c r="H48" s="21">
        <f>IF(COUNTA(A48:D48,G48)=0,"",IF(A48="","Código obrigatório",IF(COUNTIF($A$5:$A$104,A48)&gt;1,"Código duplicado",IF(B48="","Nome obrigatório",IF(OR(C48="",C48&lt;=0,D48="",D48&lt;0),"Revisar custos/duração",IF(OR(G48="",AND(G48&lt;&gt;"Sim",G48&lt;&gt;"Não")),"Revisar ativo","OK"))))))</f>
        <v/>
      </c>
    </row>
    <row r="49" ht="21" customHeight="1">
      <c r="A49" s="17" t="n"/>
      <c r="B49" s="18" t="n"/>
      <c r="C49" s="19" t="n"/>
      <c r="D49" s="13" t="n"/>
      <c r="E49" s="20">
        <f>IF(A49="","",IF(OR(C49="",C49&lt;=0),"",(C49/60)*'Parâmetros'!$B$4))</f>
        <v/>
      </c>
      <c r="F49" s="20">
        <f>IF(A49="","",IF(OR(D49="",E49=""),"",D49+E49))</f>
        <v/>
      </c>
      <c r="G49" s="17" t="n"/>
      <c r="H49" s="21">
        <f>IF(COUNTA(A49:D49,G49)=0,"",IF(A49="","Código obrigatório",IF(COUNTIF($A$5:$A$104,A49)&gt;1,"Código duplicado",IF(B49="","Nome obrigatório",IF(OR(C49="",C49&lt;=0,D49="",D49&lt;0),"Revisar custos/duração",IF(OR(G49="",AND(G49&lt;&gt;"Sim",G49&lt;&gt;"Não")),"Revisar ativo","OK"))))))</f>
        <v/>
      </c>
    </row>
    <row r="50" ht="21" customHeight="1">
      <c r="A50" s="17" t="n"/>
      <c r="B50" s="18" t="n"/>
      <c r="C50" s="19" t="n"/>
      <c r="D50" s="13" t="n"/>
      <c r="E50" s="20">
        <f>IF(A50="","",IF(OR(C50="",C50&lt;=0),"",(C50/60)*'Parâmetros'!$B$4))</f>
        <v/>
      </c>
      <c r="F50" s="20">
        <f>IF(A50="","",IF(OR(D50="",E50=""),"",D50+E50))</f>
        <v/>
      </c>
      <c r="G50" s="17" t="n"/>
      <c r="H50" s="21">
        <f>IF(COUNTA(A50:D50,G50)=0,"",IF(A50="","Código obrigatório",IF(COUNTIF($A$5:$A$104,A50)&gt;1,"Código duplicado",IF(B50="","Nome obrigatório",IF(OR(C50="",C50&lt;=0,D50="",D50&lt;0),"Revisar custos/duração",IF(OR(G50="",AND(G50&lt;&gt;"Sim",G50&lt;&gt;"Não")),"Revisar ativo","OK"))))))</f>
        <v/>
      </c>
    </row>
    <row r="51" ht="21" customHeight="1">
      <c r="A51" s="17" t="n"/>
      <c r="B51" s="18" t="n"/>
      <c r="C51" s="19" t="n"/>
      <c r="D51" s="13" t="n"/>
      <c r="E51" s="20">
        <f>IF(A51="","",IF(OR(C51="",C51&lt;=0),"",(C51/60)*'Parâmetros'!$B$4))</f>
        <v/>
      </c>
      <c r="F51" s="20">
        <f>IF(A51="","",IF(OR(D51="",E51=""),"",D51+E51))</f>
        <v/>
      </c>
      <c r="G51" s="17" t="n"/>
      <c r="H51" s="21">
        <f>IF(COUNTA(A51:D51,G51)=0,"",IF(A51="","Código obrigatório",IF(COUNTIF($A$5:$A$104,A51)&gt;1,"Código duplicado",IF(B51="","Nome obrigatório",IF(OR(C51="",C51&lt;=0,D51="",D51&lt;0),"Revisar custos/duração",IF(OR(G51="",AND(G51&lt;&gt;"Sim",G51&lt;&gt;"Não")),"Revisar ativo","OK"))))))</f>
        <v/>
      </c>
    </row>
    <row r="52" ht="21" customHeight="1">
      <c r="A52" s="17" t="n"/>
      <c r="B52" s="18" t="n"/>
      <c r="C52" s="19" t="n"/>
      <c r="D52" s="13" t="n"/>
      <c r="E52" s="20">
        <f>IF(A52="","",IF(OR(C52="",C52&lt;=0),"",(C52/60)*'Parâmetros'!$B$4))</f>
        <v/>
      </c>
      <c r="F52" s="20">
        <f>IF(A52="","",IF(OR(D52="",E52=""),"",D52+E52))</f>
        <v/>
      </c>
      <c r="G52" s="17" t="n"/>
      <c r="H52" s="21">
        <f>IF(COUNTA(A52:D52,G52)=0,"",IF(A52="","Código obrigatório",IF(COUNTIF($A$5:$A$104,A52)&gt;1,"Código duplicado",IF(B52="","Nome obrigatório",IF(OR(C52="",C52&lt;=0,D52="",D52&lt;0),"Revisar custos/duração",IF(OR(G52="",AND(G52&lt;&gt;"Sim",G52&lt;&gt;"Não")),"Revisar ativo","OK"))))))</f>
        <v/>
      </c>
    </row>
    <row r="53" ht="21" customHeight="1">
      <c r="A53" s="17" t="n"/>
      <c r="B53" s="18" t="n"/>
      <c r="C53" s="19" t="n"/>
      <c r="D53" s="13" t="n"/>
      <c r="E53" s="20">
        <f>IF(A53="","",IF(OR(C53="",C53&lt;=0),"",(C53/60)*'Parâmetros'!$B$4))</f>
        <v/>
      </c>
      <c r="F53" s="20">
        <f>IF(A53="","",IF(OR(D53="",E53=""),"",D53+E53))</f>
        <v/>
      </c>
      <c r="G53" s="17" t="n"/>
      <c r="H53" s="21">
        <f>IF(COUNTA(A53:D53,G53)=0,"",IF(A53="","Código obrigatório",IF(COUNTIF($A$5:$A$104,A53)&gt;1,"Código duplicado",IF(B53="","Nome obrigatório",IF(OR(C53="",C53&lt;=0,D53="",D53&lt;0),"Revisar custos/duração",IF(OR(G53="",AND(G53&lt;&gt;"Sim",G53&lt;&gt;"Não")),"Revisar ativo","OK"))))))</f>
        <v/>
      </c>
    </row>
    <row r="54" ht="21" customHeight="1">
      <c r="A54" s="17" t="n"/>
      <c r="B54" s="18" t="n"/>
      <c r="C54" s="19" t="n"/>
      <c r="D54" s="13" t="n"/>
      <c r="E54" s="20">
        <f>IF(A54="","",IF(OR(C54="",C54&lt;=0),"",(C54/60)*'Parâmetros'!$B$4))</f>
        <v/>
      </c>
      <c r="F54" s="20">
        <f>IF(A54="","",IF(OR(D54="",E54=""),"",D54+E54))</f>
        <v/>
      </c>
      <c r="G54" s="17" t="n"/>
      <c r="H54" s="21">
        <f>IF(COUNTA(A54:D54,G54)=0,"",IF(A54="","Código obrigatório",IF(COUNTIF($A$5:$A$104,A54)&gt;1,"Código duplicado",IF(B54="","Nome obrigatório",IF(OR(C54="",C54&lt;=0,D54="",D54&lt;0),"Revisar custos/duração",IF(OR(G54="",AND(G54&lt;&gt;"Sim",G54&lt;&gt;"Não")),"Revisar ativo","OK"))))))</f>
        <v/>
      </c>
    </row>
    <row r="55" ht="21" customHeight="1">
      <c r="A55" s="17" t="n"/>
      <c r="B55" s="18" t="n"/>
      <c r="C55" s="19" t="n"/>
      <c r="D55" s="13" t="n"/>
      <c r="E55" s="20">
        <f>IF(A55="","",IF(OR(C55="",C55&lt;=0),"",(C55/60)*'Parâmetros'!$B$4))</f>
        <v/>
      </c>
      <c r="F55" s="20">
        <f>IF(A55="","",IF(OR(D55="",E55=""),"",D55+E55))</f>
        <v/>
      </c>
      <c r="G55" s="17" t="n"/>
      <c r="H55" s="21">
        <f>IF(COUNTA(A55:D55,G55)=0,"",IF(A55="","Código obrigatório",IF(COUNTIF($A$5:$A$104,A55)&gt;1,"Código duplicado",IF(B55="","Nome obrigatório",IF(OR(C55="",C55&lt;=0,D55="",D55&lt;0),"Revisar custos/duração",IF(OR(G55="",AND(G55&lt;&gt;"Sim",G55&lt;&gt;"Não")),"Revisar ativo","OK"))))))</f>
        <v/>
      </c>
    </row>
    <row r="56" ht="21" customHeight="1">
      <c r="A56" s="17" t="n"/>
      <c r="B56" s="18" t="n"/>
      <c r="C56" s="19" t="n"/>
      <c r="D56" s="13" t="n"/>
      <c r="E56" s="20">
        <f>IF(A56="","",IF(OR(C56="",C56&lt;=0),"",(C56/60)*'Parâmetros'!$B$4))</f>
        <v/>
      </c>
      <c r="F56" s="20">
        <f>IF(A56="","",IF(OR(D56="",E56=""),"",D56+E56))</f>
        <v/>
      </c>
      <c r="G56" s="17" t="n"/>
      <c r="H56" s="21">
        <f>IF(COUNTA(A56:D56,G56)=0,"",IF(A56="","Código obrigatório",IF(COUNTIF($A$5:$A$104,A56)&gt;1,"Código duplicado",IF(B56="","Nome obrigatório",IF(OR(C56="",C56&lt;=0,D56="",D56&lt;0),"Revisar custos/duração",IF(OR(G56="",AND(G56&lt;&gt;"Sim",G56&lt;&gt;"Não")),"Revisar ativo","OK"))))))</f>
        <v/>
      </c>
    </row>
    <row r="57" ht="21" customHeight="1">
      <c r="A57" s="17" t="n"/>
      <c r="B57" s="18" t="n"/>
      <c r="C57" s="19" t="n"/>
      <c r="D57" s="13" t="n"/>
      <c r="E57" s="20">
        <f>IF(A57="","",IF(OR(C57="",C57&lt;=0),"",(C57/60)*'Parâmetros'!$B$4))</f>
        <v/>
      </c>
      <c r="F57" s="20">
        <f>IF(A57="","",IF(OR(D57="",E57=""),"",D57+E57))</f>
        <v/>
      </c>
      <c r="G57" s="17" t="n"/>
      <c r="H57" s="21">
        <f>IF(COUNTA(A57:D57,G57)=0,"",IF(A57="","Código obrigatório",IF(COUNTIF($A$5:$A$104,A57)&gt;1,"Código duplicado",IF(B57="","Nome obrigatório",IF(OR(C57="",C57&lt;=0,D57="",D57&lt;0),"Revisar custos/duração",IF(OR(G57="",AND(G57&lt;&gt;"Sim",G57&lt;&gt;"Não")),"Revisar ativo","OK"))))))</f>
        <v/>
      </c>
    </row>
    <row r="58" ht="21" customHeight="1">
      <c r="A58" s="17" t="n"/>
      <c r="B58" s="18" t="n"/>
      <c r="C58" s="19" t="n"/>
      <c r="D58" s="13" t="n"/>
      <c r="E58" s="20">
        <f>IF(A58="","",IF(OR(C58="",C58&lt;=0),"",(C58/60)*'Parâmetros'!$B$4))</f>
        <v/>
      </c>
      <c r="F58" s="20">
        <f>IF(A58="","",IF(OR(D58="",E58=""),"",D58+E58))</f>
        <v/>
      </c>
      <c r="G58" s="17" t="n"/>
      <c r="H58" s="21">
        <f>IF(COUNTA(A58:D58,G58)=0,"",IF(A58="","Código obrigatório",IF(COUNTIF($A$5:$A$104,A58)&gt;1,"Código duplicado",IF(B58="","Nome obrigatório",IF(OR(C58="",C58&lt;=0,D58="",D58&lt;0),"Revisar custos/duração",IF(OR(G58="",AND(G58&lt;&gt;"Sim",G58&lt;&gt;"Não")),"Revisar ativo","OK"))))))</f>
        <v/>
      </c>
    </row>
    <row r="59" ht="21" customHeight="1">
      <c r="A59" s="17" t="n"/>
      <c r="B59" s="18" t="n"/>
      <c r="C59" s="19" t="n"/>
      <c r="D59" s="13" t="n"/>
      <c r="E59" s="20">
        <f>IF(A59="","",IF(OR(C59="",C59&lt;=0),"",(C59/60)*'Parâmetros'!$B$4))</f>
        <v/>
      </c>
      <c r="F59" s="20">
        <f>IF(A59="","",IF(OR(D59="",E59=""),"",D59+E59))</f>
        <v/>
      </c>
      <c r="G59" s="17" t="n"/>
      <c r="H59" s="21">
        <f>IF(COUNTA(A59:D59,G59)=0,"",IF(A59="","Código obrigatório",IF(COUNTIF($A$5:$A$104,A59)&gt;1,"Código duplicado",IF(B59="","Nome obrigatório",IF(OR(C59="",C59&lt;=0,D59="",D59&lt;0),"Revisar custos/duração",IF(OR(G59="",AND(G59&lt;&gt;"Sim",G59&lt;&gt;"Não")),"Revisar ativo","OK"))))))</f>
        <v/>
      </c>
    </row>
    <row r="60" ht="21" customHeight="1">
      <c r="A60" s="17" t="n"/>
      <c r="B60" s="18" t="n"/>
      <c r="C60" s="19" t="n"/>
      <c r="D60" s="13" t="n"/>
      <c r="E60" s="20">
        <f>IF(A60="","",IF(OR(C60="",C60&lt;=0),"",(C60/60)*'Parâmetros'!$B$4))</f>
        <v/>
      </c>
      <c r="F60" s="20">
        <f>IF(A60="","",IF(OR(D60="",E60=""),"",D60+E60))</f>
        <v/>
      </c>
      <c r="G60" s="17" t="n"/>
      <c r="H60" s="21">
        <f>IF(COUNTA(A60:D60,G60)=0,"",IF(A60="","Código obrigatório",IF(COUNTIF($A$5:$A$104,A60)&gt;1,"Código duplicado",IF(B60="","Nome obrigatório",IF(OR(C60="",C60&lt;=0,D60="",D60&lt;0),"Revisar custos/duração",IF(OR(G60="",AND(G60&lt;&gt;"Sim",G60&lt;&gt;"Não")),"Revisar ativo","OK"))))))</f>
        <v/>
      </c>
    </row>
    <row r="61" ht="21" customHeight="1">
      <c r="A61" s="17" t="n"/>
      <c r="B61" s="18" t="n"/>
      <c r="C61" s="19" t="n"/>
      <c r="D61" s="13" t="n"/>
      <c r="E61" s="20">
        <f>IF(A61="","",IF(OR(C61="",C61&lt;=0),"",(C61/60)*'Parâmetros'!$B$4))</f>
        <v/>
      </c>
      <c r="F61" s="20">
        <f>IF(A61="","",IF(OR(D61="",E61=""),"",D61+E61))</f>
        <v/>
      </c>
      <c r="G61" s="17" t="n"/>
      <c r="H61" s="21">
        <f>IF(COUNTA(A61:D61,G61)=0,"",IF(A61="","Código obrigatório",IF(COUNTIF($A$5:$A$104,A61)&gt;1,"Código duplicado",IF(B61="","Nome obrigatório",IF(OR(C61="",C61&lt;=0,D61="",D61&lt;0),"Revisar custos/duração",IF(OR(G61="",AND(G61&lt;&gt;"Sim",G61&lt;&gt;"Não")),"Revisar ativo","OK"))))))</f>
        <v/>
      </c>
    </row>
    <row r="62" ht="21" customHeight="1">
      <c r="A62" s="17" t="n"/>
      <c r="B62" s="18" t="n"/>
      <c r="C62" s="19" t="n"/>
      <c r="D62" s="13" t="n"/>
      <c r="E62" s="20">
        <f>IF(A62="","",IF(OR(C62="",C62&lt;=0),"",(C62/60)*'Parâmetros'!$B$4))</f>
        <v/>
      </c>
      <c r="F62" s="20">
        <f>IF(A62="","",IF(OR(D62="",E62=""),"",D62+E62))</f>
        <v/>
      </c>
      <c r="G62" s="17" t="n"/>
      <c r="H62" s="21">
        <f>IF(COUNTA(A62:D62,G62)=0,"",IF(A62="","Código obrigatório",IF(COUNTIF($A$5:$A$104,A62)&gt;1,"Código duplicado",IF(B62="","Nome obrigatório",IF(OR(C62="",C62&lt;=0,D62="",D62&lt;0),"Revisar custos/duração",IF(OR(G62="",AND(G62&lt;&gt;"Sim",G62&lt;&gt;"Não")),"Revisar ativo","OK"))))))</f>
        <v/>
      </c>
    </row>
    <row r="63" ht="21" customHeight="1">
      <c r="A63" s="17" t="n"/>
      <c r="B63" s="18" t="n"/>
      <c r="C63" s="19" t="n"/>
      <c r="D63" s="13" t="n"/>
      <c r="E63" s="20">
        <f>IF(A63="","",IF(OR(C63="",C63&lt;=0),"",(C63/60)*'Parâmetros'!$B$4))</f>
        <v/>
      </c>
      <c r="F63" s="20">
        <f>IF(A63="","",IF(OR(D63="",E63=""),"",D63+E63))</f>
        <v/>
      </c>
      <c r="G63" s="17" t="n"/>
      <c r="H63" s="21">
        <f>IF(COUNTA(A63:D63,G63)=0,"",IF(A63="","Código obrigatório",IF(COUNTIF($A$5:$A$104,A63)&gt;1,"Código duplicado",IF(B63="","Nome obrigatório",IF(OR(C63="",C63&lt;=0,D63="",D63&lt;0),"Revisar custos/duração",IF(OR(G63="",AND(G63&lt;&gt;"Sim",G63&lt;&gt;"Não")),"Revisar ativo","OK"))))))</f>
        <v/>
      </c>
    </row>
    <row r="64" ht="21" customHeight="1">
      <c r="A64" s="17" t="n"/>
      <c r="B64" s="18" t="n"/>
      <c r="C64" s="19" t="n"/>
      <c r="D64" s="13" t="n"/>
      <c r="E64" s="20">
        <f>IF(A64="","",IF(OR(C64="",C64&lt;=0),"",(C64/60)*'Parâmetros'!$B$4))</f>
        <v/>
      </c>
      <c r="F64" s="20">
        <f>IF(A64="","",IF(OR(D64="",E64=""),"",D64+E64))</f>
        <v/>
      </c>
      <c r="G64" s="17" t="n"/>
      <c r="H64" s="21">
        <f>IF(COUNTA(A64:D64,G64)=0,"",IF(A64="","Código obrigatório",IF(COUNTIF($A$5:$A$104,A64)&gt;1,"Código duplicado",IF(B64="","Nome obrigatório",IF(OR(C64="",C64&lt;=0,D64="",D64&lt;0),"Revisar custos/duração",IF(OR(G64="",AND(G64&lt;&gt;"Sim",G64&lt;&gt;"Não")),"Revisar ativo","OK"))))))</f>
        <v/>
      </c>
    </row>
    <row r="65" ht="21" customHeight="1">
      <c r="A65" s="17" t="n"/>
      <c r="B65" s="18" t="n"/>
      <c r="C65" s="19" t="n"/>
      <c r="D65" s="13" t="n"/>
      <c r="E65" s="20">
        <f>IF(A65="","",IF(OR(C65="",C65&lt;=0),"",(C65/60)*'Parâmetros'!$B$4))</f>
        <v/>
      </c>
      <c r="F65" s="20">
        <f>IF(A65="","",IF(OR(D65="",E65=""),"",D65+E65))</f>
        <v/>
      </c>
      <c r="G65" s="17" t="n"/>
      <c r="H65" s="21">
        <f>IF(COUNTA(A65:D65,G65)=0,"",IF(A65="","Código obrigatório",IF(COUNTIF($A$5:$A$104,A65)&gt;1,"Código duplicado",IF(B65="","Nome obrigatório",IF(OR(C65="",C65&lt;=0,D65="",D65&lt;0),"Revisar custos/duração",IF(OR(G65="",AND(G65&lt;&gt;"Sim",G65&lt;&gt;"Não")),"Revisar ativo","OK"))))))</f>
        <v/>
      </c>
    </row>
    <row r="66" ht="21" customHeight="1">
      <c r="A66" s="17" t="n"/>
      <c r="B66" s="18" t="n"/>
      <c r="C66" s="19" t="n"/>
      <c r="D66" s="13" t="n"/>
      <c r="E66" s="20">
        <f>IF(A66="","",IF(OR(C66="",C66&lt;=0),"",(C66/60)*'Parâmetros'!$B$4))</f>
        <v/>
      </c>
      <c r="F66" s="20">
        <f>IF(A66="","",IF(OR(D66="",E66=""),"",D66+E66))</f>
        <v/>
      </c>
      <c r="G66" s="17" t="n"/>
      <c r="H66" s="21">
        <f>IF(COUNTA(A66:D66,G66)=0,"",IF(A66="","Código obrigatório",IF(COUNTIF($A$5:$A$104,A66)&gt;1,"Código duplicado",IF(B66="","Nome obrigatório",IF(OR(C66="",C66&lt;=0,D66="",D66&lt;0),"Revisar custos/duração",IF(OR(G66="",AND(G66&lt;&gt;"Sim",G66&lt;&gt;"Não")),"Revisar ativo","OK"))))))</f>
        <v/>
      </c>
    </row>
    <row r="67" ht="21" customHeight="1">
      <c r="A67" s="17" t="n"/>
      <c r="B67" s="18" t="n"/>
      <c r="C67" s="19" t="n"/>
      <c r="D67" s="13" t="n"/>
      <c r="E67" s="20">
        <f>IF(A67="","",IF(OR(C67="",C67&lt;=0),"",(C67/60)*'Parâmetros'!$B$4))</f>
        <v/>
      </c>
      <c r="F67" s="20">
        <f>IF(A67="","",IF(OR(D67="",E67=""),"",D67+E67))</f>
        <v/>
      </c>
      <c r="G67" s="17" t="n"/>
      <c r="H67" s="21">
        <f>IF(COUNTA(A67:D67,G67)=0,"",IF(A67="","Código obrigatório",IF(COUNTIF($A$5:$A$104,A67)&gt;1,"Código duplicado",IF(B67="","Nome obrigatório",IF(OR(C67="",C67&lt;=0,D67="",D67&lt;0),"Revisar custos/duração",IF(OR(G67="",AND(G67&lt;&gt;"Sim",G67&lt;&gt;"Não")),"Revisar ativo","OK"))))))</f>
        <v/>
      </c>
    </row>
    <row r="68" ht="21" customHeight="1">
      <c r="A68" s="17" t="n"/>
      <c r="B68" s="18" t="n"/>
      <c r="C68" s="19" t="n"/>
      <c r="D68" s="13" t="n"/>
      <c r="E68" s="20">
        <f>IF(A68="","",IF(OR(C68="",C68&lt;=0),"",(C68/60)*'Parâmetros'!$B$4))</f>
        <v/>
      </c>
      <c r="F68" s="20">
        <f>IF(A68="","",IF(OR(D68="",E68=""),"",D68+E68))</f>
        <v/>
      </c>
      <c r="G68" s="17" t="n"/>
      <c r="H68" s="21">
        <f>IF(COUNTA(A68:D68,G68)=0,"",IF(A68="","Código obrigatório",IF(COUNTIF($A$5:$A$104,A68)&gt;1,"Código duplicado",IF(B68="","Nome obrigatório",IF(OR(C68="",C68&lt;=0,D68="",D68&lt;0),"Revisar custos/duração",IF(OR(G68="",AND(G68&lt;&gt;"Sim",G68&lt;&gt;"Não")),"Revisar ativo","OK"))))))</f>
        <v/>
      </c>
    </row>
    <row r="69" ht="21" customHeight="1">
      <c r="A69" s="17" t="n"/>
      <c r="B69" s="18" t="n"/>
      <c r="C69" s="19" t="n"/>
      <c r="D69" s="13" t="n"/>
      <c r="E69" s="20">
        <f>IF(A69="","",IF(OR(C69="",C69&lt;=0),"",(C69/60)*'Parâmetros'!$B$4))</f>
        <v/>
      </c>
      <c r="F69" s="20">
        <f>IF(A69="","",IF(OR(D69="",E69=""),"",D69+E69))</f>
        <v/>
      </c>
      <c r="G69" s="17" t="n"/>
      <c r="H69" s="21">
        <f>IF(COUNTA(A69:D69,G69)=0,"",IF(A69="","Código obrigatório",IF(COUNTIF($A$5:$A$104,A69)&gt;1,"Código duplicado",IF(B69="","Nome obrigatório",IF(OR(C69="",C69&lt;=0,D69="",D69&lt;0),"Revisar custos/duração",IF(OR(G69="",AND(G69&lt;&gt;"Sim",G69&lt;&gt;"Não")),"Revisar ativo","OK"))))))</f>
        <v/>
      </c>
    </row>
    <row r="70" ht="21" customHeight="1">
      <c r="A70" s="17" t="n"/>
      <c r="B70" s="18" t="n"/>
      <c r="C70" s="19" t="n"/>
      <c r="D70" s="13" t="n"/>
      <c r="E70" s="20">
        <f>IF(A70="","",IF(OR(C70="",C70&lt;=0),"",(C70/60)*'Parâmetros'!$B$4))</f>
        <v/>
      </c>
      <c r="F70" s="20">
        <f>IF(A70="","",IF(OR(D70="",E70=""),"",D70+E70))</f>
        <v/>
      </c>
      <c r="G70" s="17" t="n"/>
      <c r="H70" s="21">
        <f>IF(COUNTA(A70:D70,G70)=0,"",IF(A70="","Código obrigatório",IF(COUNTIF($A$5:$A$104,A70)&gt;1,"Código duplicado",IF(B70="","Nome obrigatório",IF(OR(C70="",C70&lt;=0,D70="",D70&lt;0),"Revisar custos/duração",IF(OR(G70="",AND(G70&lt;&gt;"Sim",G70&lt;&gt;"Não")),"Revisar ativo","OK"))))))</f>
        <v/>
      </c>
    </row>
    <row r="71" ht="21" customHeight="1">
      <c r="A71" s="17" t="n"/>
      <c r="B71" s="18" t="n"/>
      <c r="C71" s="19" t="n"/>
      <c r="D71" s="13" t="n"/>
      <c r="E71" s="20">
        <f>IF(A71="","",IF(OR(C71="",C71&lt;=0),"",(C71/60)*'Parâmetros'!$B$4))</f>
        <v/>
      </c>
      <c r="F71" s="20">
        <f>IF(A71="","",IF(OR(D71="",E71=""),"",D71+E71))</f>
        <v/>
      </c>
      <c r="G71" s="17" t="n"/>
      <c r="H71" s="21">
        <f>IF(COUNTA(A71:D71,G71)=0,"",IF(A71="","Código obrigatório",IF(COUNTIF($A$5:$A$104,A71)&gt;1,"Código duplicado",IF(B71="","Nome obrigatório",IF(OR(C71="",C71&lt;=0,D71="",D71&lt;0),"Revisar custos/duração",IF(OR(G71="",AND(G71&lt;&gt;"Sim",G71&lt;&gt;"Não")),"Revisar ativo","OK"))))))</f>
        <v/>
      </c>
    </row>
    <row r="72" ht="21" customHeight="1">
      <c r="A72" s="17" t="n"/>
      <c r="B72" s="18" t="n"/>
      <c r="C72" s="19" t="n"/>
      <c r="D72" s="13" t="n"/>
      <c r="E72" s="20">
        <f>IF(A72="","",IF(OR(C72="",C72&lt;=0),"",(C72/60)*'Parâmetros'!$B$4))</f>
        <v/>
      </c>
      <c r="F72" s="20">
        <f>IF(A72="","",IF(OR(D72="",E72=""),"",D72+E72))</f>
        <v/>
      </c>
      <c r="G72" s="17" t="n"/>
      <c r="H72" s="21">
        <f>IF(COUNTA(A72:D72,G72)=0,"",IF(A72="","Código obrigatório",IF(COUNTIF($A$5:$A$104,A72)&gt;1,"Código duplicado",IF(B72="","Nome obrigatório",IF(OR(C72="",C72&lt;=0,D72="",D72&lt;0),"Revisar custos/duração",IF(OR(G72="",AND(G72&lt;&gt;"Sim",G72&lt;&gt;"Não")),"Revisar ativo","OK"))))))</f>
        <v/>
      </c>
    </row>
    <row r="73" ht="21" customHeight="1">
      <c r="A73" s="17" t="n"/>
      <c r="B73" s="18" t="n"/>
      <c r="C73" s="19" t="n"/>
      <c r="D73" s="13" t="n"/>
      <c r="E73" s="20">
        <f>IF(A73="","",IF(OR(C73="",C73&lt;=0),"",(C73/60)*'Parâmetros'!$B$4))</f>
        <v/>
      </c>
      <c r="F73" s="20">
        <f>IF(A73="","",IF(OR(D73="",E73=""),"",D73+E73))</f>
        <v/>
      </c>
      <c r="G73" s="17" t="n"/>
      <c r="H73" s="21">
        <f>IF(COUNTA(A73:D73,G73)=0,"",IF(A73="","Código obrigatório",IF(COUNTIF($A$5:$A$104,A73)&gt;1,"Código duplicado",IF(B73="","Nome obrigatório",IF(OR(C73="",C73&lt;=0,D73="",D73&lt;0),"Revisar custos/duração",IF(OR(G73="",AND(G73&lt;&gt;"Sim",G73&lt;&gt;"Não")),"Revisar ativo","OK"))))))</f>
        <v/>
      </c>
    </row>
    <row r="74" ht="21" customHeight="1">
      <c r="A74" s="17" t="n"/>
      <c r="B74" s="18" t="n"/>
      <c r="C74" s="19" t="n"/>
      <c r="D74" s="13" t="n"/>
      <c r="E74" s="20">
        <f>IF(A74="","",IF(OR(C74="",C74&lt;=0),"",(C74/60)*'Parâmetros'!$B$4))</f>
        <v/>
      </c>
      <c r="F74" s="20">
        <f>IF(A74="","",IF(OR(D74="",E74=""),"",D74+E74))</f>
        <v/>
      </c>
      <c r="G74" s="17" t="n"/>
      <c r="H74" s="21">
        <f>IF(COUNTA(A74:D74,G74)=0,"",IF(A74="","Código obrigatório",IF(COUNTIF($A$5:$A$104,A74)&gt;1,"Código duplicado",IF(B74="","Nome obrigatório",IF(OR(C74="",C74&lt;=0,D74="",D74&lt;0),"Revisar custos/duração",IF(OR(G74="",AND(G74&lt;&gt;"Sim",G74&lt;&gt;"Não")),"Revisar ativo","OK"))))))</f>
        <v/>
      </c>
    </row>
    <row r="75" ht="21" customHeight="1">
      <c r="A75" s="17" t="n"/>
      <c r="B75" s="18" t="n"/>
      <c r="C75" s="19" t="n"/>
      <c r="D75" s="13" t="n"/>
      <c r="E75" s="20">
        <f>IF(A75="","",IF(OR(C75="",C75&lt;=0),"",(C75/60)*'Parâmetros'!$B$4))</f>
        <v/>
      </c>
      <c r="F75" s="20">
        <f>IF(A75="","",IF(OR(D75="",E75=""),"",D75+E75))</f>
        <v/>
      </c>
      <c r="G75" s="17" t="n"/>
      <c r="H75" s="21">
        <f>IF(COUNTA(A75:D75,G75)=0,"",IF(A75="","Código obrigatório",IF(COUNTIF($A$5:$A$104,A75)&gt;1,"Código duplicado",IF(B75="","Nome obrigatório",IF(OR(C75="",C75&lt;=0,D75="",D75&lt;0),"Revisar custos/duração",IF(OR(G75="",AND(G75&lt;&gt;"Sim",G75&lt;&gt;"Não")),"Revisar ativo","OK"))))))</f>
        <v/>
      </c>
    </row>
    <row r="76" ht="21" customHeight="1">
      <c r="A76" s="17" t="n"/>
      <c r="B76" s="18" t="n"/>
      <c r="C76" s="19" t="n"/>
      <c r="D76" s="13" t="n"/>
      <c r="E76" s="20">
        <f>IF(A76="","",IF(OR(C76="",C76&lt;=0),"",(C76/60)*'Parâmetros'!$B$4))</f>
        <v/>
      </c>
      <c r="F76" s="20">
        <f>IF(A76="","",IF(OR(D76="",E76=""),"",D76+E76))</f>
        <v/>
      </c>
      <c r="G76" s="17" t="n"/>
      <c r="H76" s="21">
        <f>IF(COUNTA(A76:D76,G76)=0,"",IF(A76="","Código obrigatório",IF(COUNTIF($A$5:$A$104,A76)&gt;1,"Código duplicado",IF(B76="","Nome obrigatório",IF(OR(C76="",C76&lt;=0,D76="",D76&lt;0),"Revisar custos/duração",IF(OR(G76="",AND(G76&lt;&gt;"Sim",G76&lt;&gt;"Não")),"Revisar ativo","OK"))))))</f>
        <v/>
      </c>
    </row>
    <row r="77" ht="21" customHeight="1">
      <c r="A77" s="17" t="n"/>
      <c r="B77" s="18" t="n"/>
      <c r="C77" s="19" t="n"/>
      <c r="D77" s="13" t="n"/>
      <c r="E77" s="20">
        <f>IF(A77="","",IF(OR(C77="",C77&lt;=0),"",(C77/60)*'Parâmetros'!$B$4))</f>
        <v/>
      </c>
      <c r="F77" s="20">
        <f>IF(A77="","",IF(OR(D77="",E77=""),"",D77+E77))</f>
        <v/>
      </c>
      <c r="G77" s="17" t="n"/>
      <c r="H77" s="21">
        <f>IF(COUNTA(A77:D77,G77)=0,"",IF(A77="","Código obrigatório",IF(COUNTIF($A$5:$A$104,A77)&gt;1,"Código duplicado",IF(B77="","Nome obrigatório",IF(OR(C77="",C77&lt;=0,D77="",D77&lt;0),"Revisar custos/duração",IF(OR(G77="",AND(G77&lt;&gt;"Sim",G77&lt;&gt;"Não")),"Revisar ativo","OK"))))))</f>
        <v/>
      </c>
    </row>
    <row r="78" ht="21" customHeight="1">
      <c r="A78" s="17" t="n"/>
      <c r="B78" s="18" t="n"/>
      <c r="C78" s="19" t="n"/>
      <c r="D78" s="13" t="n"/>
      <c r="E78" s="20">
        <f>IF(A78="","",IF(OR(C78="",C78&lt;=0),"",(C78/60)*'Parâmetros'!$B$4))</f>
        <v/>
      </c>
      <c r="F78" s="20">
        <f>IF(A78="","",IF(OR(D78="",E78=""),"",D78+E78))</f>
        <v/>
      </c>
      <c r="G78" s="17" t="n"/>
      <c r="H78" s="21">
        <f>IF(COUNTA(A78:D78,G78)=0,"",IF(A78="","Código obrigatório",IF(COUNTIF($A$5:$A$104,A78)&gt;1,"Código duplicado",IF(B78="","Nome obrigatório",IF(OR(C78="",C78&lt;=0,D78="",D78&lt;0),"Revisar custos/duração",IF(OR(G78="",AND(G78&lt;&gt;"Sim",G78&lt;&gt;"Não")),"Revisar ativo","OK"))))))</f>
        <v/>
      </c>
    </row>
    <row r="79" ht="21" customHeight="1">
      <c r="A79" s="17" t="n"/>
      <c r="B79" s="18" t="n"/>
      <c r="C79" s="19" t="n"/>
      <c r="D79" s="13" t="n"/>
      <c r="E79" s="20">
        <f>IF(A79="","",IF(OR(C79="",C79&lt;=0),"",(C79/60)*'Parâmetros'!$B$4))</f>
        <v/>
      </c>
      <c r="F79" s="20">
        <f>IF(A79="","",IF(OR(D79="",E79=""),"",D79+E79))</f>
        <v/>
      </c>
      <c r="G79" s="17" t="n"/>
      <c r="H79" s="21">
        <f>IF(COUNTA(A79:D79,G79)=0,"",IF(A79="","Código obrigatório",IF(COUNTIF($A$5:$A$104,A79)&gt;1,"Código duplicado",IF(B79="","Nome obrigatório",IF(OR(C79="",C79&lt;=0,D79="",D79&lt;0),"Revisar custos/duração",IF(OR(G79="",AND(G79&lt;&gt;"Sim",G79&lt;&gt;"Não")),"Revisar ativo","OK"))))))</f>
        <v/>
      </c>
    </row>
    <row r="80" ht="21" customHeight="1">
      <c r="A80" s="17" t="n"/>
      <c r="B80" s="18" t="n"/>
      <c r="C80" s="19" t="n"/>
      <c r="D80" s="13" t="n"/>
      <c r="E80" s="20">
        <f>IF(A80="","",IF(OR(C80="",C80&lt;=0),"",(C80/60)*'Parâmetros'!$B$4))</f>
        <v/>
      </c>
      <c r="F80" s="20">
        <f>IF(A80="","",IF(OR(D80="",E80=""),"",D80+E80))</f>
        <v/>
      </c>
      <c r="G80" s="17" t="n"/>
      <c r="H80" s="21">
        <f>IF(COUNTA(A80:D80,G80)=0,"",IF(A80="","Código obrigatório",IF(COUNTIF($A$5:$A$104,A80)&gt;1,"Código duplicado",IF(B80="","Nome obrigatório",IF(OR(C80="",C80&lt;=0,D80="",D80&lt;0),"Revisar custos/duração",IF(OR(G80="",AND(G80&lt;&gt;"Sim",G80&lt;&gt;"Não")),"Revisar ativo","OK"))))))</f>
        <v/>
      </c>
    </row>
    <row r="81" ht="21" customHeight="1">
      <c r="A81" s="17" t="n"/>
      <c r="B81" s="18" t="n"/>
      <c r="C81" s="19" t="n"/>
      <c r="D81" s="13" t="n"/>
      <c r="E81" s="20">
        <f>IF(A81="","",IF(OR(C81="",C81&lt;=0),"",(C81/60)*'Parâmetros'!$B$4))</f>
        <v/>
      </c>
      <c r="F81" s="20">
        <f>IF(A81="","",IF(OR(D81="",E81=""),"",D81+E81))</f>
        <v/>
      </c>
      <c r="G81" s="17" t="n"/>
      <c r="H81" s="21">
        <f>IF(COUNTA(A81:D81,G81)=0,"",IF(A81="","Código obrigatório",IF(COUNTIF($A$5:$A$104,A81)&gt;1,"Código duplicado",IF(B81="","Nome obrigatório",IF(OR(C81="",C81&lt;=0,D81="",D81&lt;0),"Revisar custos/duração",IF(OR(G81="",AND(G81&lt;&gt;"Sim",G81&lt;&gt;"Não")),"Revisar ativo","OK"))))))</f>
        <v/>
      </c>
    </row>
    <row r="82" ht="21" customHeight="1">
      <c r="A82" s="17" t="n"/>
      <c r="B82" s="18" t="n"/>
      <c r="C82" s="19" t="n"/>
      <c r="D82" s="13" t="n"/>
      <c r="E82" s="20">
        <f>IF(A82="","",IF(OR(C82="",C82&lt;=0),"",(C82/60)*'Parâmetros'!$B$4))</f>
        <v/>
      </c>
      <c r="F82" s="20">
        <f>IF(A82="","",IF(OR(D82="",E82=""),"",D82+E82))</f>
        <v/>
      </c>
      <c r="G82" s="17" t="n"/>
      <c r="H82" s="21">
        <f>IF(COUNTA(A82:D82,G82)=0,"",IF(A82="","Código obrigatório",IF(COUNTIF($A$5:$A$104,A82)&gt;1,"Código duplicado",IF(B82="","Nome obrigatório",IF(OR(C82="",C82&lt;=0,D82="",D82&lt;0),"Revisar custos/duração",IF(OR(G82="",AND(G82&lt;&gt;"Sim",G82&lt;&gt;"Não")),"Revisar ativo","OK"))))))</f>
        <v/>
      </c>
    </row>
    <row r="83" ht="21" customHeight="1">
      <c r="A83" s="17" t="n"/>
      <c r="B83" s="18" t="n"/>
      <c r="C83" s="19" t="n"/>
      <c r="D83" s="13" t="n"/>
      <c r="E83" s="20">
        <f>IF(A83="","",IF(OR(C83="",C83&lt;=0),"",(C83/60)*'Parâmetros'!$B$4))</f>
        <v/>
      </c>
      <c r="F83" s="20">
        <f>IF(A83="","",IF(OR(D83="",E83=""),"",D83+E83))</f>
        <v/>
      </c>
      <c r="G83" s="17" t="n"/>
      <c r="H83" s="21">
        <f>IF(COUNTA(A83:D83,G83)=0,"",IF(A83="","Código obrigatório",IF(COUNTIF($A$5:$A$104,A83)&gt;1,"Código duplicado",IF(B83="","Nome obrigatório",IF(OR(C83="",C83&lt;=0,D83="",D83&lt;0),"Revisar custos/duração",IF(OR(G83="",AND(G83&lt;&gt;"Sim",G83&lt;&gt;"Não")),"Revisar ativo","OK"))))))</f>
        <v/>
      </c>
    </row>
    <row r="84" ht="21" customHeight="1">
      <c r="A84" s="17" t="n"/>
      <c r="B84" s="18" t="n"/>
      <c r="C84" s="19" t="n"/>
      <c r="D84" s="13" t="n"/>
      <c r="E84" s="20">
        <f>IF(A84="","",IF(OR(C84="",C84&lt;=0),"",(C84/60)*'Parâmetros'!$B$4))</f>
        <v/>
      </c>
      <c r="F84" s="20">
        <f>IF(A84="","",IF(OR(D84="",E84=""),"",D84+E84))</f>
        <v/>
      </c>
      <c r="G84" s="17" t="n"/>
      <c r="H84" s="21">
        <f>IF(COUNTA(A84:D84,G84)=0,"",IF(A84="","Código obrigatório",IF(COUNTIF($A$5:$A$104,A84)&gt;1,"Código duplicado",IF(B84="","Nome obrigatório",IF(OR(C84="",C84&lt;=0,D84="",D84&lt;0),"Revisar custos/duração",IF(OR(G84="",AND(G84&lt;&gt;"Sim",G84&lt;&gt;"Não")),"Revisar ativo","OK"))))))</f>
        <v/>
      </c>
    </row>
    <row r="85" ht="21" customHeight="1">
      <c r="A85" s="17" t="n"/>
      <c r="B85" s="18" t="n"/>
      <c r="C85" s="19" t="n"/>
      <c r="D85" s="13" t="n"/>
      <c r="E85" s="20">
        <f>IF(A85="","",IF(OR(C85="",C85&lt;=0),"",(C85/60)*'Parâmetros'!$B$4))</f>
        <v/>
      </c>
      <c r="F85" s="20">
        <f>IF(A85="","",IF(OR(D85="",E85=""),"",D85+E85))</f>
        <v/>
      </c>
      <c r="G85" s="17" t="n"/>
      <c r="H85" s="21">
        <f>IF(COUNTA(A85:D85,G85)=0,"",IF(A85="","Código obrigatório",IF(COUNTIF($A$5:$A$104,A85)&gt;1,"Código duplicado",IF(B85="","Nome obrigatório",IF(OR(C85="",C85&lt;=0,D85="",D85&lt;0),"Revisar custos/duração",IF(OR(G85="",AND(G85&lt;&gt;"Sim",G85&lt;&gt;"Não")),"Revisar ativo","OK"))))))</f>
        <v/>
      </c>
    </row>
    <row r="86" ht="21" customHeight="1">
      <c r="A86" s="17" t="n"/>
      <c r="B86" s="18" t="n"/>
      <c r="C86" s="19" t="n"/>
      <c r="D86" s="13" t="n"/>
      <c r="E86" s="20">
        <f>IF(A86="","",IF(OR(C86="",C86&lt;=0),"",(C86/60)*'Parâmetros'!$B$4))</f>
        <v/>
      </c>
      <c r="F86" s="20">
        <f>IF(A86="","",IF(OR(D86="",E86=""),"",D86+E86))</f>
        <v/>
      </c>
      <c r="G86" s="17" t="n"/>
      <c r="H86" s="21">
        <f>IF(COUNTA(A86:D86,G86)=0,"",IF(A86="","Código obrigatório",IF(COUNTIF($A$5:$A$104,A86)&gt;1,"Código duplicado",IF(B86="","Nome obrigatório",IF(OR(C86="",C86&lt;=0,D86="",D86&lt;0),"Revisar custos/duração",IF(OR(G86="",AND(G86&lt;&gt;"Sim",G86&lt;&gt;"Não")),"Revisar ativo","OK"))))))</f>
        <v/>
      </c>
    </row>
    <row r="87" ht="21" customHeight="1">
      <c r="A87" s="17" t="n"/>
      <c r="B87" s="18" t="n"/>
      <c r="C87" s="19" t="n"/>
      <c r="D87" s="13" t="n"/>
      <c r="E87" s="20">
        <f>IF(A87="","",IF(OR(C87="",C87&lt;=0),"",(C87/60)*'Parâmetros'!$B$4))</f>
        <v/>
      </c>
      <c r="F87" s="20">
        <f>IF(A87="","",IF(OR(D87="",E87=""),"",D87+E87))</f>
        <v/>
      </c>
      <c r="G87" s="17" t="n"/>
      <c r="H87" s="21">
        <f>IF(COUNTA(A87:D87,G87)=0,"",IF(A87="","Código obrigatório",IF(COUNTIF($A$5:$A$104,A87)&gt;1,"Código duplicado",IF(B87="","Nome obrigatório",IF(OR(C87="",C87&lt;=0,D87="",D87&lt;0),"Revisar custos/duração",IF(OR(G87="",AND(G87&lt;&gt;"Sim",G87&lt;&gt;"Não")),"Revisar ativo","OK"))))))</f>
        <v/>
      </c>
    </row>
    <row r="88" ht="21" customHeight="1">
      <c r="A88" s="17" t="n"/>
      <c r="B88" s="18" t="n"/>
      <c r="C88" s="19" t="n"/>
      <c r="D88" s="13" t="n"/>
      <c r="E88" s="20">
        <f>IF(A88="","",IF(OR(C88="",C88&lt;=0),"",(C88/60)*'Parâmetros'!$B$4))</f>
        <v/>
      </c>
      <c r="F88" s="20">
        <f>IF(A88="","",IF(OR(D88="",E88=""),"",D88+E88))</f>
        <v/>
      </c>
      <c r="G88" s="17" t="n"/>
      <c r="H88" s="21">
        <f>IF(COUNTA(A88:D88,G88)=0,"",IF(A88="","Código obrigatório",IF(COUNTIF($A$5:$A$104,A88)&gt;1,"Código duplicado",IF(B88="","Nome obrigatório",IF(OR(C88="",C88&lt;=0,D88="",D88&lt;0),"Revisar custos/duração",IF(OR(G88="",AND(G88&lt;&gt;"Sim",G88&lt;&gt;"Não")),"Revisar ativo","OK"))))))</f>
        <v/>
      </c>
    </row>
    <row r="89" ht="21" customHeight="1">
      <c r="A89" s="17" t="n"/>
      <c r="B89" s="18" t="n"/>
      <c r="C89" s="19" t="n"/>
      <c r="D89" s="13" t="n"/>
      <c r="E89" s="20">
        <f>IF(A89="","",IF(OR(C89="",C89&lt;=0),"",(C89/60)*'Parâmetros'!$B$4))</f>
        <v/>
      </c>
      <c r="F89" s="20">
        <f>IF(A89="","",IF(OR(D89="",E89=""),"",D89+E89))</f>
        <v/>
      </c>
      <c r="G89" s="17" t="n"/>
      <c r="H89" s="21">
        <f>IF(COUNTA(A89:D89,G89)=0,"",IF(A89="","Código obrigatório",IF(COUNTIF($A$5:$A$104,A89)&gt;1,"Código duplicado",IF(B89="","Nome obrigatório",IF(OR(C89="",C89&lt;=0,D89="",D89&lt;0),"Revisar custos/duração",IF(OR(G89="",AND(G89&lt;&gt;"Sim",G89&lt;&gt;"Não")),"Revisar ativo","OK"))))))</f>
        <v/>
      </c>
    </row>
    <row r="90" ht="21" customHeight="1">
      <c r="A90" s="17" t="n"/>
      <c r="B90" s="18" t="n"/>
      <c r="C90" s="19" t="n"/>
      <c r="D90" s="13" t="n"/>
      <c r="E90" s="20">
        <f>IF(A90="","",IF(OR(C90="",C90&lt;=0),"",(C90/60)*'Parâmetros'!$B$4))</f>
        <v/>
      </c>
      <c r="F90" s="20">
        <f>IF(A90="","",IF(OR(D90="",E90=""),"",D90+E90))</f>
        <v/>
      </c>
      <c r="G90" s="17" t="n"/>
      <c r="H90" s="21">
        <f>IF(COUNTA(A90:D90,G90)=0,"",IF(A90="","Código obrigatório",IF(COUNTIF($A$5:$A$104,A90)&gt;1,"Código duplicado",IF(B90="","Nome obrigatório",IF(OR(C90="",C90&lt;=0,D90="",D90&lt;0),"Revisar custos/duração",IF(OR(G90="",AND(G90&lt;&gt;"Sim",G90&lt;&gt;"Não")),"Revisar ativo","OK"))))))</f>
        <v/>
      </c>
    </row>
    <row r="91" ht="21" customHeight="1">
      <c r="A91" s="17" t="n"/>
      <c r="B91" s="18" t="n"/>
      <c r="C91" s="19" t="n"/>
      <c r="D91" s="13" t="n"/>
      <c r="E91" s="20">
        <f>IF(A91="","",IF(OR(C91="",C91&lt;=0),"",(C91/60)*'Parâmetros'!$B$4))</f>
        <v/>
      </c>
      <c r="F91" s="20">
        <f>IF(A91="","",IF(OR(D91="",E91=""),"",D91+E91))</f>
        <v/>
      </c>
      <c r="G91" s="17" t="n"/>
      <c r="H91" s="21">
        <f>IF(COUNTA(A91:D91,G91)=0,"",IF(A91="","Código obrigatório",IF(COUNTIF($A$5:$A$104,A91)&gt;1,"Código duplicado",IF(B91="","Nome obrigatório",IF(OR(C91="",C91&lt;=0,D91="",D91&lt;0),"Revisar custos/duração",IF(OR(G91="",AND(G91&lt;&gt;"Sim",G91&lt;&gt;"Não")),"Revisar ativo","OK"))))))</f>
        <v/>
      </c>
    </row>
    <row r="92" ht="21" customHeight="1">
      <c r="A92" s="17" t="n"/>
      <c r="B92" s="18" t="n"/>
      <c r="C92" s="19" t="n"/>
      <c r="D92" s="13" t="n"/>
      <c r="E92" s="20">
        <f>IF(A92="","",IF(OR(C92="",C92&lt;=0),"",(C92/60)*'Parâmetros'!$B$4))</f>
        <v/>
      </c>
      <c r="F92" s="20">
        <f>IF(A92="","",IF(OR(D92="",E92=""),"",D92+E92))</f>
        <v/>
      </c>
      <c r="G92" s="17" t="n"/>
      <c r="H92" s="21">
        <f>IF(COUNTA(A92:D92,G92)=0,"",IF(A92="","Código obrigatório",IF(COUNTIF($A$5:$A$104,A92)&gt;1,"Código duplicado",IF(B92="","Nome obrigatório",IF(OR(C92="",C92&lt;=0,D92="",D92&lt;0),"Revisar custos/duração",IF(OR(G92="",AND(G92&lt;&gt;"Sim",G92&lt;&gt;"Não")),"Revisar ativo","OK"))))))</f>
        <v/>
      </c>
    </row>
    <row r="93" ht="21" customHeight="1">
      <c r="A93" s="17" t="n"/>
      <c r="B93" s="18" t="n"/>
      <c r="C93" s="19" t="n"/>
      <c r="D93" s="13" t="n"/>
      <c r="E93" s="20">
        <f>IF(A93="","",IF(OR(C93="",C93&lt;=0),"",(C93/60)*'Parâmetros'!$B$4))</f>
        <v/>
      </c>
      <c r="F93" s="20">
        <f>IF(A93="","",IF(OR(D93="",E93=""),"",D93+E93))</f>
        <v/>
      </c>
      <c r="G93" s="17" t="n"/>
      <c r="H93" s="21">
        <f>IF(COUNTA(A93:D93,G93)=0,"",IF(A93="","Código obrigatório",IF(COUNTIF($A$5:$A$104,A93)&gt;1,"Código duplicado",IF(B93="","Nome obrigatório",IF(OR(C93="",C93&lt;=0,D93="",D93&lt;0),"Revisar custos/duração",IF(OR(G93="",AND(G93&lt;&gt;"Sim",G93&lt;&gt;"Não")),"Revisar ativo","OK"))))))</f>
        <v/>
      </c>
    </row>
    <row r="94" ht="21" customHeight="1">
      <c r="A94" s="17" t="n"/>
      <c r="B94" s="18" t="n"/>
      <c r="C94" s="19" t="n"/>
      <c r="D94" s="13" t="n"/>
      <c r="E94" s="20">
        <f>IF(A94="","",IF(OR(C94="",C94&lt;=0),"",(C94/60)*'Parâmetros'!$B$4))</f>
        <v/>
      </c>
      <c r="F94" s="20">
        <f>IF(A94="","",IF(OR(D94="",E94=""),"",D94+E94))</f>
        <v/>
      </c>
      <c r="G94" s="17" t="n"/>
      <c r="H94" s="21">
        <f>IF(COUNTA(A94:D94,G94)=0,"",IF(A94="","Código obrigatório",IF(COUNTIF($A$5:$A$104,A94)&gt;1,"Código duplicado",IF(B94="","Nome obrigatório",IF(OR(C94="",C94&lt;=0,D94="",D94&lt;0),"Revisar custos/duração",IF(OR(G94="",AND(G94&lt;&gt;"Sim",G94&lt;&gt;"Não")),"Revisar ativo","OK"))))))</f>
        <v/>
      </c>
    </row>
    <row r="95" ht="21" customHeight="1">
      <c r="A95" s="17" t="n"/>
      <c r="B95" s="18" t="n"/>
      <c r="C95" s="19" t="n"/>
      <c r="D95" s="13" t="n"/>
      <c r="E95" s="20">
        <f>IF(A95="","",IF(OR(C95="",C95&lt;=0),"",(C95/60)*'Parâmetros'!$B$4))</f>
        <v/>
      </c>
      <c r="F95" s="20">
        <f>IF(A95="","",IF(OR(D95="",E95=""),"",D95+E95))</f>
        <v/>
      </c>
      <c r="G95" s="17" t="n"/>
      <c r="H95" s="21">
        <f>IF(COUNTA(A95:D95,G95)=0,"",IF(A95="","Código obrigatório",IF(COUNTIF($A$5:$A$104,A95)&gt;1,"Código duplicado",IF(B95="","Nome obrigatório",IF(OR(C95="",C95&lt;=0,D95="",D95&lt;0),"Revisar custos/duração",IF(OR(G95="",AND(G95&lt;&gt;"Sim",G95&lt;&gt;"Não")),"Revisar ativo","OK"))))))</f>
        <v/>
      </c>
    </row>
    <row r="96" ht="21" customHeight="1">
      <c r="A96" s="17" t="n"/>
      <c r="B96" s="18" t="n"/>
      <c r="C96" s="19" t="n"/>
      <c r="D96" s="13" t="n"/>
      <c r="E96" s="20">
        <f>IF(A96="","",IF(OR(C96="",C96&lt;=0),"",(C96/60)*'Parâmetros'!$B$4))</f>
        <v/>
      </c>
      <c r="F96" s="20">
        <f>IF(A96="","",IF(OR(D96="",E96=""),"",D96+E96))</f>
        <v/>
      </c>
      <c r="G96" s="17" t="n"/>
      <c r="H96" s="21">
        <f>IF(COUNTA(A96:D96,G96)=0,"",IF(A96="","Código obrigatório",IF(COUNTIF($A$5:$A$104,A96)&gt;1,"Código duplicado",IF(B96="","Nome obrigatório",IF(OR(C96="",C96&lt;=0,D96="",D96&lt;0),"Revisar custos/duração",IF(OR(G96="",AND(G96&lt;&gt;"Sim",G96&lt;&gt;"Não")),"Revisar ativo","OK"))))))</f>
        <v/>
      </c>
    </row>
    <row r="97" ht="21" customHeight="1">
      <c r="A97" s="17" t="n"/>
      <c r="B97" s="18" t="n"/>
      <c r="C97" s="19" t="n"/>
      <c r="D97" s="13" t="n"/>
      <c r="E97" s="20">
        <f>IF(A97="","",IF(OR(C97="",C97&lt;=0),"",(C97/60)*'Parâmetros'!$B$4))</f>
        <v/>
      </c>
      <c r="F97" s="20">
        <f>IF(A97="","",IF(OR(D97="",E97=""),"",D97+E97))</f>
        <v/>
      </c>
      <c r="G97" s="17" t="n"/>
      <c r="H97" s="21">
        <f>IF(COUNTA(A97:D97,G97)=0,"",IF(A97="","Código obrigatório",IF(COUNTIF($A$5:$A$104,A97)&gt;1,"Código duplicado",IF(B97="","Nome obrigatório",IF(OR(C97="",C97&lt;=0,D97="",D97&lt;0),"Revisar custos/duração",IF(OR(G97="",AND(G97&lt;&gt;"Sim",G97&lt;&gt;"Não")),"Revisar ativo","OK"))))))</f>
        <v/>
      </c>
    </row>
    <row r="98" ht="21" customHeight="1">
      <c r="A98" s="17" t="n"/>
      <c r="B98" s="18" t="n"/>
      <c r="C98" s="19" t="n"/>
      <c r="D98" s="13" t="n"/>
      <c r="E98" s="20">
        <f>IF(A98="","",IF(OR(C98="",C98&lt;=0),"",(C98/60)*'Parâmetros'!$B$4))</f>
        <v/>
      </c>
      <c r="F98" s="20">
        <f>IF(A98="","",IF(OR(D98="",E98=""),"",D98+E98))</f>
        <v/>
      </c>
      <c r="G98" s="17" t="n"/>
      <c r="H98" s="21">
        <f>IF(COUNTA(A98:D98,G98)=0,"",IF(A98="","Código obrigatório",IF(COUNTIF($A$5:$A$104,A98)&gt;1,"Código duplicado",IF(B98="","Nome obrigatório",IF(OR(C98="",C98&lt;=0,D98="",D98&lt;0),"Revisar custos/duração",IF(OR(G98="",AND(G98&lt;&gt;"Sim",G98&lt;&gt;"Não")),"Revisar ativo","OK"))))))</f>
        <v/>
      </c>
    </row>
    <row r="99" ht="21" customHeight="1">
      <c r="A99" s="17" t="n"/>
      <c r="B99" s="18" t="n"/>
      <c r="C99" s="19" t="n"/>
      <c r="D99" s="13" t="n"/>
      <c r="E99" s="20">
        <f>IF(A99="","",IF(OR(C99="",C99&lt;=0),"",(C99/60)*'Parâmetros'!$B$4))</f>
        <v/>
      </c>
      <c r="F99" s="20">
        <f>IF(A99="","",IF(OR(D99="",E99=""),"",D99+E99))</f>
        <v/>
      </c>
      <c r="G99" s="17" t="n"/>
      <c r="H99" s="21">
        <f>IF(COUNTA(A99:D99,G99)=0,"",IF(A99="","Código obrigatório",IF(COUNTIF($A$5:$A$104,A99)&gt;1,"Código duplicado",IF(B99="","Nome obrigatório",IF(OR(C99="",C99&lt;=0,D99="",D99&lt;0),"Revisar custos/duração",IF(OR(G99="",AND(G99&lt;&gt;"Sim",G99&lt;&gt;"Não")),"Revisar ativo","OK"))))))</f>
        <v/>
      </c>
    </row>
    <row r="100" ht="21" customHeight="1">
      <c r="A100" s="17" t="n"/>
      <c r="B100" s="18" t="n"/>
      <c r="C100" s="19" t="n"/>
      <c r="D100" s="13" t="n"/>
      <c r="E100" s="20">
        <f>IF(A100="","",IF(OR(C100="",C100&lt;=0),"",(C100/60)*'Parâmetros'!$B$4))</f>
        <v/>
      </c>
      <c r="F100" s="20">
        <f>IF(A100="","",IF(OR(D100="",E100=""),"",D100+E100))</f>
        <v/>
      </c>
      <c r="G100" s="17" t="n"/>
      <c r="H100" s="21">
        <f>IF(COUNTA(A100:D100,G100)=0,"",IF(A100="","Código obrigatório",IF(COUNTIF($A$5:$A$104,A100)&gt;1,"Código duplicado",IF(B100="","Nome obrigatório",IF(OR(C100="",C100&lt;=0,D100="",D100&lt;0),"Revisar custos/duração",IF(OR(G100="",AND(G100&lt;&gt;"Sim",G100&lt;&gt;"Não")),"Revisar ativo","OK"))))))</f>
        <v/>
      </c>
    </row>
    <row r="101" ht="21" customHeight="1">
      <c r="A101" s="17" t="n"/>
      <c r="B101" s="18" t="n"/>
      <c r="C101" s="19" t="n"/>
      <c r="D101" s="13" t="n"/>
      <c r="E101" s="20">
        <f>IF(A101="","",IF(OR(C101="",C101&lt;=0),"",(C101/60)*'Parâmetros'!$B$4))</f>
        <v/>
      </c>
      <c r="F101" s="20">
        <f>IF(A101="","",IF(OR(D101="",E101=""),"",D101+E101))</f>
        <v/>
      </c>
      <c r="G101" s="17" t="n"/>
      <c r="H101" s="21">
        <f>IF(COUNTA(A101:D101,G101)=0,"",IF(A101="","Código obrigatório",IF(COUNTIF($A$5:$A$104,A101)&gt;1,"Código duplicado",IF(B101="","Nome obrigatório",IF(OR(C101="",C101&lt;=0,D101="",D101&lt;0),"Revisar custos/duração",IF(OR(G101="",AND(G101&lt;&gt;"Sim",G101&lt;&gt;"Não")),"Revisar ativo","OK"))))))</f>
        <v/>
      </c>
    </row>
    <row r="102" ht="21" customHeight="1">
      <c r="A102" s="17" t="n"/>
      <c r="B102" s="18" t="n"/>
      <c r="C102" s="19" t="n"/>
      <c r="D102" s="13" t="n"/>
      <c r="E102" s="20">
        <f>IF(A102="","",IF(OR(C102="",C102&lt;=0),"",(C102/60)*'Parâmetros'!$B$4))</f>
        <v/>
      </c>
      <c r="F102" s="20">
        <f>IF(A102="","",IF(OR(D102="",E102=""),"",D102+E102))</f>
        <v/>
      </c>
      <c r="G102" s="17" t="n"/>
      <c r="H102" s="21">
        <f>IF(COUNTA(A102:D102,G102)=0,"",IF(A102="","Código obrigatório",IF(COUNTIF($A$5:$A$104,A102)&gt;1,"Código duplicado",IF(B102="","Nome obrigatório",IF(OR(C102="",C102&lt;=0,D102="",D102&lt;0),"Revisar custos/duração",IF(OR(G102="",AND(G102&lt;&gt;"Sim",G102&lt;&gt;"Não")),"Revisar ativo","OK"))))))</f>
        <v/>
      </c>
    </row>
    <row r="103" ht="21" customHeight="1">
      <c r="A103" s="17" t="n"/>
      <c r="B103" s="18" t="n"/>
      <c r="C103" s="19" t="n"/>
      <c r="D103" s="13" t="n"/>
      <c r="E103" s="20">
        <f>IF(A103="","",IF(OR(C103="",C103&lt;=0),"",(C103/60)*'Parâmetros'!$B$4))</f>
        <v/>
      </c>
      <c r="F103" s="20">
        <f>IF(A103="","",IF(OR(D103="",E103=""),"",D103+E103))</f>
        <v/>
      </c>
      <c r="G103" s="17" t="n"/>
      <c r="H103" s="21">
        <f>IF(COUNTA(A103:D103,G103)=0,"",IF(A103="","Código obrigatório",IF(COUNTIF($A$5:$A$104,A103)&gt;1,"Código duplicado",IF(B103="","Nome obrigatório",IF(OR(C103="",C103&lt;=0,D103="",D103&lt;0),"Revisar custos/duração",IF(OR(G103="",AND(G103&lt;&gt;"Sim",G103&lt;&gt;"Não")),"Revisar ativo","OK"))))))</f>
        <v/>
      </c>
    </row>
    <row r="104" ht="21" customHeight="1">
      <c r="A104" s="17" t="n"/>
      <c r="B104" s="18" t="n"/>
      <c r="C104" s="19" t="n"/>
      <c r="D104" s="13" t="n"/>
      <c r="E104" s="20">
        <f>IF(A104="","",IF(OR(C104="",C104&lt;=0),"",(C104/60)*'Parâmetros'!$B$4))</f>
        <v/>
      </c>
      <c r="F104" s="20">
        <f>IF(A104="","",IF(OR(D104="",E104=""),"",D104+E104))</f>
        <v/>
      </c>
      <c r="G104" s="17" t="n"/>
      <c r="H104" s="21">
        <f>IF(COUNTA(A104:D104,G104)=0,"",IF(A104="","Código obrigatório",IF(COUNTIF($A$5:$A$104,A104)&gt;1,"Código duplicado",IF(B104="","Nome obrigatório",IF(OR(C104="",C104&lt;=0,D104="",D104&lt;0),"Revisar custos/duração",IF(OR(G104="",AND(G104&lt;&gt;"Sim",G104&lt;&gt;"Não")),"Revisar ativo","OK"))))))</f>
        <v/>
      </c>
    </row>
  </sheetData>
  <autoFilter ref="A4:H104"/>
  <mergeCells count="1">
    <mergeCell ref="A1:H1"/>
  </mergeCells>
  <conditionalFormatting sqref="H5:H104">
    <cfRule type="expression" priority="1" dxfId="0">
      <formula>$H5="OK"</formula>
    </cfRule>
    <cfRule type="expression" priority="2" dxfId="1">
      <formula>AND($H5&lt;&gt;"",$H5&lt;&gt;"OK")</formula>
    </cfRule>
  </conditionalFormatting>
  <dataValidations count="4">
    <dataValidation sqref="A5:A104" showDropDown="0" showInputMessage="0" showErrorMessage="1" allowBlank="0" errorTitle="Código duplicado" error="O código do serviço deve ser único." type="custom">
      <formula1>=OR(A5="",COUNTIF($A$5:$A$104,A5)=1)</formula1>
    </dataValidation>
    <dataValidation sqref="C5:C104" showDropDown="0" showInputMessage="0" showErrorMessage="1" allowBlank="0" errorTitle="Duração inválida" error="Informe uma duração entre 1 e 1.440 minutos." type="decimal" operator="between">
      <formula1>1</formula1>
      <formula2>1440</formula2>
    </dataValidation>
    <dataValidation sqref="D5:D104" showDropDown="0" showInputMessage="0" showErrorMessage="1" allowBlank="0" errorTitle="Custo inválido" error="Informe um custo entre 0 e 10.000." type="decimal" operator="between">
      <formula1>0</formula1>
      <formula2>10000</formula2>
    </dataValidation>
    <dataValidation sqref="G5:G104" showDropDown="0" showInputMessage="0" showErrorMessage="1" allowBlank="0" errorTitle="Opção inválida" error="Selecione Sim ou Não." type="list">
      <formula1>"Sim,Não"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51432"/>
    <outlinePr summaryBelow="1" summaryRight="1"/>
    <pageSetUpPr/>
  </sheetPr>
  <dimension ref="A1:S104"/>
  <sheetViews>
    <sheetView showGridLines="0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  <col width="16" customWidth="1" min="3" max="3"/>
    <col width="18" customWidth="1" min="4" max="4"/>
    <col width="15" customWidth="1" min="5" max="5"/>
    <col width="10" customWidth="1" min="6" max="6"/>
    <col width="14" customWidth="1" min="7" max="7"/>
    <col width="14" customWidth="1" min="8" max="8"/>
    <col width="17" customWidth="1" min="9" max="9"/>
    <col width="20" customWidth="1" min="10" max="10"/>
    <col width="15" customWidth="1" min="11" max="11"/>
    <col width="15" customWidth="1" min="12" max="12"/>
    <col width="17" customWidth="1" min="13" max="13"/>
    <col width="12" customWidth="1" min="14" max="14"/>
    <col width="17" customWidth="1" min="15" max="15"/>
    <col width="18" customWidth="1" min="16" max="16"/>
    <col width="15" customWidth="1" min="17" max="17"/>
    <col width="23" customWidth="1" min="18" max="18"/>
    <col width="25" customWidth="1" min="19" max="19"/>
  </cols>
  <sheetData>
    <row r="1" ht="28" customHeight="1">
      <c r="A1" s="1" t="inlineStr">
        <is>
          <t>Rentabilidade dos pacotes</t>
        </is>
      </c>
    </row>
    <row r="2" ht="21" customHeight="1">
      <c r="A2" s="2" t="inlineStr">
        <is>
          <t>Cadastre preço, taxa operacional e previsão opcional; use os filtros para comparar margem, resultado, horas e alerta.</t>
        </is>
      </c>
    </row>
    <row r="3">
      <c r="A3" s="10" t="inlineStr">
        <is>
          <t>A taxa variável é uma premissa operacional informada pelo usuário e não representa tributos ou regra contratual.</t>
        </is>
      </c>
    </row>
    <row r="4" ht="34" customHeight="1">
      <c r="A4" s="11" t="inlineStr">
        <is>
          <t>Código do pacote</t>
        </is>
      </c>
      <c r="B4" s="11" t="inlineStr">
        <is>
          <t>Pacote</t>
        </is>
      </c>
      <c r="C4" s="11" t="inlineStr">
        <is>
          <t>Preço de venda</t>
        </is>
      </c>
      <c r="D4" s="11" t="inlineStr">
        <is>
          <t>Custo variável sobre venda</t>
        </is>
      </c>
      <c r="E4" s="11" t="inlineStr">
        <is>
          <t>Vendas previstas</t>
        </is>
      </c>
      <c r="F4" s="11" t="inlineStr">
        <is>
          <t>Ativo</t>
        </is>
      </c>
      <c r="G4" s="11" t="inlineStr">
        <is>
          <t>Sessões no pacote</t>
        </is>
      </c>
      <c r="H4" s="11" t="inlineStr">
        <is>
          <t>Horas por pacote</t>
        </is>
      </c>
      <c r="I4" s="11" t="inlineStr">
        <is>
          <t>Insumos do pacote</t>
        </is>
      </c>
      <c r="J4" s="11" t="inlineStr">
        <is>
          <t>Custo direto dos serviços</t>
        </is>
      </c>
      <c r="K4" s="11" t="inlineStr">
        <is>
          <t>Custo variável</t>
        </is>
      </c>
      <c r="L4" s="11" t="inlineStr">
        <is>
          <t>Custo total</t>
        </is>
      </c>
      <c r="M4" s="11" t="inlineStr">
        <is>
          <t>Resultado unitário</t>
        </is>
      </c>
      <c r="N4" s="11" t="inlineStr">
        <is>
          <t>Margem</t>
        </is>
      </c>
      <c r="O4" s="11" t="inlineStr">
        <is>
          <t>Receita prevista</t>
        </is>
      </c>
      <c r="P4" s="11" t="inlineStr">
        <is>
          <t>Resultado previsto</t>
        </is>
      </c>
      <c r="Q4" s="11" t="inlineStr">
        <is>
          <t>Horas previstas</t>
        </is>
      </c>
      <c r="R4" s="11" t="inlineStr">
        <is>
          <t>Consistência</t>
        </is>
      </c>
      <c r="S4" s="11" t="inlineStr">
        <is>
          <t>Alerta</t>
        </is>
      </c>
    </row>
    <row r="5" ht="21" customHeight="1">
      <c r="A5" s="17" t="inlineStr">
        <is>
          <t>PK-EX01</t>
        </is>
      </c>
      <c r="B5" s="18" t="inlineStr">
        <is>
          <t>Ritual Brilho — exemplo fictício</t>
        </is>
      </c>
      <c r="C5" s="13" t="n">
        <v>330</v>
      </c>
      <c r="D5" s="15" t="n">
        <v>0.05</v>
      </c>
      <c r="E5" s="19" t="n">
        <v>8</v>
      </c>
      <c r="F5" s="17" t="inlineStr">
        <is>
          <t>Sim</t>
        </is>
      </c>
      <c r="G5" s="22">
        <f>IF(A5="","",SUMIF('Composição'!$A$5:$A$204,A5,'Composição'!$C$5:$C$204))</f>
        <v/>
      </c>
      <c r="H5" s="23">
        <f>IF(A5="","",IFERROR(SUMIF('Composição'!$A$5:$A$204,A5,'Composição'!$H$5:$H$204)/60,0))</f>
        <v/>
      </c>
      <c r="I5" s="20">
        <f>IF(A5="","",SUMIF('Composição'!$A$5:$A$204,A5,'Composição'!$I$5:$I$204))</f>
        <v/>
      </c>
      <c r="J5" s="20">
        <f>IF(A5="","",SUMIF('Composição'!$A$5:$A$204,A5,'Composição'!$J$5:$J$204))</f>
        <v/>
      </c>
      <c r="K5" s="20">
        <f>IF(A5="","",IF(OR(C5="",D5=""),"",C5*D5))</f>
        <v/>
      </c>
      <c r="L5" s="20">
        <f>IF(A5="","",IF(OR(J5="",K5=""),"",J5+K5))</f>
        <v/>
      </c>
      <c r="M5" s="20">
        <f>IF(A5="","",IF(OR(C5="",L5=""),"",C5-L5))</f>
        <v/>
      </c>
      <c r="N5" s="24">
        <f>IF(A5="","",IFERROR(M5/C5,"Preço inválido"))</f>
        <v/>
      </c>
      <c r="O5" s="20">
        <f>IF(OR(A5="",E5=""),"",C5*E5)</f>
        <v/>
      </c>
      <c r="P5" s="20">
        <f>IF(OR(A5="",E5="",M5=""),"",M5*E5)</f>
        <v/>
      </c>
      <c r="Q5" s="23">
        <f>IF(OR(A5="",E5="",H5=""),"",H5*E5)</f>
        <v/>
      </c>
      <c r="R5" s="21">
        <f>IF(COUNTA(A5:F5)=0,"",IF(A5="","Código obrigatório",IF(COUNTIF($A$5:$A$104,A5)&gt;1,"Código duplicado",IF(B5="","Nome obrigatório",IF(OR(C5="",C5&lt;=0,D5="",D5&lt;0,D5&gt;1),"Revisar preço/taxa",IF(OR(F5="",AND(F5&lt;&gt;"Sim",F5&lt;&gt;"Não")),"Revisar ativo",IF(COUNTIF('Composição'!$A$5:$A$204,A5)=0,"Sem composição",IF(COUNTIFS('Composição'!$A$5:$A$204,A5,'Composição'!$K$5:$K$204,"&lt;&gt;OK")&gt;0,"Revisar composição","OK"))))))))</f>
        <v/>
      </c>
      <c r="S5" s="21">
        <f>IF(COUNTA(A5:F5)=0,"",IF(F5="Não","Inativo",IF(R5&lt;&gt;"OK",R5,IF(M5&lt;0,"Prejuízo unitário",IF(N5&lt;'Parâmetros'!$B$5,"Margem abaixo da meta",IF(H5&gt;'Parâmetros'!$B$6,"Carga horária alta",IF(E5="","Sem previsão de vendas","Dentro dos parâmetros")))))))</f>
        <v/>
      </c>
    </row>
    <row r="6" ht="21" customHeight="1">
      <c r="A6" s="17" t="inlineStr">
        <is>
          <t>PK-EX02</t>
        </is>
      </c>
      <c r="B6" s="18" t="inlineStr">
        <is>
          <t>Mãos em Dia — exemplo fictício</t>
        </is>
      </c>
      <c r="C6" s="13" t="n">
        <v>145</v>
      </c>
      <c r="D6" s="15" t="n">
        <v>0.04</v>
      </c>
      <c r="E6" s="19" t="n">
        <v>10</v>
      </c>
      <c r="F6" s="17" t="inlineStr">
        <is>
          <t>Sim</t>
        </is>
      </c>
      <c r="G6" s="22">
        <f>IF(A6="","",SUMIF('Composição'!$A$5:$A$204,A6,'Composição'!$C$5:$C$204))</f>
        <v/>
      </c>
      <c r="H6" s="23">
        <f>IF(A6="","",IFERROR(SUMIF('Composição'!$A$5:$A$204,A6,'Composição'!$H$5:$H$204)/60,0))</f>
        <v/>
      </c>
      <c r="I6" s="20">
        <f>IF(A6="","",SUMIF('Composição'!$A$5:$A$204,A6,'Composição'!$I$5:$I$204))</f>
        <v/>
      </c>
      <c r="J6" s="20">
        <f>IF(A6="","",SUMIF('Composição'!$A$5:$A$204,A6,'Composição'!$J$5:$J$204))</f>
        <v/>
      </c>
      <c r="K6" s="20">
        <f>IF(A6="","",IF(OR(C6="",D6=""),"",C6*D6))</f>
        <v/>
      </c>
      <c r="L6" s="20">
        <f>IF(A6="","",IF(OR(J6="",K6=""),"",J6+K6))</f>
        <v/>
      </c>
      <c r="M6" s="20">
        <f>IF(A6="","",IF(OR(C6="",L6=""),"",C6-L6))</f>
        <v/>
      </c>
      <c r="N6" s="24">
        <f>IF(A6="","",IFERROR(M6/C6,"Preço inválido"))</f>
        <v/>
      </c>
      <c r="O6" s="20">
        <f>IF(OR(A6="",E6=""),"",C6*E6)</f>
        <v/>
      </c>
      <c r="P6" s="20">
        <f>IF(OR(A6="",E6="",M6=""),"",M6*E6)</f>
        <v/>
      </c>
      <c r="Q6" s="23">
        <f>IF(OR(A6="",E6="",H6=""),"",H6*E6)</f>
        <v/>
      </c>
      <c r="R6" s="21">
        <f>IF(COUNTA(A6:F6)=0,"",IF(A6="","Código obrigatório",IF(COUNTIF($A$5:$A$104,A6)&gt;1,"Código duplicado",IF(B6="","Nome obrigatório",IF(OR(C6="",C6&lt;=0,D6="",D6&lt;0,D6&gt;1),"Revisar preço/taxa",IF(OR(F6="",AND(F6&lt;&gt;"Sim",F6&lt;&gt;"Não")),"Revisar ativo",IF(COUNTIF('Composição'!$A$5:$A$204,A6)=0,"Sem composição",IF(COUNTIFS('Composição'!$A$5:$A$204,A6,'Composição'!$K$5:$K$204,"&lt;&gt;OK")&gt;0,"Revisar composição","OK"))))))))</f>
        <v/>
      </c>
      <c r="S6" s="21">
        <f>IF(COUNTA(A6:F6)=0,"",IF(F6="Não","Inativo",IF(R6&lt;&gt;"OK",R6,IF(M6&lt;0,"Prejuízo unitário",IF(N6&lt;'Parâmetros'!$B$5,"Margem abaixo da meta",IF(H6&gt;'Parâmetros'!$B$6,"Carga horária alta",IF(E6="","Sem previsão de vendas","Dentro dos parâmetros")))))))</f>
        <v/>
      </c>
    </row>
    <row r="7" ht="21" customHeight="1">
      <c r="A7" s="17" t="inlineStr">
        <is>
          <t>PK-EX03</t>
        </is>
      </c>
      <c r="B7" s="18" t="inlineStr">
        <is>
          <t>Olhar Leve — exemplo fictício</t>
        </is>
      </c>
      <c r="C7" s="13" t="n">
        <v>82</v>
      </c>
      <c r="D7" s="15" t="n">
        <v>0.03</v>
      </c>
      <c r="E7" s="19" t="n">
        <v>12</v>
      </c>
      <c r="F7" s="17" t="inlineStr">
        <is>
          <t>Sim</t>
        </is>
      </c>
      <c r="G7" s="22">
        <f>IF(A7="","",SUMIF('Composição'!$A$5:$A$204,A7,'Composição'!$C$5:$C$204))</f>
        <v/>
      </c>
      <c r="H7" s="23">
        <f>IF(A7="","",IFERROR(SUMIF('Composição'!$A$5:$A$204,A7,'Composição'!$H$5:$H$204)/60,0))</f>
        <v/>
      </c>
      <c r="I7" s="20">
        <f>IF(A7="","",SUMIF('Composição'!$A$5:$A$204,A7,'Composição'!$I$5:$I$204))</f>
        <v/>
      </c>
      <c r="J7" s="20">
        <f>IF(A7="","",SUMIF('Composição'!$A$5:$A$204,A7,'Composição'!$J$5:$J$204))</f>
        <v/>
      </c>
      <c r="K7" s="20">
        <f>IF(A7="","",IF(OR(C7="",D7=""),"",C7*D7))</f>
        <v/>
      </c>
      <c r="L7" s="20">
        <f>IF(A7="","",IF(OR(J7="",K7=""),"",J7+K7))</f>
        <v/>
      </c>
      <c r="M7" s="20">
        <f>IF(A7="","",IF(OR(C7="",L7=""),"",C7-L7))</f>
        <v/>
      </c>
      <c r="N7" s="24">
        <f>IF(A7="","",IFERROR(M7/C7,"Preço inválido"))</f>
        <v/>
      </c>
      <c r="O7" s="20">
        <f>IF(OR(A7="",E7=""),"",C7*E7)</f>
        <v/>
      </c>
      <c r="P7" s="20">
        <f>IF(OR(A7="",E7="",M7=""),"",M7*E7)</f>
        <v/>
      </c>
      <c r="Q7" s="23">
        <f>IF(OR(A7="",E7="",H7=""),"",H7*E7)</f>
        <v/>
      </c>
      <c r="R7" s="21">
        <f>IF(COUNTA(A7:F7)=0,"",IF(A7="","Código obrigatório",IF(COUNTIF($A$5:$A$104,A7)&gt;1,"Código duplicado",IF(B7="","Nome obrigatório",IF(OR(C7="",C7&lt;=0,D7="",D7&lt;0,D7&gt;1),"Revisar preço/taxa",IF(OR(F7="",AND(F7&lt;&gt;"Sim",F7&lt;&gt;"Não")),"Revisar ativo",IF(COUNTIF('Composição'!$A$5:$A$204,A7)=0,"Sem composição",IF(COUNTIFS('Composição'!$A$5:$A$204,A7,'Composição'!$K$5:$K$204,"&lt;&gt;OK")&gt;0,"Revisar composição","OK"))))))))</f>
        <v/>
      </c>
      <c r="S7" s="21">
        <f>IF(COUNTA(A7:F7)=0,"",IF(F7="Não","Inativo",IF(R7&lt;&gt;"OK",R7,IF(M7&lt;0,"Prejuízo unitário",IF(N7&lt;'Parâmetros'!$B$5,"Margem abaixo da meta",IF(H7&gt;'Parâmetros'!$B$6,"Carga horária alta",IF(E7="","Sem previsão de vendas","Dentro dos parâmetros")))))))</f>
        <v/>
      </c>
    </row>
    <row r="8" ht="21" customHeight="1">
      <c r="A8" s="17" t="n"/>
      <c r="B8" s="18" t="n"/>
      <c r="C8" s="13" t="n"/>
      <c r="D8" s="15" t="n"/>
      <c r="E8" s="19" t="n"/>
      <c r="F8" s="17" t="n"/>
      <c r="G8" s="22">
        <f>IF(A8="","",SUMIF('Composição'!$A$5:$A$204,A8,'Composição'!$C$5:$C$204))</f>
        <v/>
      </c>
      <c r="H8" s="23">
        <f>IF(A8="","",IFERROR(SUMIF('Composição'!$A$5:$A$204,A8,'Composição'!$H$5:$H$204)/60,0))</f>
        <v/>
      </c>
      <c r="I8" s="20">
        <f>IF(A8="","",SUMIF('Composição'!$A$5:$A$204,A8,'Composição'!$I$5:$I$204))</f>
        <v/>
      </c>
      <c r="J8" s="20">
        <f>IF(A8="","",SUMIF('Composição'!$A$5:$A$204,A8,'Composição'!$J$5:$J$204))</f>
        <v/>
      </c>
      <c r="K8" s="20">
        <f>IF(A8="","",IF(OR(C8="",D8=""),"",C8*D8))</f>
        <v/>
      </c>
      <c r="L8" s="20">
        <f>IF(A8="","",IF(OR(J8="",K8=""),"",J8+K8))</f>
        <v/>
      </c>
      <c r="M8" s="20">
        <f>IF(A8="","",IF(OR(C8="",L8=""),"",C8-L8))</f>
        <v/>
      </c>
      <c r="N8" s="24">
        <f>IF(A8="","",IFERROR(M8/C8,"Preço inválido"))</f>
        <v/>
      </c>
      <c r="O8" s="20">
        <f>IF(OR(A8="",E8=""),"",C8*E8)</f>
        <v/>
      </c>
      <c r="P8" s="20">
        <f>IF(OR(A8="",E8="",M8=""),"",M8*E8)</f>
        <v/>
      </c>
      <c r="Q8" s="23">
        <f>IF(OR(A8="",E8="",H8=""),"",H8*E8)</f>
        <v/>
      </c>
      <c r="R8" s="21">
        <f>IF(COUNTA(A8:F8)=0,"",IF(A8="","Código obrigatório",IF(COUNTIF($A$5:$A$104,A8)&gt;1,"Código duplicado",IF(B8="","Nome obrigatório",IF(OR(C8="",C8&lt;=0,D8="",D8&lt;0,D8&gt;1),"Revisar preço/taxa",IF(OR(F8="",AND(F8&lt;&gt;"Sim",F8&lt;&gt;"Não")),"Revisar ativo",IF(COUNTIF('Composição'!$A$5:$A$204,A8)=0,"Sem composição",IF(COUNTIFS('Composição'!$A$5:$A$204,A8,'Composição'!$K$5:$K$204,"&lt;&gt;OK")&gt;0,"Revisar composição","OK"))))))))</f>
        <v/>
      </c>
      <c r="S8" s="21">
        <f>IF(COUNTA(A8:F8)=0,"",IF(F8="Não","Inativo",IF(R8&lt;&gt;"OK",R8,IF(M8&lt;0,"Prejuízo unitário",IF(N8&lt;'Parâmetros'!$B$5,"Margem abaixo da meta",IF(H8&gt;'Parâmetros'!$B$6,"Carga horária alta",IF(E8="","Sem previsão de vendas","Dentro dos parâmetros")))))))</f>
        <v/>
      </c>
    </row>
    <row r="9" ht="21" customHeight="1">
      <c r="A9" s="17" t="n"/>
      <c r="B9" s="18" t="n"/>
      <c r="C9" s="13" t="n"/>
      <c r="D9" s="15" t="n"/>
      <c r="E9" s="19" t="n"/>
      <c r="F9" s="17" t="n"/>
      <c r="G9" s="22">
        <f>IF(A9="","",SUMIF('Composição'!$A$5:$A$204,A9,'Composição'!$C$5:$C$204))</f>
        <v/>
      </c>
      <c r="H9" s="23">
        <f>IF(A9="","",IFERROR(SUMIF('Composição'!$A$5:$A$204,A9,'Composição'!$H$5:$H$204)/60,0))</f>
        <v/>
      </c>
      <c r="I9" s="20">
        <f>IF(A9="","",SUMIF('Composição'!$A$5:$A$204,A9,'Composição'!$I$5:$I$204))</f>
        <v/>
      </c>
      <c r="J9" s="20">
        <f>IF(A9="","",SUMIF('Composição'!$A$5:$A$204,A9,'Composição'!$J$5:$J$204))</f>
        <v/>
      </c>
      <c r="K9" s="20">
        <f>IF(A9="","",IF(OR(C9="",D9=""),"",C9*D9))</f>
        <v/>
      </c>
      <c r="L9" s="20">
        <f>IF(A9="","",IF(OR(J9="",K9=""),"",J9+K9))</f>
        <v/>
      </c>
      <c r="M9" s="20">
        <f>IF(A9="","",IF(OR(C9="",L9=""),"",C9-L9))</f>
        <v/>
      </c>
      <c r="N9" s="24">
        <f>IF(A9="","",IFERROR(M9/C9,"Preço inválido"))</f>
        <v/>
      </c>
      <c r="O9" s="20">
        <f>IF(OR(A9="",E9=""),"",C9*E9)</f>
        <v/>
      </c>
      <c r="P9" s="20">
        <f>IF(OR(A9="",E9="",M9=""),"",M9*E9)</f>
        <v/>
      </c>
      <c r="Q9" s="23">
        <f>IF(OR(A9="",E9="",H9=""),"",H9*E9)</f>
        <v/>
      </c>
      <c r="R9" s="21">
        <f>IF(COUNTA(A9:F9)=0,"",IF(A9="","Código obrigatório",IF(COUNTIF($A$5:$A$104,A9)&gt;1,"Código duplicado",IF(B9="","Nome obrigatório",IF(OR(C9="",C9&lt;=0,D9="",D9&lt;0,D9&gt;1),"Revisar preço/taxa",IF(OR(F9="",AND(F9&lt;&gt;"Sim",F9&lt;&gt;"Não")),"Revisar ativo",IF(COUNTIF('Composição'!$A$5:$A$204,A9)=0,"Sem composição",IF(COUNTIFS('Composição'!$A$5:$A$204,A9,'Composição'!$K$5:$K$204,"&lt;&gt;OK")&gt;0,"Revisar composição","OK"))))))))</f>
        <v/>
      </c>
      <c r="S9" s="21">
        <f>IF(COUNTA(A9:F9)=0,"",IF(F9="Não","Inativo",IF(R9&lt;&gt;"OK",R9,IF(M9&lt;0,"Prejuízo unitário",IF(N9&lt;'Parâmetros'!$B$5,"Margem abaixo da meta",IF(H9&gt;'Parâmetros'!$B$6,"Carga horária alta",IF(E9="","Sem previsão de vendas","Dentro dos parâmetros")))))))</f>
        <v/>
      </c>
    </row>
    <row r="10" ht="21" customHeight="1">
      <c r="A10" s="17" t="n"/>
      <c r="B10" s="18" t="n"/>
      <c r="C10" s="13" t="n"/>
      <c r="D10" s="15" t="n"/>
      <c r="E10" s="19" t="n"/>
      <c r="F10" s="17" t="n"/>
      <c r="G10" s="22">
        <f>IF(A10="","",SUMIF('Composição'!$A$5:$A$204,A10,'Composição'!$C$5:$C$204))</f>
        <v/>
      </c>
      <c r="H10" s="23">
        <f>IF(A10="","",IFERROR(SUMIF('Composição'!$A$5:$A$204,A10,'Composição'!$H$5:$H$204)/60,0))</f>
        <v/>
      </c>
      <c r="I10" s="20">
        <f>IF(A10="","",SUMIF('Composição'!$A$5:$A$204,A10,'Composição'!$I$5:$I$204))</f>
        <v/>
      </c>
      <c r="J10" s="20">
        <f>IF(A10="","",SUMIF('Composição'!$A$5:$A$204,A10,'Composição'!$J$5:$J$204))</f>
        <v/>
      </c>
      <c r="K10" s="20">
        <f>IF(A10="","",IF(OR(C10="",D10=""),"",C10*D10))</f>
        <v/>
      </c>
      <c r="L10" s="20">
        <f>IF(A10="","",IF(OR(J10="",K10=""),"",J10+K10))</f>
        <v/>
      </c>
      <c r="M10" s="20">
        <f>IF(A10="","",IF(OR(C10="",L10=""),"",C10-L10))</f>
        <v/>
      </c>
      <c r="N10" s="24">
        <f>IF(A10="","",IFERROR(M10/C10,"Preço inválido"))</f>
        <v/>
      </c>
      <c r="O10" s="20">
        <f>IF(OR(A10="",E10=""),"",C10*E10)</f>
        <v/>
      </c>
      <c r="P10" s="20">
        <f>IF(OR(A10="",E10="",M10=""),"",M10*E10)</f>
        <v/>
      </c>
      <c r="Q10" s="23">
        <f>IF(OR(A10="",E10="",H10=""),"",H10*E10)</f>
        <v/>
      </c>
      <c r="R10" s="21">
        <f>IF(COUNTA(A10:F10)=0,"",IF(A10="","Código obrigatório",IF(COUNTIF($A$5:$A$104,A10)&gt;1,"Código duplicado",IF(B10="","Nome obrigatório",IF(OR(C10="",C10&lt;=0,D10="",D10&lt;0,D10&gt;1),"Revisar preço/taxa",IF(OR(F10="",AND(F10&lt;&gt;"Sim",F10&lt;&gt;"Não")),"Revisar ativo",IF(COUNTIF('Composição'!$A$5:$A$204,A10)=0,"Sem composição",IF(COUNTIFS('Composição'!$A$5:$A$204,A10,'Composição'!$K$5:$K$204,"&lt;&gt;OK")&gt;0,"Revisar composição","OK"))))))))</f>
        <v/>
      </c>
      <c r="S10" s="21">
        <f>IF(COUNTA(A10:F10)=0,"",IF(F10="Não","Inativo",IF(R10&lt;&gt;"OK",R10,IF(M10&lt;0,"Prejuízo unitário",IF(N10&lt;'Parâmetros'!$B$5,"Margem abaixo da meta",IF(H10&gt;'Parâmetros'!$B$6,"Carga horária alta",IF(E10="","Sem previsão de vendas","Dentro dos parâmetros")))))))</f>
        <v/>
      </c>
    </row>
    <row r="11" ht="21" customHeight="1">
      <c r="A11" s="17" t="n"/>
      <c r="B11" s="18" t="n"/>
      <c r="C11" s="13" t="n"/>
      <c r="D11" s="15" t="n"/>
      <c r="E11" s="19" t="n"/>
      <c r="F11" s="17" t="n"/>
      <c r="G11" s="22">
        <f>IF(A11="","",SUMIF('Composição'!$A$5:$A$204,A11,'Composição'!$C$5:$C$204))</f>
        <v/>
      </c>
      <c r="H11" s="23">
        <f>IF(A11="","",IFERROR(SUMIF('Composição'!$A$5:$A$204,A11,'Composição'!$H$5:$H$204)/60,0))</f>
        <v/>
      </c>
      <c r="I11" s="20">
        <f>IF(A11="","",SUMIF('Composição'!$A$5:$A$204,A11,'Composição'!$I$5:$I$204))</f>
        <v/>
      </c>
      <c r="J11" s="20">
        <f>IF(A11="","",SUMIF('Composição'!$A$5:$A$204,A11,'Composição'!$J$5:$J$204))</f>
        <v/>
      </c>
      <c r="K11" s="20">
        <f>IF(A11="","",IF(OR(C11="",D11=""),"",C11*D11))</f>
        <v/>
      </c>
      <c r="L11" s="20">
        <f>IF(A11="","",IF(OR(J11="",K11=""),"",J11+K11))</f>
        <v/>
      </c>
      <c r="M11" s="20">
        <f>IF(A11="","",IF(OR(C11="",L11=""),"",C11-L11))</f>
        <v/>
      </c>
      <c r="N11" s="24">
        <f>IF(A11="","",IFERROR(M11/C11,"Preço inválido"))</f>
        <v/>
      </c>
      <c r="O11" s="20">
        <f>IF(OR(A11="",E11=""),"",C11*E11)</f>
        <v/>
      </c>
      <c r="P11" s="20">
        <f>IF(OR(A11="",E11="",M11=""),"",M11*E11)</f>
        <v/>
      </c>
      <c r="Q11" s="23">
        <f>IF(OR(A11="",E11="",H11=""),"",H11*E11)</f>
        <v/>
      </c>
      <c r="R11" s="21">
        <f>IF(COUNTA(A11:F11)=0,"",IF(A11="","Código obrigatório",IF(COUNTIF($A$5:$A$104,A11)&gt;1,"Código duplicado",IF(B11="","Nome obrigatório",IF(OR(C11="",C11&lt;=0,D11="",D11&lt;0,D11&gt;1),"Revisar preço/taxa",IF(OR(F11="",AND(F11&lt;&gt;"Sim",F11&lt;&gt;"Não")),"Revisar ativo",IF(COUNTIF('Composição'!$A$5:$A$204,A11)=0,"Sem composição",IF(COUNTIFS('Composição'!$A$5:$A$204,A11,'Composição'!$K$5:$K$204,"&lt;&gt;OK")&gt;0,"Revisar composição","OK"))))))))</f>
        <v/>
      </c>
      <c r="S11" s="21">
        <f>IF(COUNTA(A11:F11)=0,"",IF(F11="Não","Inativo",IF(R11&lt;&gt;"OK",R11,IF(M11&lt;0,"Prejuízo unitário",IF(N11&lt;'Parâmetros'!$B$5,"Margem abaixo da meta",IF(H11&gt;'Parâmetros'!$B$6,"Carga horária alta",IF(E11="","Sem previsão de vendas","Dentro dos parâmetros")))))))</f>
        <v/>
      </c>
    </row>
    <row r="12" ht="21" customHeight="1">
      <c r="A12" s="17" t="n"/>
      <c r="B12" s="18" t="n"/>
      <c r="C12" s="13" t="n"/>
      <c r="D12" s="15" t="n"/>
      <c r="E12" s="19" t="n"/>
      <c r="F12" s="17" t="n"/>
      <c r="G12" s="22">
        <f>IF(A12="","",SUMIF('Composição'!$A$5:$A$204,A12,'Composição'!$C$5:$C$204))</f>
        <v/>
      </c>
      <c r="H12" s="23">
        <f>IF(A12="","",IFERROR(SUMIF('Composição'!$A$5:$A$204,A12,'Composição'!$H$5:$H$204)/60,0))</f>
        <v/>
      </c>
      <c r="I12" s="20">
        <f>IF(A12="","",SUMIF('Composição'!$A$5:$A$204,A12,'Composição'!$I$5:$I$204))</f>
        <v/>
      </c>
      <c r="J12" s="20">
        <f>IF(A12="","",SUMIF('Composição'!$A$5:$A$204,A12,'Composição'!$J$5:$J$204))</f>
        <v/>
      </c>
      <c r="K12" s="20">
        <f>IF(A12="","",IF(OR(C12="",D12=""),"",C12*D12))</f>
        <v/>
      </c>
      <c r="L12" s="20">
        <f>IF(A12="","",IF(OR(J12="",K12=""),"",J12+K12))</f>
        <v/>
      </c>
      <c r="M12" s="20">
        <f>IF(A12="","",IF(OR(C12="",L12=""),"",C12-L12))</f>
        <v/>
      </c>
      <c r="N12" s="24">
        <f>IF(A12="","",IFERROR(M12/C12,"Preço inválido"))</f>
        <v/>
      </c>
      <c r="O12" s="20">
        <f>IF(OR(A12="",E12=""),"",C12*E12)</f>
        <v/>
      </c>
      <c r="P12" s="20">
        <f>IF(OR(A12="",E12="",M12=""),"",M12*E12)</f>
        <v/>
      </c>
      <c r="Q12" s="23">
        <f>IF(OR(A12="",E12="",H12=""),"",H12*E12)</f>
        <v/>
      </c>
      <c r="R12" s="21">
        <f>IF(COUNTA(A12:F12)=0,"",IF(A12="","Código obrigatório",IF(COUNTIF($A$5:$A$104,A12)&gt;1,"Código duplicado",IF(B12="","Nome obrigatório",IF(OR(C12="",C12&lt;=0,D12="",D12&lt;0,D12&gt;1),"Revisar preço/taxa",IF(OR(F12="",AND(F12&lt;&gt;"Sim",F12&lt;&gt;"Não")),"Revisar ativo",IF(COUNTIF('Composição'!$A$5:$A$204,A12)=0,"Sem composição",IF(COUNTIFS('Composição'!$A$5:$A$204,A12,'Composição'!$K$5:$K$204,"&lt;&gt;OK")&gt;0,"Revisar composição","OK"))))))))</f>
        <v/>
      </c>
      <c r="S12" s="21">
        <f>IF(COUNTA(A12:F12)=0,"",IF(F12="Não","Inativo",IF(R12&lt;&gt;"OK",R12,IF(M12&lt;0,"Prejuízo unitário",IF(N12&lt;'Parâmetros'!$B$5,"Margem abaixo da meta",IF(H12&gt;'Parâmetros'!$B$6,"Carga horária alta",IF(E12="","Sem previsão de vendas","Dentro dos parâmetros")))))))</f>
        <v/>
      </c>
    </row>
    <row r="13" ht="21" customHeight="1">
      <c r="A13" s="17" t="n"/>
      <c r="B13" s="18" t="n"/>
      <c r="C13" s="13" t="n"/>
      <c r="D13" s="15" t="n"/>
      <c r="E13" s="19" t="n"/>
      <c r="F13" s="17" t="n"/>
      <c r="G13" s="22">
        <f>IF(A13="","",SUMIF('Composição'!$A$5:$A$204,A13,'Composição'!$C$5:$C$204))</f>
        <v/>
      </c>
      <c r="H13" s="23">
        <f>IF(A13="","",IFERROR(SUMIF('Composição'!$A$5:$A$204,A13,'Composição'!$H$5:$H$204)/60,0))</f>
        <v/>
      </c>
      <c r="I13" s="20">
        <f>IF(A13="","",SUMIF('Composição'!$A$5:$A$204,A13,'Composição'!$I$5:$I$204))</f>
        <v/>
      </c>
      <c r="J13" s="20">
        <f>IF(A13="","",SUMIF('Composição'!$A$5:$A$204,A13,'Composição'!$J$5:$J$204))</f>
        <v/>
      </c>
      <c r="K13" s="20">
        <f>IF(A13="","",IF(OR(C13="",D13=""),"",C13*D13))</f>
        <v/>
      </c>
      <c r="L13" s="20">
        <f>IF(A13="","",IF(OR(J13="",K13=""),"",J13+K13))</f>
        <v/>
      </c>
      <c r="M13" s="20">
        <f>IF(A13="","",IF(OR(C13="",L13=""),"",C13-L13))</f>
        <v/>
      </c>
      <c r="N13" s="24">
        <f>IF(A13="","",IFERROR(M13/C13,"Preço inválido"))</f>
        <v/>
      </c>
      <c r="O13" s="20">
        <f>IF(OR(A13="",E13=""),"",C13*E13)</f>
        <v/>
      </c>
      <c r="P13" s="20">
        <f>IF(OR(A13="",E13="",M13=""),"",M13*E13)</f>
        <v/>
      </c>
      <c r="Q13" s="23">
        <f>IF(OR(A13="",E13="",H13=""),"",H13*E13)</f>
        <v/>
      </c>
      <c r="R13" s="21">
        <f>IF(COUNTA(A13:F13)=0,"",IF(A13="","Código obrigatório",IF(COUNTIF($A$5:$A$104,A13)&gt;1,"Código duplicado",IF(B13="","Nome obrigatório",IF(OR(C13="",C13&lt;=0,D13="",D13&lt;0,D13&gt;1),"Revisar preço/taxa",IF(OR(F13="",AND(F13&lt;&gt;"Sim",F13&lt;&gt;"Não")),"Revisar ativo",IF(COUNTIF('Composição'!$A$5:$A$204,A13)=0,"Sem composição",IF(COUNTIFS('Composição'!$A$5:$A$204,A13,'Composição'!$K$5:$K$204,"&lt;&gt;OK")&gt;0,"Revisar composição","OK"))))))))</f>
        <v/>
      </c>
      <c r="S13" s="21">
        <f>IF(COUNTA(A13:F13)=0,"",IF(F13="Não","Inativo",IF(R13&lt;&gt;"OK",R13,IF(M13&lt;0,"Prejuízo unitário",IF(N13&lt;'Parâmetros'!$B$5,"Margem abaixo da meta",IF(H13&gt;'Parâmetros'!$B$6,"Carga horária alta",IF(E13="","Sem previsão de vendas","Dentro dos parâmetros")))))))</f>
        <v/>
      </c>
    </row>
    <row r="14" ht="21" customHeight="1">
      <c r="A14" s="17" t="n"/>
      <c r="B14" s="18" t="n"/>
      <c r="C14" s="13" t="n"/>
      <c r="D14" s="15" t="n"/>
      <c r="E14" s="19" t="n"/>
      <c r="F14" s="17" t="n"/>
      <c r="G14" s="22">
        <f>IF(A14="","",SUMIF('Composição'!$A$5:$A$204,A14,'Composição'!$C$5:$C$204))</f>
        <v/>
      </c>
      <c r="H14" s="23">
        <f>IF(A14="","",IFERROR(SUMIF('Composição'!$A$5:$A$204,A14,'Composição'!$H$5:$H$204)/60,0))</f>
        <v/>
      </c>
      <c r="I14" s="20">
        <f>IF(A14="","",SUMIF('Composição'!$A$5:$A$204,A14,'Composição'!$I$5:$I$204))</f>
        <v/>
      </c>
      <c r="J14" s="20">
        <f>IF(A14="","",SUMIF('Composição'!$A$5:$A$204,A14,'Composição'!$J$5:$J$204))</f>
        <v/>
      </c>
      <c r="K14" s="20">
        <f>IF(A14="","",IF(OR(C14="",D14=""),"",C14*D14))</f>
        <v/>
      </c>
      <c r="L14" s="20">
        <f>IF(A14="","",IF(OR(J14="",K14=""),"",J14+K14))</f>
        <v/>
      </c>
      <c r="M14" s="20">
        <f>IF(A14="","",IF(OR(C14="",L14=""),"",C14-L14))</f>
        <v/>
      </c>
      <c r="N14" s="24">
        <f>IF(A14="","",IFERROR(M14/C14,"Preço inválido"))</f>
        <v/>
      </c>
      <c r="O14" s="20">
        <f>IF(OR(A14="",E14=""),"",C14*E14)</f>
        <v/>
      </c>
      <c r="P14" s="20">
        <f>IF(OR(A14="",E14="",M14=""),"",M14*E14)</f>
        <v/>
      </c>
      <c r="Q14" s="23">
        <f>IF(OR(A14="",E14="",H14=""),"",H14*E14)</f>
        <v/>
      </c>
      <c r="R14" s="21">
        <f>IF(COUNTA(A14:F14)=0,"",IF(A14="","Código obrigatório",IF(COUNTIF($A$5:$A$104,A14)&gt;1,"Código duplicado",IF(B14="","Nome obrigatório",IF(OR(C14="",C14&lt;=0,D14="",D14&lt;0,D14&gt;1),"Revisar preço/taxa",IF(OR(F14="",AND(F14&lt;&gt;"Sim",F14&lt;&gt;"Não")),"Revisar ativo",IF(COUNTIF('Composição'!$A$5:$A$204,A14)=0,"Sem composição",IF(COUNTIFS('Composição'!$A$5:$A$204,A14,'Composição'!$K$5:$K$204,"&lt;&gt;OK")&gt;0,"Revisar composição","OK"))))))))</f>
        <v/>
      </c>
      <c r="S14" s="21">
        <f>IF(COUNTA(A14:F14)=0,"",IF(F14="Não","Inativo",IF(R14&lt;&gt;"OK",R14,IF(M14&lt;0,"Prejuízo unitário",IF(N14&lt;'Parâmetros'!$B$5,"Margem abaixo da meta",IF(H14&gt;'Parâmetros'!$B$6,"Carga horária alta",IF(E14="","Sem previsão de vendas","Dentro dos parâmetros")))))))</f>
        <v/>
      </c>
    </row>
    <row r="15" ht="21" customHeight="1">
      <c r="A15" s="17" t="n"/>
      <c r="B15" s="18" t="n"/>
      <c r="C15" s="13" t="n"/>
      <c r="D15" s="15" t="n"/>
      <c r="E15" s="19" t="n"/>
      <c r="F15" s="17" t="n"/>
      <c r="G15" s="22">
        <f>IF(A15="","",SUMIF('Composição'!$A$5:$A$204,A15,'Composição'!$C$5:$C$204))</f>
        <v/>
      </c>
      <c r="H15" s="23">
        <f>IF(A15="","",IFERROR(SUMIF('Composição'!$A$5:$A$204,A15,'Composição'!$H$5:$H$204)/60,0))</f>
        <v/>
      </c>
      <c r="I15" s="20">
        <f>IF(A15="","",SUMIF('Composição'!$A$5:$A$204,A15,'Composição'!$I$5:$I$204))</f>
        <v/>
      </c>
      <c r="J15" s="20">
        <f>IF(A15="","",SUMIF('Composição'!$A$5:$A$204,A15,'Composição'!$J$5:$J$204))</f>
        <v/>
      </c>
      <c r="K15" s="20">
        <f>IF(A15="","",IF(OR(C15="",D15=""),"",C15*D15))</f>
        <v/>
      </c>
      <c r="L15" s="20">
        <f>IF(A15="","",IF(OR(J15="",K15=""),"",J15+K15))</f>
        <v/>
      </c>
      <c r="M15" s="20">
        <f>IF(A15="","",IF(OR(C15="",L15=""),"",C15-L15))</f>
        <v/>
      </c>
      <c r="N15" s="24">
        <f>IF(A15="","",IFERROR(M15/C15,"Preço inválido"))</f>
        <v/>
      </c>
      <c r="O15" s="20">
        <f>IF(OR(A15="",E15=""),"",C15*E15)</f>
        <v/>
      </c>
      <c r="P15" s="20">
        <f>IF(OR(A15="",E15="",M15=""),"",M15*E15)</f>
        <v/>
      </c>
      <c r="Q15" s="23">
        <f>IF(OR(A15="",E15="",H15=""),"",H15*E15)</f>
        <v/>
      </c>
      <c r="R15" s="21">
        <f>IF(COUNTA(A15:F15)=0,"",IF(A15="","Código obrigatório",IF(COUNTIF($A$5:$A$104,A15)&gt;1,"Código duplicado",IF(B15="","Nome obrigatório",IF(OR(C15="",C15&lt;=0,D15="",D15&lt;0,D15&gt;1),"Revisar preço/taxa",IF(OR(F15="",AND(F15&lt;&gt;"Sim",F15&lt;&gt;"Não")),"Revisar ativo",IF(COUNTIF('Composição'!$A$5:$A$204,A15)=0,"Sem composição",IF(COUNTIFS('Composição'!$A$5:$A$204,A15,'Composição'!$K$5:$K$204,"&lt;&gt;OK")&gt;0,"Revisar composição","OK"))))))))</f>
        <v/>
      </c>
      <c r="S15" s="21">
        <f>IF(COUNTA(A15:F15)=0,"",IF(F15="Não","Inativo",IF(R15&lt;&gt;"OK",R15,IF(M15&lt;0,"Prejuízo unitário",IF(N15&lt;'Parâmetros'!$B$5,"Margem abaixo da meta",IF(H15&gt;'Parâmetros'!$B$6,"Carga horária alta",IF(E15="","Sem previsão de vendas","Dentro dos parâmetros")))))))</f>
        <v/>
      </c>
    </row>
    <row r="16" ht="21" customHeight="1">
      <c r="A16" s="17" t="n"/>
      <c r="B16" s="18" t="n"/>
      <c r="C16" s="13" t="n"/>
      <c r="D16" s="15" t="n"/>
      <c r="E16" s="19" t="n"/>
      <c r="F16" s="17" t="n"/>
      <c r="G16" s="22">
        <f>IF(A16="","",SUMIF('Composição'!$A$5:$A$204,A16,'Composição'!$C$5:$C$204))</f>
        <v/>
      </c>
      <c r="H16" s="23">
        <f>IF(A16="","",IFERROR(SUMIF('Composição'!$A$5:$A$204,A16,'Composição'!$H$5:$H$204)/60,0))</f>
        <v/>
      </c>
      <c r="I16" s="20">
        <f>IF(A16="","",SUMIF('Composição'!$A$5:$A$204,A16,'Composição'!$I$5:$I$204))</f>
        <v/>
      </c>
      <c r="J16" s="20">
        <f>IF(A16="","",SUMIF('Composição'!$A$5:$A$204,A16,'Composição'!$J$5:$J$204))</f>
        <v/>
      </c>
      <c r="K16" s="20">
        <f>IF(A16="","",IF(OR(C16="",D16=""),"",C16*D16))</f>
        <v/>
      </c>
      <c r="L16" s="20">
        <f>IF(A16="","",IF(OR(J16="",K16=""),"",J16+K16))</f>
        <v/>
      </c>
      <c r="M16" s="20">
        <f>IF(A16="","",IF(OR(C16="",L16=""),"",C16-L16))</f>
        <v/>
      </c>
      <c r="N16" s="24">
        <f>IF(A16="","",IFERROR(M16/C16,"Preço inválido"))</f>
        <v/>
      </c>
      <c r="O16" s="20">
        <f>IF(OR(A16="",E16=""),"",C16*E16)</f>
        <v/>
      </c>
      <c r="P16" s="20">
        <f>IF(OR(A16="",E16="",M16=""),"",M16*E16)</f>
        <v/>
      </c>
      <c r="Q16" s="23">
        <f>IF(OR(A16="",E16="",H16=""),"",H16*E16)</f>
        <v/>
      </c>
      <c r="R16" s="21">
        <f>IF(COUNTA(A16:F16)=0,"",IF(A16="","Código obrigatório",IF(COUNTIF($A$5:$A$104,A16)&gt;1,"Código duplicado",IF(B16="","Nome obrigatório",IF(OR(C16="",C16&lt;=0,D16="",D16&lt;0,D16&gt;1),"Revisar preço/taxa",IF(OR(F16="",AND(F16&lt;&gt;"Sim",F16&lt;&gt;"Não")),"Revisar ativo",IF(COUNTIF('Composição'!$A$5:$A$204,A16)=0,"Sem composição",IF(COUNTIFS('Composição'!$A$5:$A$204,A16,'Composição'!$K$5:$K$204,"&lt;&gt;OK")&gt;0,"Revisar composição","OK"))))))))</f>
        <v/>
      </c>
      <c r="S16" s="21">
        <f>IF(COUNTA(A16:F16)=0,"",IF(F16="Não","Inativo",IF(R16&lt;&gt;"OK",R16,IF(M16&lt;0,"Prejuízo unitário",IF(N16&lt;'Parâmetros'!$B$5,"Margem abaixo da meta",IF(H16&gt;'Parâmetros'!$B$6,"Carga horária alta",IF(E16="","Sem previsão de vendas","Dentro dos parâmetros")))))))</f>
        <v/>
      </c>
    </row>
    <row r="17" ht="21" customHeight="1">
      <c r="A17" s="17" t="n"/>
      <c r="B17" s="18" t="n"/>
      <c r="C17" s="13" t="n"/>
      <c r="D17" s="15" t="n"/>
      <c r="E17" s="19" t="n"/>
      <c r="F17" s="17" t="n"/>
      <c r="G17" s="22">
        <f>IF(A17="","",SUMIF('Composição'!$A$5:$A$204,A17,'Composição'!$C$5:$C$204))</f>
        <v/>
      </c>
      <c r="H17" s="23">
        <f>IF(A17="","",IFERROR(SUMIF('Composição'!$A$5:$A$204,A17,'Composição'!$H$5:$H$204)/60,0))</f>
        <v/>
      </c>
      <c r="I17" s="20">
        <f>IF(A17="","",SUMIF('Composição'!$A$5:$A$204,A17,'Composição'!$I$5:$I$204))</f>
        <v/>
      </c>
      <c r="J17" s="20">
        <f>IF(A17="","",SUMIF('Composição'!$A$5:$A$204,A17,'Composição'!$J$5:$J$204))</f>
        <v/>
      </c>
      <c r="K17" s="20">
        <f>IF(A17="","",IF(OR(C17="",D17=""),"",C17*D17))</f>
        <v/>
      </c>
      <c r="L17" s="20">
        <f>IF(A17="","",IF(OR(J17="",K17=""),"",J17+K17))</f>
        <v/>
      </c>
      <c r="M17" s="20">
        <f>IF(A17="","",IF(OR(C17="",L17=""),"",C17-L17))</f>
        <v/>
      </c>
      <c r="N17" s="24">
        <f>IF(A17="","",IFERROR(M17/C17,"Preço inválido"))</f>
        <v/>
      </c>
      <c r="O17" s="20">
        <f>IF(OR(A17="",E17=""),"",C17*E17)</f>
        <v/>
      </c>
      <c r="P17" s="20">
        <f>IF(OR(A17="",E17="",M17=""),"",M17*E17)</f>
        <v/>
      </c>
      <c r="Q17" s="23">
        <f>IF(OR(A17="",E17="",H17=""),"",H17*E17)</f>
        <v/>
      </c>
      <c r="R17" s="21">
        <f>IF(COUNTA(A17:F17)=0,"",IF(A17="","Código obrigatório",IF(COUNTIF($A$5:$A$104,A17)&gt;1,"Código duplicado",IF(B17="","Nome obrigatório",IF(OR(C17="",C17&lt;=0,D17="",D17&lt;0,D17&gt;1),"Revisar preço/taxa",IF(OR(F17="",AND(F17&lt;&gt;"Sim",F17&lt;&gt;"Não")),"Revisar ativo",IF(COUNTIF('Composição'!$A$5:$A$204,A17)=0,"Sem composição",IF(COUNTIFS('Composição'!$A$5:$A$204,A17,'Composição'!$K$5:$K$204,"&lt;&gt;OK")&gt;0,"Revisar composição","OK"))))))))</f>
        <v/>
      </c>
      <c r="S17" s="21">
        <f>IF(COUNTA(A17:F17)=0,"",IF(F17="Não","Inativo",IF(R17&lt;&gt;"OK",R17,IF(M17&lt;0,"Prejuízo unitário",IF(N17&lt;'Parâmetros'!$B$5,"Margem abaixo da meta",IF(H17&gt;'Parâmetros'!$B$6,"Carga horária alta",IF(E17="","Sem previsão de vendas","Dentro dos parâmetros")))))))</f>
        <v/>
      </c>
    </row>
    <row r="18" ht="21" customHeight="1">
      <c r="A18" s="17" t="n"/>
      <c r="B18" s="18" t="n"/>
      <c r="C18" s="13" t="n"/>
      <c r="D18" s="15" t="n"/>
      <c r="E18" s="19" t="n"/>
      <c r="F18" s="17" t="n"/>
      <c r="G18" s="22">
        <f>IF(A18="","",SUMIF('Composição'!$A$5:$A$204,A18,'Composição'!$C$5:$C$204))</f>
        <v/>
      </c>
      <c r="H18" s="23">
        <f>IF(A18="","",IFERROR(SUMIF('Composição'!$A$5:$A$204,A18,'Composição'!$H$5:$H$204)/60,0))</f>
        <v/>
      </c>
      <c r="I18" s="20">
        <f>IF(A18="","",SUMIF('Composição'!$A$5:$A$204,A18,'Composição'!$I$5:$I$204))</f>
        <v/>
      </c>
      <c r="J18" s="20">
        <f>IF(A18="","",SUMIF('Composição'!$A$5:$A$204,A18,'Composição'!$J$5:$J$204))</f>
        <v/>
      </c>
      <c r="K18" s="20">
        <f>IF(A18="","",IF(OR(C18="",D18=""),"",C18*D18))</f>
        <v/>
      </c>
      <c r="L18" s="20">
        <f>IF(A18="","",IF(OR(J18="",K18=""),"",J18+K18))</f>
        <v/>
      </c>
      <c r="M18" s="20">
        <f>IF(A18="","",IF(OR(C18="",L18=""),"",C18-L18))</f>
        <v/>
      </c>
      <c r="N18" s="24">
        <f>IF(A18="","",IFERROR(M18/C18,"Preço inválido"))</f>
        <v/>
      </c>
      <c r="O18" s="20">
        <f>IF(OR(A18="",E18=""),"",C18*E18)</f>
        <v/>
      </c>
      <c r="P18" s="20">
        <f>IF(OR(A18="",E18="",M18=""),"",M18*E18)</f>
        <v/>
      </c>
      <c r="Q18" s="23">
        <f>IF(OR(A18="",E18="",H18=""),"",H18*E18)</f>
        <v/>
      </c>
      <c r="R18" s="21">
        <f>IF(COUNTA(A18:F18)=0,"",IF(A18="","Código obrigatório",IF(COUNTIF($A$5:$A$104,A18)&gt;1,"Código duplicado",IF(B18="","Nome obrigatório",IF(OR(C18="",C18&lt;=0,D18="",D18&lt;0,D18&gt;1),"Revisar preço/taxa",IF(OR(F18="",AND(F18&lt;&gt;"Sim",F18&lt;&gt;"Não")),"Revisar ativo",IF(COUNTIF('Composição'!$A$5:$A$204,A18)=0,"Sem composição",IF(COUNTIFS('Composição'!$A$5:$A$204,A18,'Composição'!$K$5:$K$204,"&lt;&gt;OK")&gt;0,"Revisar composição","OK"))))))))</f>
        <v/>
      </c>
      <c r="S18" s="21">
        <f>IF(COUNTA(A18:F18)=0,"",IF(F18="Não","Inativo",IF(R18&lt;&gt;"OK",R18,IF(M18&lt;0,"Prejuízo unitário",IF(N18&lt;'Parâmetros'!$B$5,"Margem abaixo da meta",IF(H18&gt;'Parâmetros'!$B$6,"Carga horária alta",IF(E18="","Sem previsão de vendas","Dentro dos parâmetros")))))))</f>
        <v/>
      </c>
    </row>
    <row r="19" ht="21" customHeight="1">
      <c r="A19" s="17" t="n"/>
      <c r="B19" s="18" t="n"/>
      <c r="C19" s="13" t="n"/>
      <c r="D19" s="15" t="n"/>
      <c r="E19" s="19" t="n"/>
      <c r="F19" s="17" t="n"/>
      <c r="G19" s="22">
        <f>IF(A19="","",SUMIF('Composição'!$A$5:$A$204,A19,'Composição'!$C$5:$C$204))</f>
        <v/>
      </c>
      <c r="H19" s="23">
        <f>IF(A19="","",IFERROR(SUMIF('Composição'!$A$5:$A$204,A19,'Composição'!$H$5:$H$204)/60,0))</f>
        <v/>
      </c>
      <c r="I19" s="20">
        <f>IF(A19="","",SUMIF('Composição'!$A$5:$A$204,A19,'Composição'!$I$5:$I$204))</f>
        <v/>
      </c>
      <c r="J19" s="20">
        <f>IF(A19="","",SUMIF('Composição'!$A$5:$A$204,A19,'Composição'!$J$5:$J$204))</f>
        <v/>
      </c>
      <c r="K19" s="20">
        <f>IF(A19="","",IF(OR(C19="",D19=""),"",C19*D19))</f>
        <v/>
      </c>
      <c r="L19" s="20">
        <f>IF(A19="","",IF(OR(J19="",K19=""),"",J19+K19))</f>
        <v/>
      </c>
      <c r="M19" s="20">
        <f>IF(A19="","",IF(OR(C19="",L19=""),"",C19-L19))</f>
        <v/>
      </c>
      <c r="N19" s="24">
        <f>IF(A19="","",IFERROR(M19/C19,"Preço inválido"))</f>
        <v/>
      </c>
      <c r="O19" s="20">
        <f>IF(OR(A19="",E19=""),"",C19*E19)</f>
        <v/>
      </c>
      <c r="P19" s="20">
        <f>IF(OR(A19="",E19="",M19=""),"",M19*E19)</f>
        <v/>
      </c>
      <c r="Q19" s="23">
        <f>IF(OR(A19="",E19="",H19=""),"",H19*E19)</f>
        <v/>
      </c>
      <c r="R19" s="21">
        <f>IF(COUNTA(A19:F19)=0,"",IF(A19="","Código obrigatório",IF(COUNTIF($A$5:$A$104,A19)&gt;1,"Código duplicado",IF(B19="","Nome obrigatório",IF(OR(C19="",C19&lt;=0,D19="",D19&lt;0,D19&gt;1),"Revisar preço/taxa",IF(OR(F19="",AND(F19&lt;&gt;"Sim",F19&lt;&gt;"Não")),"Revisar ativo",IF(COUNTIF('Composição'!$A$5:$A$204,A19)=0,"Sem composição",IF(COUNTIFS('Composição'!$A$5:$A$204,A19,'Composição'!$K$5:$K$204,"&lt;&gt;OK")&gt;0,"Revisar composição","OK"))))))))</f>
        <v/>
      </c>
      <c r="S19" s="21">
        <f>IF(COUNTA(A19:F19)=0,"",IF(F19="Não","Inativo",IF(R19&lt;&gt;"OK",R19,IF(M19&lt;0,"Prejuízo unitário",IF(N19&lt;'Parâmetros'!$B$5,"Margem abaixo da meta",IF(H19&gt;'Parâmetros'!$B$6,"Carga horária alta",IF(E19="","Sem previsão de vendas","Dentro dos parâmetros")))))))</f>
        <v/>
      </c>
    </row>
    <row r="20" ht="21" customHeight="1">
      <c r="A20" s="17" t="n"/>
      <c r="B20" s="18" t="n"/>
      <c r="C20" s="13" t="n"/>
      <c r="D20" s="15" t="n"/>
      <c r="E20" s="19" t="n"/>
      <c r="F20" s="17" t="n"/>
      <c r="G20" s="22">
        <f>IF(A20="","",SUMIF('Composição'!$A$5:$A$204,A20,'Composição'!$C$5:$C$204))</f>
        <v/>
      </c>
      <c r="H20" s="23">
        <f>IF(A20="","",IFERROR(SUMIF('Composição'!$A$5:$A$204,A20,'Composição'!$H$5:$H$204)/60,0))</f>
        <v/>
      </c>
      <c r="I20" s="20">
        <f>IF(A20="","",SUMIF('Composição'!$A$5:$A$204,A20,'Composição'!$I$5:$I$204))</f>
        <v/>
      </c>
      <c r="J20" s="20">
        <f>IF(A20="","",SUMIF('Composição'!$A$5:$A$204,A20,'Composição'!$J$5:$J$204))</f>
        <v/>
      </c>
      <c r="K20" s="20">
        <f>IF(A20="","",IF(OR(C20="",D20=""),"",C20*D20))</f>
        <v/>
      </c>
      <c r="L20" s="20">
        <f>IF(A20="","",IF(OR(J20="",K20=""),"",J20+K20))</f>
        <v/>
      </c>
      <c r="M20" s="20">
        <f>IF(A20="","",IF(OR(C20="",L20=""),"",C20-L20))</f>
        <v/>
      </c>
      <c r="N20" s="24">
        <f>IF(A20="","",IFERROR(M20/C20,"Preço inválido"))</f>
        <v/>
      </c>
      <c r="O20" s="20">
        <f>IF(OR(A20="",E20=""),"",C20*E20)</f>
        <v/>
      </c>
      <c r="P20" s="20">
        <f>IF(OR(A20="",E20="",M20=""),"",M20*E20)</f>
        <v/>
      </c>
      <c r="Q20" s="23">
        <f>IF(OR(A20="",E20="",H20=""),"",H20*E20)</f>
        <v/>
      </c>
      <c r="R20" s="21">
        <f>IF(COUNTA(A20:F20)=0,"",IF(A20="","Código obrigatório",IF(COUNTIF($A$5:$A$104,A20)&gt;1,"Código duplicado",IF(B20="","Nome obrigatório",IF(OR(C20="",C20&lt;=0,D20="",D20&lt;0,D20&gt;1),"Revisar preço/taxa",IF(OR(F20="",AND(F20&lt;&gt;"Sim",F20&lt;&gt;"Não")),"Revisar ativo",IF(COUNTIF('Composição'!$A$5:$A$204,A20)=0,"Sem composição",IF(COUNTIFS('Composição'!$A$5:$A$204,A20,'Composição'!$K$5:$K$204,"&lt;&gt;OK")&gt;0,"Revisar composição","OK"))))))))</f>
        <v/>
      </c>
      <c r="S20" s="21">
        <f>IF(COUNTA(A20:F20)=0,"",IF(F20="Não","Inativo",IF(R20&lt;&gt;"OK",R20,IF(M20&lt;0,"Prejuízo unitário",IF(N20&lt;'Parâmetros'!$B$5,"Margem abaixo da meta",IF(H20&gt;'Parâmetros'!$B$6,"Carga horária alta",IF(E20="","Sem previsão de vendas","Dentro dos parâmetros")))))))</f>
        <v/>
      </c>
    </row>
    <row r="21" ht="21" customHeight="1">
      <c r="A21" s="17" t="n"/>
      <c r="B21" s="18" t="n"/>
      <c r="C21" s="13" t="n"/>
      <c r="D21" s="15" t="n"/>
      <c r="E21" s="19" t="n"/>
      <c r="F21" s="17" t="n"/>
      <c r="G21" s="22">
        <f>IF(A21="","",SUMIF('Composição'!$A$5:$A$204,A21,'Composição'!$C$5:$C$204))</f>
        <v/>
      </c>
      <c r="H21" s="23">
        <f>IF(A21="","",IFERROR(SUMIF('Composição'!$A$5:$A$204,A21,'Composição'!$H$5:$H$204)/60,0))</f>
        <v/>
      </c>
      <c r="I21" s="20">
        <f>IF(A21="","",SUMIF('Composição'!$A$5:$A$204,A21,'Composição'!$I$5:$I$204))</f>
        <v/>
      </c>
      <c r="J21" s="20">
        <f>IF(A21="","",SUMIF('Composição'!$A$5:$A$204,A21,'Composição'!$J$5:$J$204))</f>
        <v/>
      </c>
      <c r="K21" s="20">
        <f>IF(A21="","",IF(OR(C21="",D21=""),"",C21*D21))</f>
        <v/>
      </c>
      <c r="L21" s="20">
        <f>IF(A21="","",IF(OR(J21="",K21=""),"",J21+K21))</f>
        <v/>
      </c>
      <c r="M21" s="20">
        <f>IF(A21="","",IF(OR(C21="",L21=""),"",C21-L21))</f>
        <v/>
      </c>
      <c r="N21" s="24">
        <f>IF(A21="","",IFERROR(M21/C21,"Preço inválido"))</f>
        <v/>
      </c>
      <c r="O21" s="20">
        <f>IF(OR(A21="",E21=""),"",C21*E21)</f>
        <v/>
      </c>
      <c r="P21" s="20">
        <f>IF(OR(A21="",E21="",M21=""),"",M21*E21)</f>
        <v/>
      </c>
      <c r="Q21" s="23">
        <f>IF(OR(A21="",E21="",H21=""),"",H21*E21)</f>
        <v/>
      </c>
      <c r="R21" s="21">
        <f>IF(COUNTA(A21:F21)=0,"",IF(A21="","Código obrigatório",IF(COUNTIF($A$5:$A$104,A21)&gt;1,"Código duplicado",IF(B21="","Nome obrigatório",IF(OR(C21="",C21&lt;=0,D21="",D21&lt;0,D21&gt;1),"Revisar preço/taxa",IF(OR(F21="",AND(F21&lt;&gt;"Sim",F21&lt;&gt;"Não")),"Revisar ativo",IF(COUNTIF('Composição'!$A$5:$A$204,A21)=0,"Sem composição",IF(COUNTIFS('Composição'!$A$5:$A$204,A21,'Composição'!$K$5:$K$204,"&lt;&gt;OK")&gt;0,"Revisar composição","OK"))))))))</f>
        <v/>
      </c>
      <c r="S21" s="21">
        <f>IF(COUNTA(A21:F21)=0,"",IF(F21="Não","Inativo",IF(R21&lt;&gt;"OK",R21,IF(M21&lt;0,"Prejuízo unitário",IF(N21&lt;'Parâmetros'!$B$5,"Margem abaixo da meta",IF(H21&gt;'Parâmetros'!$B$6,"Carga horária alta",IF(E21="","Sem previsão de vendas","Dentro dos parâmetros")))))))</f>
        <v/>
      </c>
    </row>
    <row r="22" ht="21" customHeight="1">
      <c r="A22" s="17" t="n"/>
      <c r="B22" s="18" t="n"/>
      <c r="C22" s="13" t="n"/>
      <c r="D22" s="15" t="n"/>
      <c r="E22" s="19" t="n"/>
      <c r="F22" s="17" t="n"/>
      <c r="G22" s="22">
        <f>IF(A22="","",SUMIF('Composição'!$A$5:$A$204,A22,'Composição'!$C$5:$C$204))</f>
        <v/>
      </c>
      <c r="H22" s="23">
        <f>IF(A22="","",IFERROR(SUMIF('Composição'!$A$5:$A$204,A22,'Composição'!$H$5:$H$204)/60,0))</f>
        <v/>
      </c>
      <c r="I22" s="20">
        <f>IF(A22="","",SUMIF('Composição'!$A$5:$A$204,A22,'Composição'!$I$5:$I$204))</f>
        <v/>
      </c>
      <c r="J22" s="20">
        <f>IF(A22="","",SUMIF('Composição'!$A$5:$A$204,A22,'Composição'!$J$5:$J$204))</f>
        <v/>
      </c>
      <c r="K22" s="20">
        <f>IF(A22="","",IF(OR(C22="",D22=""),"",C22*D22))</f>
        <v/>
      </c>
      <c r="L22" s="20">
        <f>IF(A22="","",IF(OR(J22="",K22=""),"",J22+K22))</f>
        <v/>
      </c>
      <c r="M22" s="20">
        <f>IF(A22="","",IF(OR(C22="",L22=""),"",C22-L22))</f>
        <v/>
      </c>
      <c r="N22" s="24">
        <f>IF(A22="","",IFERROR(M22/C22,"Preço inválido"))</f>
        <v/>
      </c>
      <c r="O22" s="20">
        <f>IF(OR(A22="",E22=""),"",C22*E22)</f>
        <v/>
      </c>
      <c r="P22" s="20">
        <f>IF(OR(A22="",E22="",M22=""),"",M22*E22)</f>
        <v/>
      </c>
      <c r="Q22" s="23">
        <f>IF(OR(A22="",E22="",H22=""),"",H22*E22)</f>
        <v/>
      </c>
      <c r="R22" s="21">
        <f>IF(COUNTA(A22:F22)=0,"",IF(A22="","Código obrigatório",IF(COUNTIF($A$5:$A$104,A22)&gt;1,"Código duplicado",IF(B22="","Nome obrigatório",IF(OR(C22="",C22&lt;=0,D22="",D22&lt;0,D22&gt;1),"Revisar preço/taxa",IF(OR(F22="",AND(F22&lt;&gt;"Sim",F22&lt;&gt;"Não")),"Revisar ativo",IF(COUNTIF('Composição'!$A$5:$A$204,A22)=0,"Sem composição",IF(COUNTIFS('Composição'!$A$5:$A$204,A22,'Composição'!$K$5:$K$204,"&lt;&gt;OK")&gt;0,"Revisar composição","OK"))))))))</f>
        <v/>
      </c>
      <c r="S22" s="21">
        <f>IF(COUNTA(A22:F22)=0,"",IF(F22="Não","Inativo",IF(R22&lt;&gt;"OK",R22,IF(M22&lt;0,"Prejuízo unitário",IF(N22&lt;'Parâmetros'!$B$5,"Margem abaixo da meta",IF(H22&gt;'Parâmetros'!$B$6,"Carga horária alta",IF(E22="","Sem previsão de vendas","Dentro dos parâmetros")))))))</f>
        <v/>
      </c>
    </row>
    <row r="23" ht="21" customHeight="1">
      <c r="A23" s="17" t="n"/>
      <c r="B23" s="18" t="n"/>
      <c r="C23" s="13" t="n"/>
      <c r="D23" s="15" t="n"/>
      <c r="E23" s="19" t="n"/>
      <c r="F23" s="17" t="n"/>
      <c r="G23" s="22">
        <f>IF(A23="","",SUMIF('Composição'!$A$5:$A$204,A23,'Composição'!$C$5:$C$204))</f>
        <v/>
      </c>
      <c r="H23" s="23">
        <f>IF(A23="","",IFERROR(SUMIF('Composição'!$A$5:$A$204,A23,'Composição'!$H$5:$H$204)/60,0))</f>
        <v/>
      </c>
      <c r="I23" s="20">
        <f>IF(A23="","",SUMIF('Composição'!$A$5:$A$204,A23,'Composição'!$I$5:$I$204))</f>
        <v/>
      </c>
      <c r="J23" s="20">
        <f>IF(A23="","",SUMIF('Composição'!$A$5:$A$204,A23,'Composição'!$J$5:$J$204))</f>
        <v/>
      </c>
      <c r="K23" s="20">
        <f>IF(A23="","",IF(OR(C23="",D23=""),"",C23*D23))</f>
        <v/>
      </c>
      <c r="L23" s="20">
        <f>IF(A23="","",IF(OR(J23="",K23=""),"",J23+K23))</f>
        <v/>
      </c>
      <c r="M23" s="20">
        <f>IF(A23="","",IF(OR(C23="",L23=""),"",C23-L23))</f>
        <v/>
      </c>
      <c r="N23" s="24">
        <f>IF(A23="","",IFERROR(M23/C23,"Preço inválido"))</f>
        <v/>
      </c>
      <c r="O23" s="20">
        <f>IF(OR(A23="",E23=""),"",C23*E23)</f>
        <v/>
      </c>
      <c r="P23" s="20">
        <f>IF(OR(A23="",E23="",M23=""),"",M23*E23)</f>
        <v/>
      </c>
      <c r="Q23" s="23">
        <f>IF(OR(A23="",E23="",H23=""),"",H23*E23)</f>
        <v/>
      </c>
      <c r="R23" s="21">
        <f>IF(COUNTA(A23:F23)=0,"",IF(A23="","Código obrigatório",IF(COUNTIF($A$5:$A$104,A23)&gt;1,"Código duplicado",IF(B23="","Nome obrigatório",IF(OR(C23="",C23&lt;=0,D23="",D23&lt;0,D23&gt;1),"Revisar preço/taxa",IF(OR(F23="",AND(F23&lt;&gt;"Sim",F23&lt;&gt;"Não")),"Revisar ativo",IF(COUNTIF('Composição'!$A$5:$A$204,A23)=0,"Sem composição",IF(COUNTIFS('Composição'!$A$5:$A$204,A23,'Composição'!$K$5:$K$204,"&lt;&gt;OK")&gt;0,"Revisar composição","OK"))))))))</f>
        <v/>
      </c>
      <c r="S23" s="21">
        <f>IF(COUNTA(A23:F23)=0,"",IF(F23="Não","Inativo",IF(R23&lt;&gt;"OK",R23,IF(M23&lt;0,"Prejuízo unitário",IF(N23&lt;'Parâmetros'!$B$5,"Margem abaixo da meta",IF(H23&gt;'Parâmetros'!$B$6,"Carga horária alta",IF(E23="","Sem previsão de vendas","Dentro dos parâmetros")))))))</f>
        <v/>
      </c>
    </row>
    <row r="24" ht="21" customHeight="1">
      <c r="A24" s="17" t="n"/>
      <c r="B24" s="18" t="n"/>
      <c r="C24" s="13" t="n"/>
      <c r="D24" s="15" t="n"/>
      <c r="E24" s="19" t="n"/>
      <c r="F24" s="17" t="n"/>
      <c r="G24" s="22">
        <f>IF(A24="","",SUMIF('Composição'!$A$5:$A$204,A24,'Composição'!$C$5:$C$204))</f>
        <v/>
      </c>
      <c r="H24" s="23">
        <f>IF(A24="","",IFERROR(SUMIF('Composição'!$A$5:$A$204,A24,'Composição'!$H$5:$H$204)/60,0))</f>
        <v/>
      </c>
      <c r="I24" s="20">
        <f>IF(A24="","",SUMIF('Composição'!$A$5:$A$204,A24,'Composição'!$I$5:$I$204))</f>
        <v/>
      </c>
      <c r="J24" s="20">
        <f>IF(A24="","",SUMIF('Composição'!$A$5:$A$204,A24,'Composição'!$J$5:$J$204))</f>
        <v/>
      </c>
      <c r="K24" s="20">
        <f>IF(A24="","",IF(OR(C24="",D24=""),"",C24*D24))</f>
        <v/>
      </c>
      <c r="L24" s="20">
        <f>IF(A24="","",IF(OR(J24="",K24=""),"",J24+K24))</f>
        <v/>
      </c>
      <c r="M24" s="20">
        <f>IF(A24="","",IF(OR(C24="",L24=""),"",C24-L24))</f>
        <v/>
      </c>
      <c r="N24" s="24">
        <f>IF(A24="","",IFERROR(M24/C24,"Preço inválido"))</f>
        <v/>
      </c>
      <c r="O24" s="20">
        <f>IF(OR(A24="",E24=""),"",C24*E24)</f>
        <v/>
      </c>
      <c r="P24" s="20">
        <f>IF(OR(A24="",E24="",M24=""),"",M24*E24)</f>
        <v/>
      </c>
      <c r="Q24" s="23">
        <f>IF(OR(A24="",E24="",H24=""),"",H24*E24)</f>
        <v/>
      </c>
      <c r="R24" s="21">
        <f>IF(COUNTA(A24:F24)=0,"",IF(A24="","Código obrigatório",IF(COUNTIF($A$5:$A$104,A24)&gt;1,"Código duplicado",IF(B24="","Nome obrigatório",IF(OR(C24="",C24&lt;=0,D24="",D24&lt;0,D24&gt;1),"Revisar preço/taxa",IF(OR(F24="",AND(F24&lt;&gt;"Sim",F24&lt;&gt;"Não")),"Revisar ativo",IF(COUNTIF('Composição'!$A$5:$A$204,A24)=0,"Sem composição",IF(COUNTIFS('Composição'!$A$5:$A$204,A24,'Composição'!$K$5:$K$204,"&lt;&gt;OK")&gt;0,"Revisar composição","OK"))))))))</f>
        <v/>
      </c>
      <c r="S24" s="21">
        <f>IF(COUNTA(A24:F24)=0,"",IF(F24="Não","Inativo",IF(R24&lt;&gt;"OK",R24,IF(M24&lt;0,"Prejuízo unitário",IF(N24&lt;'Parâmetros'!$B$5,"Margem abaixo da meta",IF(H24&gt;'Parâmetros'!$B$6,"Carga horária alta",IF(E24="","Sem previsão de vendas","Dentro dos parâmetros")))))))</f>
        <v/>
      </c>
    </row>
    <row r="25" ht="21" customHeight="1">
      <c r="A25" s="17" t="n"/>
      <c r="B25" s="18" t="n"/>
      <c r="C25" s="13" t="n"/>
      <c r="D25" s="15" t="n"/>
      <c r="E25" s="19" t="n"/>
      <c r="F25" s="17" t="n"/>
      <c r="G25" s="22">
        <f>IF(A25="","",SUMIF('Composição'!$A$5:$A$204,A25,'Composição'!$C$5:$C$204))</f>
        <v/>
      </c>
      <c r="H25" s="23">
        <f>IF(A25="","",IFERROR(SUMIF('Composição'!$A$5:$A$204,A25,'Composição'!$H$5:$H$204)/60,0))</f>
        <v/>
      </c>
      <c r="I25" s="20">
        <f>IF(A25="","",SUMIF('Composição'!$A$5:$A$204,A25,'Composição'!$I$5:$I$204))</f>
        <v/>
      </c>
      <c r="J25" s="20">
        <f>IF(A25="","",SUMIF('Composição'!$A$5:$A$204,A25,'Composição'!$J$5:$J$204))</f>
        <v/>
      </c>
      <c r="K25" s="20">
        <f>IF(A25="","",IF(OR(C25="",D25=""),"",C25*D25))</f>
        <v/>
      </c>
      <c r="L25" s="20">
        <f>IF(A25="","",IF(OR(J25="",K25=""),"",J25+K25))</f>
        <v/>
      </c>
      <c r="M25" s="20">
        <f>IF(A25="","",IF(OR(C25="",L25=""),"",C25-L25))</f>
        <v/>
      </c>
      <c r="N25" s="24">
        <f>IF(A25="","",IFERROR(M25/C25,"Preço inválido"))</f>
        <v/>
      </c>
      <c r="O25" s="20">
        <f>IF(OR(A25="",E25=""),"",C25*E25)</f>
        <v/>
      </c>
      <c r="P25" s="20">
        <f>IF(OR(A25="",E25="",M25=""),"",M25*E25)</f>
        <v/>
      </c>
      <c r="Q25" s="23">
        <f>IF(OR(A25="",E25="",H25=""),"",H25*E25)</f>
        <v/>
      </c>
      <c r="R25" s="21">
        <f>IF(COUNTA(A25:F25)=0,"",IF(A25="","Código obrigatório",IF(COUNTIF($A$5:$A$104,A25)&gt;1,"Código duplicado",IF(B25="","Nome obrigatório",IF(OR(C25="",C25&lt;=0,D25="",D25&lt;0,D25&gt;1),"Revisar preço/taxa",IF(OR(F25="",AND(F25&lt;&gt;"Sim",F25&lt;&gt;"Não")),"Revisar ativo",IF(COUNTIF('Composição'!$A$5:$A$204,A25)=0,"Sem composição",IF(COUNTIFS('Composição'!$A$5:$A$204,A25,'Composição'!$K$5:$K$204,"&lt;&gt;OK")&gt;0,"Revisar composição","OK"))))))))</f>
        <v/>
      </c>
      <c r="S25" s="21">
        <f>IF(COUNTA(A25:F25)=0,"",IF(F25="Não","Inativo",IF(R25&lt;&gt;"OK",R25,IF(M25&lt;0,"Prejuízo unitário",IF(N25&lt;'Parâmetros'!$B$5,"Margem abaixo da meta",IF(H25&gt;'Parâmetros'!$B$6,"Carga horária alta",IF(E25="","Sem previsão de vendas","Dentro dos parâmetros")))))))</f>
        <v/>
      </c>
    </row>
    <row r="26" ht="21" customHeight="1">
      <c r="A26" s="17" t="n"/>
      <c r="B26" s="18" t="n"/>
      <c r="C26" s="13" t="n"/>
      <c r="D26" s="15" t="n"/>
      <c r="E26" s="19" t="n"/>
      <c r="F26" s="17" t="n"/>
      <c r="G26" s="22">
        <f>IF(A26="","",SUMIF('Composição'!$A$5:$A$204,A26,'Composição'!$C$5:$C$204))</f>
        <v/>
      </c>
      <c r="H26" s="23">
        <f>IF(A26="","",IFERROR(SUMIF('Composição'!$A$5:$A$204,A26,'Composição'!$H$5:$H$204)/60,0))</f>
        <v/>
      </c>
      <c r="I26" s="20">
        <f>IF(A26="","",SUMIF('Composição'!$A$5:$A$204,A26,'Composição'!$I$5:$I$204))</f>
        <v/>
      </c>
      <c r="J26" s="20">
        <f>IF(A26="","",SUMIF('Composição'!$A$5:$A$204,A26,'Composição'!$J$5:$J$204))</f>
        <v/>
      </c>
      <c r="K26" s="20">
        <f>IF(A26="","",IF(OR(C26="",D26=""),"",C26*D26))</f>
        <v/>
      </c>
      <c r="L26" s="20">
        <f>IF(A26="","",IF(OR(J26="",K26=""),"",J26+K26))</f>
        <v/>
      </c>
      <c r="M26" s="20">
        <f>IF(A26="","",IF(OR(C26="",L26=""),"",C26-L26))</f>
        <v/>
      </c>
      <c r="N26" s="24">
        <f>IF(A26="","",IFERROR(M26/C26,"Preço inválido"))</f>
        <v/>
      </c>
      <c r="O26" s="20">
        <f>IF(OR(A26="",E26=""),"",C26*E26)</f>
        <v/>
      </c>
      <c r="P26" s="20">
        <f>IF(OR(A26="",E26="",M26=""),"",M26*E26)</f>
        <v/>
      </c>
      <c r="Q26" s="23">
        <f>IF(OR(A26="",E26="",H26=""),"",H26*E26)</f>
        <v/>
      </c>
      <c r="R26" s="21">
        <f>IF(COUNTA(A26:F26)=0,"",IF(A26="","Código obrigatório",IF(COUNTIF($A$5:$A$104,A26)&gt;1,"Código duplicado",IF(B26="","Nome obrigatório",IF(OR(C26="",C26&lt;=0,D26="",D26&lt;0,D26&gt;1),"Revisar preço/taxa",IF(OR(F26="",AND(F26&lt;&gt;"Sim",F26&lt;&gt;"Não")),"Revisar ativo",IF(COUNTIF('Composição'!$A$5:$A$204,A26)=0,"Sem composição",IF(COUNTIFS('Composição'!$A$5:$A$204,A26,'Composição'!$K$5:$K$204,"&lt;&gt;OK")&gt;0,"Revisar composição","OK"))))))))</f>
        <v/>
      </c>
      <c r="S26" s="21">
        <f>IF(COUNTA(A26:F26)=0,"",IF(F26="Não","Inativo",IF(R26&lt;&gt;"OK",R26,IF(M26&lt;0,"Prejuízo unitário",IF(N26&lt;'Parâmetros'!$B$5,"Margem abaixo da meta",IF(H26&gt;'Parâmetros'!$B$6,"Carga horária alta",IF(E26="","Sem previsão de vendas","Dentro dos parâmetros")))))))</f>
        <v/>
      </c>
    </row>
    <row r="27" ht="21" customHeight="1">
      <c r="A27" s="17" t="n"/>
      <c r="B27" s="18" t="n"/>
      <c r="C27" s="13" t="n"/>
      <c r="D27" s="15" t="n"/>
      <c r="E27" s="19" t="n"/>
      <c r="F27" s="17" t="n"/>
      <c r="G27" s="22">
        <f>IF(A27="","",SUMIF('Composição'!$A$5:$A$204,A27,'Composição'!$C$5:$C$204))</f>
        <v/>
      </c>
      <c r="H27" s="23">
        <f>IF(A27="","",IFERROR(SUMIF('Composição'!$A$5:$A$204,A27,'Composição'!$H$5:$H$204)/60,0))</f>
        <v/>
      </c>
      <c r="I27" s="20">
        <f>IF(A27="","",SUMIF('Composição'!$A$5:$A$204,A27,'Composição'!$I$5:$I$204))</f>
        <v/>
      </c>
      <c r="J27" s="20">
        <f>IF(A27="","",SUMIF('Composição'!$A$5:$A$204,A27,'Composição'!$J$5:$J$204))</f>
        <v/>
      </c>
      <c r="K27" s="20">
        <f>IF(A27="","",IF(OR(C27="",D27=""),"",C27*D27))</f>
        <v/>
      </c>
      <c r="L27" s="20">
        <f>IF(A27="","",IF(OR(J27="",K27=""),"",J27+K27))</f>
        <v/>
      </c>
      <c r="M27" s="20">
        <f>IF(A27="","",IF(OR(C27="",L27=""),"",C27-L27))</f>
        <v/>
      </c>
      <c r="N27" s="24">
        <f>IF(A27="","",IFERROR(M27/C27,"Preço inválido"))</f>
        <v/>
      </c>
      <c r="O27" s="20">
        <f>IF(OR(A27="",E27=""),"",C27*E27)</f>
        <v/>
      </c>
      <c r="P27" s="20">
        <f>IF(OR(A27="",E27="",M27=""),"",M27*E27)</f>
        <v/>
      </c>
      <c r="Q27" s="23">
        <f>IF(OR(A27="",E27="",H27=""),"",H27*E27)</f>
        <v/>
      </c>
      <c r="R27" s="21">
        <f>IF(COUNTA(A27:F27)=0,"",IF(A27="","Código obrigatório",IF(COUNTIF($A$5:$A$104,A27)&gt;1,"Código duplicado",IF(B27="","Nome obrigatório",IF(OR(C27="",C27&lt;=0,D27="",D27&lt;0,D27&gt;1),"Revisar preço/taxa",IF(OR(F27="",AND(F27&lt;&gt;"Sim",F27&lt;&gt;"Não")),"Revisar ativo",IF(COUNTIF('Composição'!$A$5:$A$204,A27)=0,"Sem composição",IF(COUNTIFS('Composição'!$A$5:$A$204,A27,'Composição'!$K$5:$K$204,"&lt;&gt;OK")&gt;0,"Revisar composição","OK"))))))))</f>
        <v/>
      </c>
      <c r="S27" s="21">
        <f>IF(COUNTA(A27:F27)=0,"",IF(F27="Não","Inativo",IF(R27&lt;&gt;"OK",R27,IF(M27&lt;0,"Prejuízo unitário",IF(N27&lt;'Parâmetros'!$B$5,"Margem abaixo da meta",IF(H27&gt;'Parâmetros'!$B$6,"Carga horária alta",IF(E27="","Sem previsão de vendas","Dentro dos parâmetros")))))))</f>
        <v/>
      </c>
    </row>
    <row r="28" ht="21" customHeight="1">
      <c r="A28" s="17" t="n"/>
      <c r="B28" s="18" t="n"/>
      <c r="C28" s="13" t="n"/>
      <c r="D28" s="15" t="n"/>
      <c r="E28" s="19" t="n"/>
      <c r="F28" s="17" t="n"/>
      <c r="G28" s="22">
        <f>IF(A28="","",SUMIF('Composição'!$A$5:$A$204,A28,'Composição'!$C$5:$C$204))</f>
        <v/>
      </c>
      <c r="H28" s="23">
        <f>IF(A28="","",IFERROR(SUMIF('Composição'!$A$5:$A$204,A28,'Composição'!$H$5:$H$204)/60,0))</f>
        <v/>
      </c>
      <c r="I28" s="20">
        <f>IF(A28="","",SUMIF('Composição'!$A$5:$A$204,A28,'Composição'!$I$5:$I$204))</f>
        <v/>
      </c>
      <c r="J28" s="20">
        <f>IF(A28="","",SUMIF('Composição'!$A$5:$A$204,A28,'Composição'!$J$5:$J$204))</f>
        <v/>
      </c>
      <c r="K28" s="20">
        <f>IF(A28="","",IF(OR(C28="",D28=""),"",C28*D28))</f>
        <v/>
      </c>
      <c r="L28" s="20">
        <f>IF(A28="","",IF(OR(J28="",K28=""),"",J28+K28))</f>
        <v/>
      </c>
      <c r="M28" s="20">
        <f>IF(A28="","",IF(OR(C28="",L28=""),"",C28-L28))</f>
        <v/>
      </c>
      <c r="N28" s="24">
        <f>IF(A28="","",IFERROR(M28/C28,"Preço inválido"))</f>
        <v/>
      </c>
      <c r="O28" s="20">
        <f>IF(OR(A28="",E28=""),"",C28*E28)</f>
        <v/>
      </c>
      <c r="P28" s="20">
        <f>IF(OR(A28="",E28="",M28=""),"",M28*E28)</f>
        <v/>
      </c>
      <c r="Q28" s="23">
        <f>IF(OR(A28="",E28="",H28=""),"",H28*E28)</f>
        <v/>
      </c>
      <c r="R28" s="21">
        <f>IF(COUNTA(A28:F28)=0,"",IF(A28="","Código obrigatório",IF(COUNTIF($A$5:$A$104,A28)&gt;1,"Código duplicado",IF(B28="","Nome obrigatório",IF(OR(C28="",C28&lt;=0,D28="",D28&lt;0,D28&gt;1),"Revisar preço/taxa",IF(OR(F28="",AND(F28&lt;&gt;"Sim",F28&lt;&gt;"Não")),"Revisar ativo",IF(COUNTIF('Composição'!$A$5:$A$204,A28)=0,"Sem composição",IF(COUNTIFS('Composição'!$A$5:$A$204,A28,'Composição'!$K$5:$K$204,"&lt;&gt;OK")&gt;0,"Revisar composição","OK"))))))))</f>
        <v/>
      </c>
      <c r="S28" s="21">
        <f>IF(COUNTA(A28:F28)=0,"",IF(F28="Não","Inativo",IF(R28&lt;&gt;"OK",R28,IF(M28&lt;0,"Prejuízo unitário",IF(N28&lt;'Parâmetros'!$B$5,"Margem abaixo da meta",IF(H28&gt;'Parâmetros'!$B$6,"Carga horária alta",IF(E28="","Sem previsão de vendas","Dentro dos parâmetros")))))))</f>
        <v/>
      </c>
    </row>
    <row r="29" ht="21" customHeight="1">
      <c r="A29" s="17" t="n"/>
      <c r="B29" s="18" t="n"/>
      <c r="C29" s="13" t="n"/>
      <c r="D29" s="15" t="n"/>
      <c r="E29" s="19" t="n"/>
      <c r="F29" s="17" t="n"/>
      <c r="G29" s="22">
        <f>IF(A29="","",SUMIF('Composição'!$A$5:$A$204,A29,'Composição'!$C$5:$C$204))</f>
        <v/>
      </c>
      <c r="H29" s="23">
        <f>IF(A29="","",IFERROR(SUMIF('Composição'!$A$5:$A$204,A29,'Composição'!$H$5:$H$204)/60,0))</f>
        <v/>
      </c>
      <c r="I29" s="20">
        <f>IF(A29="","",SUMIF('Composição'!$A$5:$A$204,A29,'Composição'!$I$5:$I$204))</f>
        <v/>
      </c>
      <c r="J29" s="20">
        <f>IF(A29="","",SUMIF('Composição'!$A$5:$A$204,A29,'Composição'!$J$5:$J$204))</f>
        <v/>
      </c>
      <c r="K29" s="20">
        <f>IF(A29="","",IF(OR(C29="",D29=""),"",C29*D29))</f>
        <v/>
      </c>
      <c r="L29" s="20">
        <f>IF(A29="","",IF(OR(J29="",K29=""),"",J29+K29))</f>
        <v/>
      </c>
      <c r="M29" s="20">
        <f>IF(A29="","",IF(OR(C29="",L29=""),"",C29-L29))</f>
        <v/>
      </c>
      <c r="N29" s="24">
        <f>IF(A29="","",IFERROR(M29/C29,"Preço inválido"))</f>
        <v/>
      </c>
      <c r="O29" s="20">
        <f>IF(OR(A29="",E29=""),"",C29*E29)</f>
        <v/>
      </c>
      <c r="P29" s="20">
        <f>IF(OR(A29="",E29="",M29=""),"",M29*E29)</f>
        <v/>
      </c>
      <c r="Q29" s="23">
        <f>IF(OR(A29="",E29="",H29=""),"",H29*E29)</f>
        <v/>
      </c>
      <c r="R29" s="21">
        <f>IF(COUNTA(A29:F29)=0,"",IF(A29="","Código obrigatório",IF(COUNTIF($A$5:$A$104,A29)&gt;1,"Código duplicado",IF(B29="","Nome obrigatório",IF(OR(C29="",C29&lt;=0,D29="",D29&lt;0,D29&gt;1),"Revisar preço/taxa",IF(OR(F29="",AND(F29&lt;&gt;"Sim",F29&lt;&gt;"Não")),"Revisar ativo",IF(COUNTIF('Composição'!$A$5:$A$204,A29)=0,"Sem composição",IF(COUNTIFS('Composição'!$A$5:$A$204,A29,'Composição'!$K$5:$K$204,"&lt;&gt;OK")&gt;0,"Revisar composição","OK"))))))))</f>
        <v/>
      </c>
      <c r="S29" s="21">
        <f>IF(COUNTA(A29:F29)=0,"",IF(F29="Não","Inativo",IF(R29&lt;&gt;"OK",R29,IF(M29&lt;0,"Prejuízo unitário",IF(N29&lt;'Parâmetros'!$B$5,"Margem abaixo da meta",IF(H29&gt;'Parâmetros'!$B$6,"Carga horária alta",IF(E29="","Sem previsão de vendas","Dentro dos parâmetros")))))))</f>
        <v/>
      </c>
    </row>
    <row r="30" ht="21" customHeight="1">
      <c r="A30" s="17" t="n"/>
      <c r="B30" s="18" t="n"/>
      <c r="C30" s="13" t="n"/>
      <c r="D30" s="15" t="n"/>
      <c r="E30" s="19" t="n"/>
      <c r="F30" s="17" t="n"/>
      <c r="G30" s="22">
        <f>IF(A30="","",SUMIF('Composição'!$A$5:$A$204,A30,'Composição'!$C$5:$C$204))</f>
        <v/>
      </c>
      <c r="H30" s="23">
        <f>IF(A30="","",IFERROR(SUMIF('Composição'!$A$5:$A$204,A30,'Composição'!$H$5:$H$204)/60,0))</f>
        <v/>
      </c>
      <c r="I30" s="20">
        <f>IF(A30="","",SUMIF('Composição'!$A$5:$A$204,A30,'Composição'!$I$5:$I$204))</f>
        <v/>
      </c>
      <c r="J30" s="20">
        <f>IF(A30="","",SUMIF('Composição'!$A$5:$A$204,A30,'Composição'!$J$5:$J$204))</f>
        <v/>
      </c>
      <c r="K30" s="20">
        <f>IF(A30="","",IF(OR(C30="",D30=""),"",C30*D30))</f>
        <v/>
      </c>
      <c r="L30" s="20">
        <f>IF(A30="","",IF(OR(J30="",K30=""),"",J30+K30))</f>
        <v/>
      </c>
      <c r="M30" s="20">
        <f>IF(A30="","",IF(OR(C30="",L30=""),"",C30-L30))</f>
        <v/>
      </c>
      <c r="N30" s="24">
        <f>IF(A30="","",IFERROR(M30/C30,"Preço inválido"))</f>
        <v/>
      </c>
      <c r="O30" s="20">
        <f>IF(OR(A30="",E30=""),"",C30*E30)</f>
        <v/>
      </c>
      <c r="P30" s="20">
        <f>IF(OR(A30="",E30="",M30=""),"",M30*E30)</f>
        <v/>
      </c>
      <c r="Q30" s="23">
        <f>IF(OR(A30="",E30="",H30=""),"",H30*E30)</f>
        <v/>
      </c>
      <c r="R30" s="21">
        <f>IF(COUNTA(A30:F30)=0,"",IF(A30="","Código obrigatório",IF(COUNTIF($A$5:$A$104,A30)&gt;1,"Código duplicado",IF(B30="","Nome obrigatório",IF(OR(C30="",C30&lt;=0,D30="",D30&lt;0,D30&gt;1),"Revisar preço/taxa",IF(OR(F30="",AND(F30&lt;&gt;"Sim",F30&lt;&gt;"Não")),"Revisar ativo",IF(COUNTIF('Composição'!$A$5:$A$204,A30)=0,"Sem composição",IF(COUNTIFS('Composição'!$A$5:$A$204,A30,'Composição'!$K$5:$K$204,"&lt;&gt;OK")&gt;0,"Revisar composição","OK"))))))))</f>
        <v/>
      </c>
      <c r="S30" s="21">
        <f>IF(COUNTA(A30:F30)=0,"",IF(F30="Não","Inativo",IF(R30&lt;&gt;"OK",R30,IF(M30&lt;0,"Prejuízo unitário",IF(N30&lt;'Parâmetros'!$B$5,"Margem abaixo da meta",IF(H30&gt;'Parâmetros'!$B$6,"Carga horária alta",IF(E30="","Sem previsão de vendas","Dentro dos parâmetros")))))))</f>
        <v/>
      </c>
    </row>
    <row r="31" ht="21" customHeight="1">
      <c r="A31" s="17" t="n"/>
      <c r="B31" s="18" t="n"/>
      <c r="C31" s="13" t="n"/>
      <c r="D31" s="15" t="n"/>
      <c r="E31" s="19" t="n"/>
      <c r="F31" s="17" t="n"/>
      <c r="G31" s="22">
        <f>IF(A31="","",SUMIF('Composição'!$A$5:$A$204,A31,'Composição'!$C$5:$C$204))</f>
        <v/>
      </c>
      <c r="H31" s="23">
        <f>IF(A31="","",IFERROR(SUMIF('Composição'!$A$5:$A$204,A31,'Composição'!$H$5:$H$204)/60,0))</f>
        <v/>
      </c>
      <c r="I31" s="20">
        <f>IF(A31="","",SUMIF('Composição'!$A$5:$A$204,A31,'Composição'!$I$5:$I$204))</f>
        <v/>
      </c>
      <c r="J31" s="20">
        <f>IF(A31="","",SUMIF('Composição'!$A$5:$A$204,A31,'Composição'!$J$5:$J$204))</f>
        <v/>
      </c>
      <c r="K31" s="20">
        <f>IF(A31="","",IF(OR(C31="",D31=""),"",C31*D31))</f>
        <v/>
      </c>
      <c r="L31" s="20">
        <f>IF(A31="","",IF(OR(J31="",K31=""),"",J31+K31))</f>
        <v/>
      </c>
      <c r="M31" s="20">
        <f>IF(A31="","",IF(OR(C31="",L31=""),"",C31-L31))</f>
        <v/>
      </c>
      <c r="N31" s="24">
        <f>IF(A31="","",IFERROR(M31/C31,"Preço inválido"))</f>
        <v/>
      </c>
      <c r="O31" s="20">
        <f>IF(OR(A31="",E31=""),"",C31*E31)</f>
        <v/>
      </c>
      <c r="P31" s="20">
        <f>IF(OR(A31="",E31="",M31=""),"",M31*E31)</f>
        <v/>
      </c>
      <c r="Q31" s="23">
        <f>IF(OR(A31="",E31="",H31=""),"",H31*E31)</f>
        <v/>
      </c>
      <c r="R31" s="21">
        <f>IF(COUNTA(A31:F31)=0,"",IF(A31="","Código obrigatório",IF(COUNTIF($A$5:$A$104,A31)&gt;1,"Código duplicado",IF(B31="","Nome obrigatório",IF(OR(C31="",C31&lt;=0,D31="",D31&lt;0,D31&gt;1),"Revisar preço/taxa",IF(OR(F31="",AND(F31&lt;&gt;"Sim",F31&lt;&gt;"Não")),"Revisar ativo",IF(COUNTIF('Composição'!$A$5:$A$204,A31)=0,"Sem composição",IF(COUNTIFS('Composição'!$A$5:$A$204,A31,'Composição'!$K$5:$K$204,"&lt;&gt;OK")&gt;0,"Revisar composição","OK"))))))))</f>
        <v/>
      </c>
      <c r="S31" s="21">
        <f>IF(COUNTA(A31:F31)=0,"",IF(F31="Não","Inativo",IF(R31&lt;&gt;"OK",R31,IF(M31&lt;0,"Prejuízo unitário",IF(N31&lt;'Parâmetros'!$B$5,"Margem abaixo da meta",IF(H31&gt;'Parâmetros'!$B$6,"Carga horária alta",IF(E31="","Sem previsão de vendas","Dentro dos parâmetros")))))))</f>
        <v/>
      </c>
    </row>
    <row r="32" ht="21" customHeight="1">
      <c r="A32" s="17" t="n"/>
      <c r="B32" s="18" t="n"/>
      <c r="C32" s="13" t="n"/>
      <c r="D32" s="15" t="n"/>
      <c r="E32" s="19" t="n"/>
      <c r="F32" s="17" t="n"/>
      <c r="G32" s="22">
        <f>IF(A32="","",SUMIF('Composição'!$A$5:$A$204,A32,'Composição'!$C$5:$C$204))</f>
        <v/>
      </c>
      <c r="H32" s="23">
        <f>IF(A32="","",IFERROR(SUMIF('Composição'!$A$5:$A$204,A32,'Composição'!$H$5:$H$204)/60,0))</f>
        <v/>
      </c>
      <c r="I32" s="20">
        <f>IF(A32="","",SUMIF('Composição'!$A$5:$A$204,A32,'Composição'!$I$5:$I$204))</f>
        <v/>
      </c>
      <c r="J32" s="20">
        <f>IF(A32="","",SUMIF('Composição'!$A$5:$A$204,A32,'Composição'!$J$5:$J$204))</f>
        <v/>
      </c>
      <c r="K32" s="20">
        <f>IF(A32="","",IF(OR(C32="",D32=""),"",C32*D32))</f>
        <v/>
      </c>
      <c r="L32" s="20">
        <f>IF(A32="","",IF(OR(J32="",K32=""),"",J32+K32))</f>
        <v/>
      </c>
      <c r="M32" s="20">
        <f>IF(A32="","",IF(OR(C32="",L32=""),"",C32-L32))</f>
        <v/>
      </c>
      <c r="N32" s="24">
        <f>IF(A32="","",IFERROR(M32/C32,"Preço inválido"))</f>
        <v/>
      </c>
      <c r="O32" s="20">
        <f>IF(OR(A32="",E32=""),"",C32*E32)</f>
        <v/>
      </c>
      <c r="P32" s="20">
        <f>IF(OR(A32="",E32="",M32=""),"",M32*E32)</f>
        <v/>
      </c>
      <c r="Q32" s="23">
        <f>IF(OR(A32="",E32="",H32=""),"",H32*E32)</f>
        <v/>
      </c>
      <c r="R32" s="21">
        <f>IF(COUNTA(A32:F32)=0,"",IF(A32="","Código obrigatório",IF(COUNTIF($A$5:$A$104,A32)&gt;1,"Código duplicado",IF(B32="","Nome obrigatório",IF(OR(C32="",C32&lt;=0,D32="",D32&lt;0,D32&gt;1),"Revisar preço/taxa",IF(OR(F32="",AND(F32&lt;&gt;"Sim",F32&lt;&gt;"Não")),"Revisar ativo",IF(COUNTIF('Composição'!$A$5:$A$204,A32)=0,"Sem composição",IF(COUNTIFS('Composição'!$A$5:$A$204,A32,'Composição'!$K$5:$K$204,"&lt;&gt;OK")&gt;0,"Revisar composição","OK"))))))))</f>
        <v/>
      </c>
      <c r="S32" s="21">
        <f>IF(COUNTA(A32:F32)=0,"",IF(F32="Não","Inativo",IF(R32&lt;&gt;"OK",R32,IF(M32&lt;0,"Prejuízo unitário",IF(N32&lt;'Parâmetros'!$B$5,"Margem abaixo da meta",IF(H32&gt;'Parâmetros'!$B$6,"Carga horária alta",IF(E32="","Sem previsão de vendas","Dentro dos parâmetros")))))))</f>
        <v/>
      </c>
    </row>
    <row r="33" ht="21" customHeight="1">
      <c r="A33" s="17" t="n"/>
      <c r="B33" s="18" t="n"/>
      <c r="C33" s="13" t="n"/>
      <c r="D33" s="15" t="n"/>
      <c r="E33" s="19" t="n"/>
      <c r="F33" s="17" t="n"/>
      <c r="G33" s="22">
        <f>IF(A33="","",SUMIF('Composição'!$A$5:$A$204,A33,'Composição'!$C$5:$C$204))</f>
        <v/>
      </c>
      <c r="H33" s="23">
        <f>IF(A33="","",IFERROR(SUMIF('Composição'!$A$5:$A$204,A33,'Composição'!$H$5:$H$204)/60,0))</f>
        <v/>
      </c>
      <c r="I33" s="20">
        <f>IF(A33="","",SUMIF('Composição'!$A$5:$A$204,A33,'Composição'!$I$5:$I$204))</f>
        <v/>
      </c>
      <c r="J33" s="20">
        <f>IF(A33="","",SUMIF('Composição'!$A$5:$A$204,A33,'Composição'!$J$5:$J$204))</f>
        <v/>
      </c>
      <c r="K33" s="20">
        <f>IF(A33="","",IF(OR(C33="",D33=""),"",C33*D33))</f>
        <v/>
      </c>
      <c r="L33" s="20">
        <f>IF(A33="","",IF(OR(J33="",K33=""),"",J33+K33))</f>
        <v/>
      </c>
      <c r="M33" s="20">
        <f>IF(A33="","",IF(OR(C33="",L33=""),"",C33-L33))</f>
        <v/>
      </c>
      <c r="N33" s="24">
        <f>IF(A33="","",IFERROR(M33/C33,"Preço inválido"))</f>
        <v/>
      </c>
      <c r="O33" s="20">
        <f>IF(OR(A33="",E33=""),"",C33*E33)</f>
        <v/>
      </c>
      <c r="P33" s="20">
        <f>IF(OR(A33="",E33="",M33=""),"",M33*E33)</f>
        <v/>
      </c>
      <c r="Q33" s="23">
        <f>IF(OR(A33="",E33="",H33=""),"",H33*E33)</f>
        <v/>
      </c>
      <c r="R33" s="21">
        <f>IF(COUNTA(A33:F33)=0,"",IF(A33="","Código obrigatório",IF(COUNTIF($A$5:$A$104,A33)&gt;1,"Código duplicado",IF(B33="","Nome obrigatório",IF(OR(C33="",C33&lt;=0,D33="",D33&lt;0,D33&gt;1),"Revisar preço/taxa",IF(OR(F33="",AND(F33&lt;&gt;"Sim",F33&lt;&gt;"Não")),"Revisar ativo",IF(COUNTIF('Composição'!$A$5:$A$204,A33)=0,"Sem composição",IF(COUNTIFS('Composição'!$A$5:$A$204,A33,'Composição'!$K$5:$K$204,"&lt;&gt;OK")&gt;0,"Revisar composição","OK"))))))))</f>
        <v/>
      </c>
      <c r="S33" s="21">
        <f>IF(COUNTA(A33:F33)=0,"",IF(F33="Não","Inativo",IF(R33&lt;&gt;"OK",R33,IF(M33&lt;0,"Prejuízo unitário",IF(N33&lt;'Parâmetros'!$B$5,"Margem abaixo da meta",IF(H33&gt;'Parâmetros'!$B$6,"Carga horária alta",IF(E33="","Sem previsão de vendas","Dentro dos parâmetros")))))))</f>
        <v/>
      </c>
    </row>
    <row r="34" ht="21" customHeight="1">
      <c r="A34" s="17" t="n"/>
      <c r="B34" s="18" t="n"/>
      <c r="C34" s="13" t="n"/>
      <c r="D34" s="15" t="n"/>
      <c r="E34" s="19" t="n"/>
      <c r="F34" s="17" t="n"/>
      <c r="G34" s="22">
        <f>IF(A34="","",SUMIF('Composição'!$A$5:$A$204,A34,'Composição'!$C$5:$C$204))</f>
        <v/>
      </c>
      <c r="H34" s="23">
        <f>IF(A34="","",IFERROR(SUMIF('Composição'!$A$5:$A$204,A34,'Composição'!$H$5:$H$204)/60,0))</f>
        <v/>
      </c>
      <c r="I34" s="20">
        <f>IF(A34="","",SUMIF('Composição'!$A$5:$A$204,A34,'Composição'!$I$5:$I$204))</f>
        <v/>
      </c>
      <c r="J34" s="20">
        <f>IF(A34="","",SUMIF('Composição'!$A$5:$A$204,A34,'Composição'!$J$5:$J$204))</f>
        <v/>
      </c>
      <c r="K34" s="20">
        <f>IF(A34="","",IF(OR(C34="",D34=""),"",C34*D34))</f>
        <v/>
      </c>
      <c r="L34" s="20">
        <f>IF(A34="","",IF(OR(J34="",K34=""),"",J34+K34))</f>
        <v/>
      </c>
      <c r="M34" s="20">
        <f>IF(A34="","",IF(OR(C34="",L34=""),"",C34-L34))</f>
        <v/>
      </c>
      <c r="N34" s="24">
        <f>IF(A34="","",IFERROR(M34/C34,"Preço inválido"))</f>
        <v/>
      </c>
      <c r="O34" s="20">
        <f>IF(OR(A34="",E34=""),"",C34*E34)</f>
        <v/>
      </c>
      <c r="P34" s="20">
        <f>IF(OR(A34="",E34="",M34=""),"",M34*E34)</f>
        <v/>
      </c>
      <c r="Q34" s="23">
        <f>IF(OR(A34="",E34="",H34=""),"",H34*E34)</f>
        <v/>
      </c>
      <c r="R34" s="21">
        <f>IF(COUNTA(A34:F34)=0,"",IF(A34="","Código obrigatório",IF(COUNTIF($A$5:$A$104,A34)&gt;1,"Código duplicado",IF(B34="","Nome obrigatório",IF(OR(C34="",C34&lt;=0,D34="",D34&lt;0,D34&gt;1),"Revisar preço/taxa",IF(OR(F34="",AND(F34&lt;&gt;"Sim",F34&lt;&gt;"Não")),"Revisar ativo",IF(COUNTIF('Composição'!$A$5:$A$204,A34)=0,"Sem composição",IF(COUNTIFS('Composição'!$A$5:$A$204,A34,'Composição'!$K$5:$K$204,"&lt;&gt;OK")&gt;0,"Revisar composição","OK"))))))))</f>
        <v/>
      </c>
      <c r="S34" s="21">
        <f>IF(COUNTA(A34:F34)=0,"",IF(F34="Não","Inativo",IF(R34&lt;&gt;"OK",R34,IF(M34&lt;0,"Prejuízo unitário",IF(N34&lt;'Parâmetros'!$B$5,"Margem abaixo da meta",IF(H34&gt;'Parâmetros'!$B$6,"Carga horária alta",IF(E34="","Sem previsão de vendas","Dentro dos parâmetros")))))))</f>
        <v/>
      </c>
    </row>
    <row r="35" ht="21" customHeight="1">
      <c r="A35" s="17" t="n"/>
      <c r="B35" s="18" t="n"/>
      <c r="C35" s="13" t="n"/>
      <c r="D35" s="15" t="n"/>
      <c r="E35" s="19" t="n"/>
      <c r="F35" s="17" t="n"/>
      <c r="G35" s="22">
        <f>IF(A35="","",SUMIF('Composição'!$A$5:$A$204,A35,'Composição'!$C$5:$C$204))</f>
        <v/>
      </c>
      <c r="H35" s="23">
        <f>IF(A35="","",IFERROR(SUMIF('Composição'!$A$5:$A$204,A35,'Composição'!$H$5:$H$204)/60,0))</f>
        <v/>
      </c>
      <c r="I35" s="20">
        <f>IF(A35="","",SUMIF('Composição'!$A$5:$A$204,A35,'Composição'!$I$5:$I$204))</f>
        <v/>
      </c>
      <c r="J35" s="20">
        <f>IF(A35="","",SUMIF('Composição'!$A$5:$A$204,A35,'Composição'!$J$5:$J$204))</f>
        <v/>
      </c>
      <c r="K35" s="20">
        <f>IF(A35="","",IF(OR(C35="",D35=""),"",C35*D35))</f>
        <v/>
      </c>
      <c r="L35" s="20">
        <f>IF(A35="","",IF(OR(J35="",K35=""),"",J35+K35))</f>
        <v/>
      </c>
      <c r="M35" s="20">
        <f>IF(A35="","",IF(OR(C35="",L35=""),"",C35-L35))</f>
        <v/>
      </c>
      <c r="N35" s="24">
        <f>IF(A35="","",IFERROR(M35/C35,"Preço inválido"))</f>
        <v/>
      </c>
      <c r="O35" s="20">
        <f>IF(OR(A35="",E35=""),"",C35*E35)</f>
        <v/>
      </c>
      <c r="P35" s="20">
        <f>IF(OR(A35="",E35="",M35=""),"",M35*E35)</f>
        <v/>
      </c>
      <c r="Q35" s="23">
        <f>IF(OR(A35="",E35="",H35=""),"",H35*E35)</f>
        <v/>
      </c>
      <c r="R35" s="21">
        <f>IF(COUNTA(A35:F35)=0,"",IF(A35="","Código obrigatório",IF(COUNTIF($A$5:$A$104,A35)&gt;1,"Código duplicado",IF(B35="","Nome obrigatório",IF(OR(C35="",C35&lt;=0,D35="",D35&lt;0,D35&gt;1),"Revisar preço/taxa",IF(OR(F35="",AND(F35&lt;&gt;"Sim",F35&lt;&gt;"Não")),"Revisar ativo",IF(COUNTIF('Composição'!$A$5:$A$204,A35)=0,"Sem composição",IF(COUNTIFS('Composição'!$A$5:$A$204,A35,'Composição'!$K$5:$K$204,"&lt;&gt;OK")&gt;0,"Revisar composição","OK"))))))))</f>
        <v/>
      </c>
      <c r="S35" s="21">
        <f>IF(COUNTA(A35:F35)=0,"",IF(F35="Não","Inativo",IF(R35&lt;&gt;"OK",R35,IF(M35&lt;0,"Prejuízo unitário",IF(N35&lt;'Parâmetros'!$B$5,"Margem abaixo da meta",IF(H35&gt;'Parâmetros'!$B$6,"Carga horária alta",IF(E35="","Sem previsão de vendas","Dentro dos parâmetros")))))))</f>
        <v/>
      </c>
    </row>
    <row r="36" ht="21" customHeight="1">
      <c r="A36" s="17" t="n"/>
      <c r="B36" s="18" t="n"/>
      <c r="C36" s="13" t="n"/>
      <c r="D36" s="15" t="n"/>
      <c r="E36" s="19" t="n"/>
      <c r="F36" s="17" t="n"/>
      <c r="G36" s="22">
        <f>IF(A36="","",SUMIF('Composição'!$A$5:$A$204,A36,'Composição'!$C$5:$C$204))</f>
        <v/>
      </c>
      <c r="H36" s="23">
        <f>IF(A36="","",IFERROR(SUMIF('Composição'!$A$5:$A$204,A36,'Composição'!$H$5:$H$204)/60,0))</f>
        <v/>
      </c>
      <c r="I36" s="20">
        <f>IF(A36="","",SUMIF('Composição'!$A$5:$A$204,A36,'Composição'!$I$5:$I$204))</f>
        <v/>
      </c>
      <c r="J36" s="20">
        <f>IF(A36="","",SUMIF('Composição'!$A$5:$A$204,A36,'Composição'!$J$5:$J$204))</f>
        <v/>
      </c>
      <c r="K36" s="20">
        <f>IF(A36="","",IF(OR(C36="",D36=""),"",C36*D36))</f>
        <v/>
      </c>
      <c r="L36" s="20">
        <f>IF(A36="","",IF(OR(J36="",K36=""),"",J36+K36))</f>
        <v/>
      </c>
      <c r="M36" s="20">
        <f>IF(A36="","",IF(OR(C36="",L36=""),"",C36-L36))</f>
        <v/>
      </c>
      <c r="N36" s="24">
        <f>IF(A36="","",IFERROR(M36/C36,"Preço inválido"))</f>
        <v/>
      </c>
      <c r="O36" s="20">
        <f>IF(OR(A36="",E36=""),"",C36*E36)</f>
        <v/>
      </c>
      <c r="P36" s="20">
        <f>IF(OR(A36="",E36="",M36=""),"",M36*E36)</f>
        <v/>
      </c>
      <c r="Q36" s="23">
        <f>IF(OR(A36="",E36="",H36=""),"",H36*E36)</f>
        <v/>
      </c>
      <c r="R36" s="21">
        <f>IF(COUNTA(A36:F36)=0,"",IF(A36="","Código obrigatório",IF(COUNTIF($A$5:$A$104,A36)&gt;1,"Código duplicado",IF(B36="","Nome obrigatório",IF(OR(C36="",C36&lt;=0,D36="",D36&lt;0,D36&gt;1),"Revisar preço/taxa",IF(OR(F36="",AND(F36&lt;&gt;"Sim",F36&lt;&gt;"Não")),"Revisar ativo",IF(COUNTIF('Composição'!$A$5:$A$204,A36)=0,"Sem composição",IF(COUNTIFS('Composição'!$A$5:$A$204,A36,'Composição'!$K$5:$K$204,"&lt;&gt;OK")&gt;0,"Revisar composição","OK"))))))))</f>
        <v/>
      </c>
      <c r="S36" s="21">
        <f>IF(COUNTA(A36:F36)=0,"",IF(F36="Não","Inativo",IF(R36&lt;&gt;"OK",R36,IF(M36&lt;0,"Prejuízo unitário",IF(N36&lt;'Parâmetros'!$B$5,"Margem abaixo da meta",IF(H36&gt;'Parâmetros'!$B$6,"Carga horária alta",IF(E36="","Sem previsão de vendas","Dentro dos parâmetros")))))))</f>
        <v/>
      </c>
    </row>
    <row r="37" ht="21" customHeight="1">
      <c r="A37" s="17" t="n"/>
      <c r="B37" s="18" t="n"/>
      <c r="C37" s="13" t="n"/>
      <c r="D37" s="15" t="n"/>
      <c r="E37" s="19" t="n"/>
      <c r="F37" s="17" t="n"/>
      <c r="G37" s="22">
        <f>IF(A37="","",SUMIF('Composição'!$A$5:$A$204,A37,'Composição'!$C$5:$C$204))</f>
        <v/>
      </c>
      <c r="H37" s="23">
        <f>IF(A37="","",IFERROR(SUMIF('Composição'!$A$5:$A$204,A37,'Composição'!$H$5:$H$204)/60,0))</f>
        <v/>
      </c>
      <c r="I37" s="20">
        <f>IF(A37="","",SUMIF('Composição'!$A$5:$A$204,A37,'Composição'!$I$5:$I$204))</f>
        <v/>
      </c>
      <c r="J37" s="20">
        <f>IF(A37="","",SUMIF('Composição'!$A$5:$A$204,A37,'Composição'!$J$5:$J$204))</f>
        <v/>
      </c>
      <c r="K37" s="20">
        <f>IF(A37="","",IF(OR(C37="",D37=""),"",C37*D37))</f>
        <v/>
      </c>
      <c r="L37" s="20">
        <f>IF(A37="","",IF(OR(J37="",K37=""),"",J37+K37))</f>
        <v/>
      </c>
      <c r="M37" s="20">
        <f>IF(A37="","",IF(OR(C37="",L37=""),"",C37-L37))</f>
        <v/>
      </c>
      <c r="N37" s="24">
        <f>IF(A37="","",IFERROR(M37/C37,"Preço inválido"))</f>
        <v/>
      </c>
      <c r="O37" s="20">
        <f>IF(OR(A37="",E37=""),"",C37*E37)</f>
        <v/>
      </c>
      <c r="P37" s="20">
        <f>IF(OR(A37="",E37="",M37=""),"",M37*E37)</f>
        <v/>
      </c>
      <c r="Q37" s="23">
        <f>IF(OR(A37="",E37="",H37=""),"",H37*E37)</f>
        <v/>
      </c>
      <c r="R37" s="21">
        <f>IF(COUNTA(A37:F37)=0,"",IF(A37="","Código obrigatório",IF(COUNTIF($A$5:$A$104,A37)&gt;1,"Código duplicado",IF(B37="","Nome obrigatório",IF(OR(C37="",C37&lt;=0,D37="",D37&lt;0,D37&gt;1),"Revisar preço/taxa",IF(OR(F37="",AND(F37&lt;&gt;"Sim",F37&lt;&gt;"Não")),"Revisar ativo",IF(COUNTIF('Composição'!$A$5:$A$204,A37)=0,"Sem composição",IF(COUNTIFS('Composição'!$A$5:$A$204,A37,'Composição'!$K$5:$K$204,"&lt;&gt;OK")&gt;0,"Revisar composição","OK"))))))))</f>
        <v/>
      </c>
      <c r="S37" s="21">
        <f>IF(COUNTA(A37:F37)=0,"",IF(F37="Não","Inativo",IF(R37&lt;&gt;"OK",R37,IF(M37&lt;0,"Prejuízo unitário",IF(N37&lt;'Parâmetros'!$B$5,"Margem abaixo da meta",IF(H37&gt;'Parâmetros'!$B$6,"Carga horária alta",IF(E37="","Sem previsão de vendas","Dentro dos parâmetros")))))))</f>
        <v/>
      </c>
    </row>
    <row r="38" ht="21" customHeight="1">
      <c r="A38" s="17" t="n"/>
      <c r="B38" s="18" t="n"/>
      <c r="C38" s="13" t="n"/>
      <c r="D38" s="15" t="n"/>
      <c r="E38" s="19" t="n"/>
      <c r="F38" s="17" t="n"/>
      <c r="G38" s="22">
        <f>IF(A38="","",SUMIF('Composição'!$A$5:$A$204,A38,'Composição'!$C$5:$C$204))</f>
        <v/>
      </c>
      <c r="H38" s="23">
        <f>IF(A38="","",IFERROR(SUMIF('Composição'!$A$5:$A$204,A38,'Composição'!$H$5:$H$204)/60,0))</f>
        <v/>
      </c>
      <c r="I38" s="20">
        <f>IF(A38="","",SUMIF('Composição'!$A$5:$A$204,A38,'Composição'!$I$5:$I$204))</f>
        <v/>
      </c>
      <c r="J38" s="20">
        <f>IF(A38="","",SUMIF('Composição'!$A$5:$A$204,A38,'Composição'!$J$5:$J$204))</f>
        <v/>
      </c>
      <c r="K38" s="20">
        <f>IF(A38="","",IF(OR(C38="",D38=""),"",C38*D38))</f>
        <v/>
      </c>
      <c r="L38" s="20">
        <f>IF(A38="","",IF(OR(J38="",K38=""),"",J38+K38))</f>
        <v/>
      </c>
      <c r="M38" s="20">
        <f>IF(A38="","",IF(OR(C38="",L38=""),"",C38-L38))</f>
        <v/>
      </c>
      <c r="N38" s="24">
        <f>IF(A38="","",IFERROR(M38/C38,"Preço inválido"))</f>
        <v/>
      </c>
      <c r="O38" s="20">
        <f>IF(OR(A38="",E38=""),"",C38*E38)</f>
        <v/>
      </c>
      <c r="P38" s="20">
        <f>IF(OR(A38="",E38="",M38=""),"",M38*E38)</f>
        <v/>
      </c>
      <c r="Q38" s="23">
        <f>IF(OR(A38="",E38="",H38=""),"",H38*E38)</f>
        <v/>
      </c>
      <c r="R38" s="21">
        <f>IF(COUNTA(A38:F38)=0,"",IF(A38="","Código obrigatório",IF(COUNTIF($A$5:$A$104,A38)&gt;1,"Código duplicado",IF(B38="","Nome obrigatório",IF(OR(C38="",C38&lt;=0,D38="",D38&lt;0,D38&gt;1),"Revisar preço/taxa",IF(OR(F38="",AND(F38&lt;&gt;"Sim",F38&lt;&gt;"Não")),"Revisar ativo",IF(COUNTIF('Composição'!$A$5:$A$204,A38)=0,"Sem composição",IF(COUNTIFS('Composição'!$A$5:$A$204,A38,'Composição'!$K$5:$K$204,"&lt;&gt;OK")&gt;0,"Revisar composição","OK"))))))))</f>
        <v/>
      </c>
      <c r="S38" s="21">
        <f>IF(COUNTA(A38:F38)=0,"",IF(F38="Não","Inativo",IF(R38&lt;&gt;"OK",R38,IF(M38&lt;0,"Prejuízo unitário",IF(N38&lt;'Parâmetros'!$B$5,"Margem abaixo da meta",IF(H38&gt;'Parâmetros'!$B$6,"Carga horária alta",IF(E38="","Sem previsão de vendas","Dentro dos parâmetros")))))))</f>
        <v/>
      </c>
    </row>
    <row r="39" ht="21" customHeight="1">
      <c r="A39" s="17" t="n"/>
      <c r="B39" s="18" t="n"/>
      <c r="C39" s="13" t="n"/>
      <c r="D39" s="15" t="n"/>
      <c r="E39" s="19" t="n"/>
      <c r="F39" s="17" t="n"/>
      <c r="G39" s="22">
        <f>IF(A39="","",SUMIF('Composição'!$A$5:$A$204,A39,'Composição'!$C$5:$C$204))</f>
        <v/>
      </c>
      <c r="H39" s="23">
        <f>IF(A39="","",IFERROR(SUMIF('Composição'!$A$5:$A$204,A39,'Composição'!$H$5:$H$204)/60,0))</f>
        <v/>
      </c>
      <c r="I39" s="20">
        <f>IF(A39="","",SUMIF('Composição'!$A$5:$A$204,A39,'Composição'!$I$5:$I$204))</f>
        <v/>
      </c>
      <c r="J39" s="20">
        <f>IF(A39="","",SUMIF('Composição'!$A$5:$A$204,A39,'Composição'!$J$5:$J$204))</f>
        <v/>
      </c>
      <c r="K39" s="20">
        <f>IF(A39="","",IF(OR(C39="",D39=""),"",C39*D39))</f>
        <v/>
      </c>
      <c r="L39" s="20">
        <f>IF(A39="","",IF(OR(J39="",K39=""),"",J39+K39))</f>
        <v/>
      </c>
      <c r="M39" s="20">
        <f>IF(A39="","",IF(OR(C39="",L39=""),"",C39-L39))</f>
        <v/>
      </c>
      <c r="N39" s="24">
        <f>IF(A39="","",IFERROR(M39/C39,"Preço inválido"))</f>
        <v/>
      </c>
      <c r="O39" s="20">
        <f>IF(OR(A39="",E39=""),"",C39*E39)</f>
        <v/>
      </c>
      <c r="P39" s="20">
        <f>IF(OR(A39="",E39="",M39=""),"",M39*E39)</f>
        <v/>
      </c>
      <c r="Q39" s="23">
        <f>IF(OR(A39="",E39="",H39=""),"",H39*E39)</f>
        <v/>
      </c>
      <c r="R39" s="21">
        <f>IF(COUNTA(A39:F39)=0,"",IF(A39="","Código obrigatório",IF(COUNTIF($A$5:$A$104,A39)&gt;1,"Código duplicado",IF(B39="","Nome obrigatório",IF(OR(C39="",C39&lt;=0,D39="",D39&lt;0,D39&gt;1),"Revisar preço/taxa",IF(OR(F39="",AND(F39&lt;&gt;"Sim",F39&lt;&gt;"Não")),"Revisar ativo",IF(COUNTIF('Composição'!$A$5:$A$204,A39)=0,"Sem composição",IF(COUNTIFS('Composição'!$A$5:$A$204,A39,'Composição'!$K$5:$K$204,"&lt;&gt;OK")&gt;0,"Revisar composição","OK"))))))))</f>
        <v/>
      </c>
      <c r="S39" s="21">
        <f>IF(COUNTA(A39:F39)=0,"",IF(F39="Não","Inativo",IF(R39&lt;&gt;"OK",R39,IF(M39&lt;0,"Prejuízo unitário",IF(N39&lt;'Parâmetros'!$B$5,"Margem abaixo da meta",IF(H39&gt;'Parâmetros'!$B$6,"Carga horária alta",IF(E39="","Sem previsão de vendas","Dentro dos parâmetros")))))))</f>
        <v/>
      </c>
    </row>
    <row r="40" ht="21" customHeight="1">
      <c r="A40" s="17" t="n"/>
      <c r="B40" s="18" t="n"/>
      <c r="C40" s="13" t="n"/>
      <c r="D40" s="15" t="n"/>
      <c r="E40" s="19" t="n"/>
      <c r="F40" s="17" t="n"/>
      <c r="G40" s="22">
        <f>IF(A40="","",SUMIF('Composição'!$A$5:$A$204,A40,'Composição'!$C$5:$C$204))</f>
        <v/>
      </c>
      <c r="H40" s="23">
        <f>IF(A40="","",IFERROR(SUMIF('Composição'!$A$5:$A$204,A40,'Composição'!$H$5:$H$204)/60,0))</f>
        <v/>
      </c>
      <c r="I40" s="20">
        <f>IF(A40="","",SUMIF('Composição'!$A$5:$A$204,A40,'Composição'!$I$5:$I$204))</f>
        <v/>
      </c>
      <c r="J40" s="20">
        <f>IF(A40="","",SUMIF('Composição'!$A$5:$A$204,A40,'Composição'!$J$5:$J$204))</f>
        <v/>
      </c>
      <c r="K40" s="20">
        <f>IF(A40="","",IF(OR(C40="",D40=""),"",C40*D40))</f>
        <v/>
      </c>
      <c r="L40" s="20">
        <f>IF(A40="","",IF(OR(J40="",K40=""),"",J40+K40))</f>
        <v/>
      </c>
      <c r="M40" s="20">
        <f>IF(A40="","",IF(OR(C40="",L40=""),"",C40-L40))</f>
        <v/>
      </c>
      <c r="N40" s="24">
        <f>IF(A40="","",IFERROR(M40/C40,"Preço inválido"))</f>
        <v/>
      </c>
      <c r="O40" s="20">
        <f>IF(OR(A40="",E40=""),"",C40*E40)</f>
        <v/>
      </c>
      <c r="P40" s="20">
        <f>IF(OR(A40="",E40="",M40=""),"",M40*E40)</f>
        <v/>
      </c>
      <c r="Q40" s="23">
        <f>IF(OR(A40="",E40="",H40=""),"",H40*E40)</f>
        <v/>
      </c>
      <c r="R40" s="21">
        <f>IF(COUNTA(A40:F40)=0,"",IF(A40="","Código obrigatório",IF(COUNTIF($A$5:$A$104,A40)&gt;1,"Código duplicado",IF(B40="","Nome obrigatório",IF(OR(C40="",C40&lt;=0,D40="",D40&lt;0,D40&gt;1),"Revisar preço/taxa",IF(OR(F40="",AND(F40&lt;&gt;"Sim",F40&lt;&gt;"Não")),"Revisar ativo",IF(COUNTIF('Composição'!$A$5:$A$204,A40)=0,"Sem composição",IF(COUNTIFS('Composição'!$A$5:$A$204,A40,'Composição'!$K$5:$K$204,"&lt;&gt;OK")&gt;0,"Revisar composição","OK"))))))))</f>
        <v/>
      </c>
      <c r="S40" s="21">
        <f>IF(COUNTA(A40:F40)=0,"",IF(F40="Não","Inativo",IF(R40&lt;&gt;"OK",R40,IF(M40&lt;0,"Prejuízo unitário",IF(N40&lt;'Parâmetros'!$B$5,"Margem abaixo da meta",IF(H40&gt;'Parâmetros'!$B$6,"Carga horária alta",IF(E40="","Sem previsão de vendas","Dentro dos parâmetros")))))))</f>
        <v/>
      </c>
    </row>
    <row r="41" ht="21" customHeight="1">
      <c r="A41" s="17" t="n"/>
      <c r="B41" s="18" t="n"/>
      <c r="C41" s="13" t="n"/>
      <c r="D41" s="15" t="n"/>
      <c r="E41" s="19" t="n"/>
      <c r="F41" s="17" t="n"/>
      <c r="G41" s="22">
        <f>IF(A41="","",SUMIF('Composição'!$A$5:$A$204,A41,'Composição'!$C$5:$C$204))</f>
        <v/>
      </c>
      <c r="H41" s="23">
        <f>IF(A41="","",IFERROR(SUMIF('Composição'!$A$5:$A$204,A41,'Composição'!$H$5:$H$204)/60,0))</f>
        <v/>
      </c>
      <c r="I41" s="20">
        <f>IF(A41="","",SUMIF('Composição'!$A$5:$A$204,A41,'Composição'!$I$5:$I$204))</f>
        <v/>
      </c>
      <c r="J41" s="20">
        <f>IF(A41="","",SUMIF('Composição'!$A$5:$A$204,A41,'Composição'!$J$5:$J$204))</f>
        <v/>
      </c>
      <c r="K41" s="20">
        <f>IF(A41="","",IF(OR(C41="",D41=""),"",C41*D41))</f>
        <v/>
      </c>
      <c r="L41" s="20">
        <f>IF(A41="","",IF(OR(J41="",K41=""),"",J41+K41))</f>
        <v/>
      </c>
      <c r="M41" s="20">
        <f>IF(A41="","",IF(OR(C41="",L41=""),"",C41-L41))</f>
        <v/>
      </c>
      <c r="N41" s="24">
        <f>IF(A41="","",IFERROR(M41/C41,"Preço inválido"))</f>
        <v/>
      </c>
      <c r="O41" s="20">
        <f>IF(OR(A41="",E41=""),"",C41*E41)</f>
        <v/>
      </c>
      <c r="P41" s="20">
        <f>IF(OR(A41="",E41="",M41=""),"",M41*E41)</f>
        <v/>
      </c>
      <c r="Q41" s="23">
        <f>IF(OR(A41="",E41="",H41=""),"",H41*E41)</f>
        <v/>
      </c>
      <c r="R41" s="21">
        <f>IF(COUNTA(A41:F41)=0,"",IF(A41="","Código obrigatório",IF(COUNTIF($A$5:$A$104,A41)&gt;1,"Código duplicado",IF(B41="","Nome obrigatório",IF(OR(C41="",C41&lt;=0,D41="",D41&lt;0,D41&gt;1),"Revisar preço/taxa",IF(OR(F41="",AND(F41&lt;&gt;"Sim",F41&lt;&gt;"Não")),"Revisar ativo",IF(COUNTIF('Composição'!$A$5:$A$204,A41)=0,"Sem composição",IF(COUNTIFS('Composição'!$A$5:$A$204,A41,'Composição'!$K$5:$K$204,"&lt;&gt;OK")&gt;0,"Revisar composição","OK"))))))))</f>
        <v/>
      </c>
      <c r="S41" s="21">
        <f>IF(COUNTA(A41:F41)=0,"",IF(F41="Não","Inativo",IF(R41&lt;&gt;"OK",R41,IF(M41&lt;0,"Prejuízo unitário",IF(N41&lt;'Parâmetros'!$B$5,"Margem abaixo da meta",IF(H41&gt;'Parâmetros'!$B$6,"Carga horária alta",IF(E41="","Sem previsão de vendas","Dentro dos parâmetros")))))))</f>
        <v/>
      </c>
    </row>
    <row r="42" ht="21" customHeight="1">
      <c r="A42" s="17" t="n"/>
      <c r="B42" s="18" t="n"/>
      <c r="C42" s="13" t="n"/>
      <c r="D42" s="15" t="n"/>
      <c r="E42" s="19" t="n"/>
      <c r="F42" s="17" t="n"/>
      <c r="G42" s="22">
        <f>IF(A42="","",SUMIF('Composição'!$A$5:$A$204,A42,'Composição'!$C$5:$C$204))</f>
        <v/>
      </c>
      <c r="H42" s="23">
        <f>IF(A42="","",IFERROR(SUMIF('Composição'!$A$5:$A$204,A42,'Composição'!$H$5:$H$204)/60,0))</f>
        <v/>
      </c>
      <c r="I42" s="20">
        <f>IF(A42="","",SUMIF('Composição'!$A$5:$A$204,A42,'Composição'!$I$5:$I$204))</f>
        <v/>
      </c>
      <c r="J42" s="20">
        <f>IF(A42="","",SUMIF('Composição'!$A$5:$A$204,A42,'Composição'!$J$5:$J$204))</f>
        <v/>
      </c>
      <c r="K42" s="20">
        <f>IF(A42="","",IF(OR(C42="",D42=""),"",C42*D42))</f>
        <v/>
      </c>
      <c r="L42" s="20">
        <f>IF(A42="","",IF(OR(J42="",K42=""),"",J42+K42))</f>
        <v/>
      </c>
      <c r="M42" s="20">
        <f>IF(A42="","",IF(OR(C42="",L42=""),"",C42-L42))</f>
        <v/>
      </c>
      <c r="N42" s="24">
        <f>IF(A42="","",IFERROR(M42/C42,"Preço inválido"))</f>
        <v/>
      </c>
      <c r="O42" s="20">
        <f>IF(OR(A42="",E42=""),"",C42*E42)</f>
        <v/>
      </c>
      <c r="P42" s="20">
        <f>IF(OR(A42="",E42="",M42=""),"",M42*E42)</f>
        <v/>
      </c>
      <c r="Q42" s="23">
        <f>IF(OR(A42="",E42="",H42=""),"",H42*E42)</f>
        <v/>
      </c>
      <c r="R42" s="21">
        <f>IF(COUNTA(A42:F42)=0,"",IF(A42="","Código obrigatório",IF(COUNTIF($A$5:$A$104,A42)&gt;1,"Código duplicado",IF(B42="","Nome obrigatório",IF(OR(C42="",C42&lt;=0,D42="",D42&lt;0,D42&gt;1),"Revisar preço/taxa",IF(OR(F42="",AND(F42&lt;&gt;"Sim",F42&lt;&gt;"Não")),"Revisar ativo",IF(COUNTIF('Composição'!$A$5:$A$204,A42)=0,"Sem composição",IF(COUNTIFS('Composição'!$A$5:$A$204,A42,'Composição'!$K$5:$K$204,"&lt;&gt;OK")&gt;0,"Revisar composição","OK"))))))))</f>
        <v/>
      </c>
      <c r="S42" s="21">
        <f>IF(COUNTA(A42:F42)=0,"",IF(F42="Não","Inativo",IF(R42&lt;&gt;"OK",R42,IF(M42&lt;0,"Prejuízo unitário",IF(N42&lt;'Parâmetros'!$B$5,"Margem abaixo da meta",IF(H42&gt;'Parâmetros'!$B$6,"Carga horária alta",IF(E42="","Sem previsão de vendas","Dentro dos parâmetros")))))))</f>
        <v/>
      </c>
    </row>
    <row r="43" ht="21" customHeight="1">
      <c r="A43" s="17" t="n"/>
      <c r="B43" s="18" t="n"/>
      <c r="C43" s="13" t="n"/>
      <c r="D43" s="15" t="n"/>
      <c r="E43" s="19" t="n"/>
      <c r="F43" s="17" t="n"/>
      <c r="G43" s="22">
        <f>IF(A43="","",SUMIF('Composição'!$A$5:$A$204,A43,'Composição'!$C$5:$C$204))</f>
        <v/>
      </c>
      <c r="H43" s="23">
        <f>IF(A43="","",IFERROR(SUMIF('Composição'!$A$5:$A$204,A43,'Composição'!$H$5:$H$204)/60,0))</f>
        <v/>
      </c>
      <c r="I43" s="20">
        <f>IF(A43="","",SUMIF('Composição'!$A$5:$A$204,A43,'Composição'!$I$5:$I$204))</f>
        <v/>
      </c>
      <c r="J43" s="20">
        <f>IF(A43="","",SUMIF('Composição'!$A$5:$A$204,A43,'Composição'!$J$5:$J$204))</f>
        <v/>
      </c>
      <c r="K43" s="20">
        <f>IF(A43="","",IF(OR(C43="",D43=""),"",C43*D43))</f>
        <v/>
      </c>
      <c r="L43" s="20">
        <f>IF(A43="","",IF(OR(J43="",K43=""),"",J43+K43))</f>
        <v/>
      </c>
      <c r="M43" s="20">
        <f>IF(A43="","",IF(OR(C43="",L43=""),"",C43-L43))</f>
        <v/>
      </c>
      <c r="N43" s="24">
        <f>IF(A43="","",IFERROR(M43/C43,"Preço inválido"))</f>
        <v/>
      </c>
      <c r="O43" s="20">
        <f>IF(OR(A43="",E43=""),"",C43*E43)</f>
        <v/>
      </c>
      <c r="P43" s="20">
        <f>IF(OR(A43="",E43="",M43=""),"",M43*E43)</f>
        <v/>
      </c>
      <c r="Q43" s="23">
        <f>IF(OR(A43="",E43="",H43=""),"",H43*E43)</f>
        <v/>
      </c>
      <c r="R43" s="21">
        <f>IF(COUNTA(A43:F43)=0,"",IF(A43="","Código obrigatório",IF(COUNTIF($A$5:$A$104,A43)&gt;1,"Código duplicado",IF(B43="","Nome obrigatório",IF(OR(C43="",C43&lt;=0,D43="",D43&lt;0,D43&gt;1),"Revisar preço/taxa",IF(OR(F43="",AND(F43&lt;&gt;"Sim",F43&lt;&gt;"Não")),"Revisar ativo",IF(COUNTIF('Composição'!$A$5:$A$204,A43)=0,"Sem composição",IF(COUNTIFS('Composição'!$A$5:$A$204,A43,'Composição'!$K$5:$K$204,"&lt;&gt;OK")&gt;0,"Revisar composição","OK"))))))))</f>
        <v/>
      </c>
      <c r="S43" s="21">
        <f>IF(COUNTA(A43:F43)=0,"",IF(F43="Não","Inativo",IF(R43&lt;&gt;"OK",R43,IF(M43&lt;0,"Prejuízo unitário",IF(N43&lt;'Parâmetros'!$B$5,"Margem abaixo da meta",IF(H43&gt;'Parâmetros'!$B$6,"Carga horária alta",IF(E43="","Sem previsão de vendas","Dentro dos parâmetros")))))))</f>
        <v/>
      </c>
    </row>
    <row r="44" ht="21" customHeight="1">
      <c r="A44" s="17" t="n"/>
      <c r="B44" s="18" t="n"/>
      <c r="C44" s="13" t="n"/>
      <c r="D44" s="15" t="n"/>
      <c r="E44" s="19" t="n"/>
      <c r="F44" s="17" t="n"/>
      <c r="G44" s="22">
        <f>IF(A44="","",SUMIF('Composição'!$A$5:$A$204,A44,'Composição'!$C$5:$C$204))</f>
        <v/>
      </c>
      <c r="H44" s="23">
        <f>IF(A44="","",IFERROR(SUMIF('Composição'!$A$5:$A$204,A44,'Composição'!$H$5:$H$204)/60,0))</f>
        <v/>
      </c>
      <c r="I44" s="20">
        <f>IF(A44="","",SUMIF('Composição'!$A$5:$A$204,A44,'Composição'!$I$5:$I$204))</f>
        <v/>
      </c>
      <c r="J44" s="20">
        <f>IF(A44="","",SUMIF('Composição'!$A$5:$A$204,A44,'Composição'!$J$5:$J$204))</f>
        <v/>
      </c>
      <c r="K44" s="20">
        <f>IF(A44="","",IF(OR(C44="",D44=""),"",C44*D44))</f>
        <v/>
      </c>
      <c r="L44" s="20">
        <f>IF(A44="","",IF(OR(J44="",K44=""),"",J44+K44))</f>
        <v/>
      </c>
      <c r="M44" s="20">
        <f>IF(A44="","",IF(OR(C44="",L44=""),"",C44-L44))</f>
        <v/>
      </c>
      <c r="N44" s="24">
        <f>IF(A44="","",IFERROR(M44/C44,"Preço inválido"))</f>
        <v/>
      </c>
      <c r="O44" s="20">
        <f>IF(OR(A44="",E44=""),"",C44*E44)</f>
        <v/>
      </c>
      <c r="P44" s="20">
        <f>IF(OR(A44="",E44="",M44=""),"",M44*E44)</f>
        <v/>
      </c>
      <c r="Q44" s="23">
        <f>IF(OR(A44="",E44="",H44=""),"",H44*E44)</f>
        <v/>
      </c>
      <c r="R44" s="21">
        <f>IF(COUNTA(A44:F44)=0,"",IF(A44="","Código obrigatório",IF(COUNTIF($A$5:$A$104,A44)&gt;1,"Código duplicado",IF(B44="","Nome obrigatório",IF(OR(C44="",C44&lt;=0,D44="",D44&lt;0,D44&gt;1),"Revisar preço/taxa",IF(OR(F44="",AND(F44&lt;&gt;"Sim",F44&lt;&gt;"Não")),"Revisar ativo",IF(COUNTIF('Composição'!$A$5:$A$204,A44)=0,"Sem composição",IF(COUNTIFS('Composição'!$A$5:$A$204,A44,'Composição'!$K$5:$K$204,"&lt;&gt;OK")&gt;0,"Revisar composição","OK"))))))))</f>
        <v/>
      </c>
      <c r="S44" s="21">
        <f>IF(COUNTA(A44:F44)=0,"",IF(F44="Não","Inativo",IF(R44&lt;&gt;"OK",R44,IF(M44&lt;0,"Prejuízo unitário",IF(N44&lt;'Parâmetros'!$B$5,"Margem abaixo da meta",IF(H44&gt;'Parâmetros'!$B$6,"Carga horária alta",IF(E44="","Sem previsão de vendas","Dentro dos parâmetros")))))))</f>
        <v/>
      </c>
    </row>
    <row r="45" ht="21" customHeight="1">
      <c r="A45" s="17" t="n"/>
      <c r="B45" s="18" t="n"/>
      <c r="C45" s="13" t="n"/>
      <c r="D45" s="15" t="n"/>
      <c r="E45" s="19" t="n"/>
      <c r="F45" s="17" t="n"/>
      <c r="G45" s="22">
        <f>IF(A45="","",SUMIF('Composição'!$A$5:$A$204,A45,'Composição'!$C$5:$C$204))</f>
        <v/>
      </c>
      <c r="H45" s="23">
        <f>IF(A45="","",IFERROR(SUMIF('Composição'!$A$5:$A$204,A45,'Composição'!$H$5:$H$204)/60,0))</f>
        <v/>
      </c>
      <c r="I45" s="20">
        <f>IF(A45="","",SUMIF('Composição'!$A$5:$A$204,A45,'Composição'!$I$5:$I$204))</f>
        <v/>
      </c>
      <c r="J45" s="20">
        <f>IF(A45="","",SUMIF('Composição'!$A$5:$A$204,A45,'Composição'!$J$5:$J$204))</f>
        <v/>
      </c>
      <c r="K45" s="20">
        <f>IF(A45="","",IF(OR(C45="",D45=""),"",C45*D45))</f>
        <v/>
      </c>
      <c r="L45" s="20">
        <f>IF(A45="","",IF(OR(J45="",K45=""),"",J45+K45))</f>
        <v/>
      </c>
      <c r="M45" s="20">
        <f>IF(A45="","",IF(OR(C45="",L45=""),"",C45-L45))</f>
        <v/>
      </c>
      <c r="N45" s="24">
        <f>IF(A45="","",IFERROR(M45/C45,"Preço inválido"))</f>
        <v/>
      </c>
      <c r="O45" s="20">
        <f>IF(OR(A45="",E45=""),"",C45*E45)</f>
        <v/>
      </c>
      <c r="P45" s="20">
        <f>IF(OR(A45="",E45="",M45=""),"",M45*E45)</f>
        <v/>
      </c>
      <c r="Q45" s="23">
        <f>IF(OR(A45="",E45="",H45=""),"",H45*E45)</f>
        <v/>
      </c>
      <c r="R45" s="21">
        <f>IF(COUNTA(A45:F45)=0,"",IF(A45="","Código obrigatório",IF(COUNTIF($A$5:$A$104,A45)&gt;1,"Código duplicado",IF(B45="","Nome obrigatório",IF(OR(C45="",C45&lt;=0,D45="",D45&lt;0,D45&gt;1),"Revisar preço/taxa",IF(OR(F45="",AND(F45&lt;&gt;"Sim",F45&lt;&gt;"Não")),"Revisar ativo",IF(COUNTIF('Composição'!$A$5:$A$204,A45)=0,"Sem composição",IF(COUNTIFS('Composição'!$A$5:$A$204,A45,'Composição'!$K$5:$K$204,"&lt;&gt;OK")&gt;0,"Revisar composição","OK"))))))))</f>
        <v/>
      </c>
      <c r="S45" s="21">
        <f>IF(COUNTA(A45:F45)=0,"",IF(F45="Não","Inativo",IF(R45&lt;&gt;"OK",R45,IF(M45&lt;0,"Prejuízo unitário",IF(N45&lt;'Parâmetros'!$B$5,"Margem abaixo da meta",IF(H45&gt;'Parâmetros'!$B$6,"Carga horária alta",IF(E45="","Sem previsão de vendas","Dentro dos parâmetros")))))))</f>
        <v/>
      </c>
    </row>
    <row r="46" ht="21" customHeight="1">
      <c r="A46" s="17" t="n"/>
      <c r="B46" s="18" t="n"/>
      <c r="C46" s="13" t="n"/>
      <c r="D46" s="15" t="n"/>
      <c r="E46" s="19" t="n"/>
      <c r="F46" s="17" t="n"/>
      <c r="G46" s="22">
        <f>IF(A46="","",SUMIF('Composição'!$A$5:$A$204,A46,'Composição'!$C$5:$C$204))</f>
        <v/>
      </c>
      <c r="H46" s="23">
        <f>IF(A46="","",IFERROR(SUMIF('Composição'!$A$5:$A$204,A46,'Composição'!$H$5:$H$204)/60,0))</f>
        <v/>
      </c>
      <c r="I46" s="20">
        <f>IF(A46="","",SUMIF('Composição'!$A$5:$A$204,A46,'Composição'!$I$5:$I$204))</f>
        <v/>
      </c>
      <c r="J46" s="20">
        <f>IF(A46="","",SUMIF('Composição'!$A$5:$A$204,A46,'Composição'!$J$5:$J$204))</f>
        <v/>
      </c>
      <c r="K46" s="20">
        <f>IF(A46="","",IF(OR(C46="",D46=""),"",C46*D46))</f>
        <v/>
      </c>
      <c r="L46" s="20">
        <f>IF(A46="","",IF(OR(J46="",K46=""),"",J46+K46))</f>
        <v/>
      </c>
      <c r="M46" s="20">
        <f>IF(A46="","",IF(OR(C46="",L46=""),"",C46-L46))</f>
        <v/>
      </c>
      <c r="N46" s="24">
        <f>IF(A46="","",IFERROR(M46/C46,"Preço inválido"))</f>
        <v/>
      </c>
      <c r="O46" s="20">
        <f>IF(OR(A46="",E46=""),"",C46*E46)</f>
        <v/>
      </c>
      <c r="P46" s="20">
        <f>IF(OR(A46="",E46="",M46=""),"",M46*E46)</f>
        <v/>
      </c>
      <c r="Q46" s="23">
        <f>IF(OR(A46="",E46="",H46=""),"",H46*E46)</f>
        <v/>
      </c>
      <c r="R46" s="21">
        <f>IF(COUNTA(A46:F46)=0,"",IF(A46="","Código obrigatório",IF(COUNTIF($A$5:$A$104,A46)&gt;1,"Código duplicado",IF(B46="","Nome obrigatório",IF(OR(C46="",C46&lt;=0,D46="",D46&lt;0,D46&gt;1),"Revisar preço/taxa",IF(OR(F46="",AND(F46&lt;&gt;"Sim",F46&lt;&gt;"Não")),"Revisar ativo",IF(COUNTIF('Composição'!$A$5:$A$204,A46)=0,"Sem composição",IF(COUNTIFS('Composição'!$A$5:$A$204,A46,'Composição'!$K$5:$K$204,"&lt;&gt;OK")&gt;0,"Revisar composição","OK"))))))))</f>
        <v/>
      </c>
      <c r="S46" s="21">
        <f>IF(COUNTA(A46:F46)=0,"",IF(F46="Não","Inativo",IF(R46&lt;&gt;"OK",R46,IF(M46&lt;0,"Prejuízo unitário",IF(N46&lt;'Parâmetros'!$B$5,"Margem abaixo da meta",IF(H46&gt;'Parâmetros'!$B$6,"Carga horária alta",IF(E46="","Sem previsão de vendas","Dentro dos parâmetros")))))))</f>
        <v/>
      </c>
    </row>
    <row r="47" ht="21" customHeight="1">
      <c r="A47" s="17" t="n"/>
      <c r="B47" s="18" t="n"/>
      <c r="C47" s="13" t="n"/>
      <c r="D47" s="15" t="n"/>
      <c r="E47" s="19" t="n"/>
      <c r="F47" s="17" t="n"/>
      <c r="G47" s="22">
        <f>IF(A47="","",SUMIF('Composição'!$A$5:$A$204,A47,'Composição'!$C$5:$C$204))</f>
        <v/>
      </c>
      <c r="H47" s="23">
        <f>IF(A47="","",IFERROR(SUMIF('Composição'!$A$5:$A$204,A47,'Composição'!$H$5:$H$204)/60,0))</f>
        <v/>
      </c>
      <c r="I47" s="20">
        <f>IF(A47="","",SUMIF('Composição'!$A$5:$A$204,A47,'Composição'!$I$5:$I$204))</f>
        <v/>
      </c>
      <c r="J47" s="20">
        <f>IF(A47="","",SUMIF('Composição'!$A$5:$A$204,A47,'Composição'!$J$5:$J$204))</f>
        <v/>
      </c>
      <c r="K47" s="20">
        <f>IF(A47="","",IF(OR(C47="",D47=""),"",C47*D47))</f>
        <v/>
      </c>
      <c r="L47" s="20">
        <f>IF(A47="","",IF(OR(J47="",K47=""),"",J47+K47))</f>
        <v/>
      </c>
      <c r="M47" s="20">
        <f>IF(A47="","",IF(OR(C47="",L47=""),"",C47-L47))</f>
        <v/>
      </c>
      <c r="N47" s="24">
        <f>IF(A47="","",IFERROR(M47/C47,"Preço inválido"))</f>
        <v/>
      </c>
      <c r="O47" s="20">
        <f>IF(OR(A47="",E47=""),"",C47*E47)</f>
        <v/>
      </c>
      <c r="P47" s="20">
        <f>IF(OR(A47="",E47="",M47=""),"",M47*E47)</f>
        <v/>
      </c>
      <c r="Q47" s="23">
        <f>IF(OR(A47="",E47="",H47=""),"",H47*E47)</f>
        <v/>
      </c>
      <c r="R47" s="21">
        <f>IF(COUNTA(A47:F47)=0,"",IF(A47="","Código obrigatório",IF(COUNTIF($A$5:$A$104,A47)&gt;1,"Código duplicado",IF(B47="","Nome obrigatório",IF(OR(C47="",C47&lt;=0,D47="",D47&lt;0,D47&gt;1),"Revisar preço/taxa",IF(OR(F47="",AND(F47&lt;&gt;"Sim",F47&lt;&gt;"Não")),"Revisar ativo",IF(COUNTIF('Composição'!$A$5:$A$204,A47)=0,"Sem composição",IF(COUNTIFS('Composição'!$A$5:$A$204,A47,'Composição'!$K$5:$K$204,"&lt;&gt;OK")&gt;0,"Revisar composição","OK"))))))))</f>
        <v/>
      </c>
      <c r="S47" s="21">
        <f>IF(COUNTA(A47:F47)=0,"",IF(F47="Não","Inativo",IF(R47&lt;&gt;"OK",R47,IF(M47&lt;0,"Prejuízo unitário",IF(N47&lt;'Parâmetros'!$B$5,"Margem abaixo da meta",IF(H47&gt;'Parâmetros'!$B$6,"Carga horária alta",IF(E47="","Sem previsão de vendas","Dentro dos parâmetros")))))))</f>
        <v/>
      </c>
    </row>
    <row r="48" ht="21" customHeight="1">
      <c r="A48" s="17" t="n"/>
      <c r="B48" s="18" t="n"/>
      <c r="C48" s="13" t="n"/>
      <c r="D48" s="15" t="n"/>
      <c r="E48" s="19" t="n"/>
      <c r="F48" s="17" t="n"/>
      <c r="G48" s="22">
        <f>IF(A48="","",SUMIF('Composição'!$A$5:$A$204,A48,'Composição'!$C$5:$C$204))</f>
        <v/>
      </c>
      <c r="H48" s="23">
        <f>IF(A48="","",IFERROR(SUMIF('Composição'!$A$5:$A$204,A48,'Composição'!$H$5:$H$204)/60,0))</f>
        <v/>
      </c>
      <c r="I48" s="20">
        <f>IF(A48="","",SUMIF('Composição'!$A$5:$A$204,A48,'Composição'!$I$5:$I$204))</f>
        <v/>
      </c>
      <c r="J48" s="20">
        <f>IF(A48="","",SUMIF('Composição'!$A$5:$A$204,A48,'Composição'!$J$5:$J$204))</f>
        <v/>
      </c>
      <c r="K48" s="20">
        <f>IF(A48="","",IF(OR(C48="",D48=""),"",C48*D48))</f>
        <v/>
      </c>
      <c r="L48" s="20">
        <f>IF(A48="","",IF(OR(J48="",K48=""),"",J48+K48))</f>
        <v/>
      </c>
      <c r="M48" s="20">
        <f>IF(A48="","",IF(OR(C48="",L48=""),"",C48-L48))</f>
        <v/>
      </c>
      <c r="N48" s="24">
        <f>IF(A48="","",IFERROR(M48/C48,"Preço inválido"))</f>
        <v/>
      </c>
      <c r="O48" s="20">
        <f>IF(OR(A48="",E48=""),"",C48*E48)</f>
        <v/>
      </c>
      <c r="P48" s="20">
        <f>IF(OR(A48="",E48="",M48=""),"",M48*E48)</f>
        <v/>
      </c>
      <c r="Q48" s="23">
        <f>IF(OR(A48="",E48="",H48=""),"",H48*E48)</f>
        <v/>
      </c>
      <c r="R48" s="21">
        <f>IF(COUNTA(A48:F48)=0,"",IF(A48="","Código obrigatório",IF(COUNTIF($A$5:$A$104,A48)&gt;1,"Código duplicado",IF(B48="","Nome obrigatório",IF(OR(C48="",C48&lt;=0,D48="",D48&lt;0,D48&gt;1),"Revisar preço/taxa",IF(OR(F48="",AND(F48&lt;&gt;"Sim",F48&lt;&gt;"Não")),"Revisar ativo",IF(COUNTIF('Composição'!$A$5:$A$204,A48)=0,"Sem composição",IF(COUNTIFS('Composição'!$A$5:$A$204,A48,'Composição'!$K$5:$K$204,"&lt;&gt;OK")&gt;0,"Revisar composição","OK"))))))))</f>
        <v/>
      </c>
      <c r="S48" s="21">
        <f>IF(COUNTA(A48:F48)=0,"",IF(F48="Não","Inativo",IF(R48&lt;&gt;"OK",R48,IF(M48&lt;0,"Prejuízo unitário",IF(N48&lt;'Parâmetros'!$B$5,"Margem abaixo da meta",IF(H48&gt;'Parâmetros'!$B$6,"Carga horária alta",IF(E48="","Sem previsão de vendas","Dentro dos parâmetros")))))))</f>
        <v/>
      </c>
    </row>
    <row r="49" ht="21" customHeight="1">
      <c r="A49" s="17" t="n"/>
      <c r="B49" s="18" t="n"/>
      <c r="C49" s="13" t="n"/>
      <c r="D49" s="15" t="n"/>
      <c r="E49" s="19" t="n"/>
      <c r="F49" s="17" t="n"/>
      <c r="G49" s="22">
        <f>IF(A49="","",SUMIF('Composição'!$A$5:$A$204,A49,'Composição'!$C$5:$C$204))</f>
        <v/>
      </c>
      <c r="H49" s="23">
        <f>IF(A49="","",IFERROR(SUMIF('Composição'!$A$5:$A$204,A49,'Composição'!$H$5:$H$204)/60,0))</f>
        <v/>
      </c>
      <c r="I49" s="20">
        <f>IF(A49="","",SUMIF('Composição'!$A$5:$A$204,A49,'Composição'!$I$5:$I$204))</f>
        <v/>
      </c>
      <c r="J49" s="20">
        <f>IF(A49="","",SUMIF('Composição'!$A$5:$A$204,A49,'Composição'!$J$5:$J$204))</f>
        <v/>
      </c>
      <c r="K49" s="20">
        <f>IF(A49="","",IF(OR(C49="",D49=""),"",C49*D49))</f>
        <v/>
      </c>
      <c r="L49" s="20">
        <f>IF(A49="","",IF(OR(J49="",K49=""),"",J49+K49))</f>
        <v/>
      </c>
      <c r="M49" s="20">
        <f>IF(A49="","",IF(OR(C49="",L49=""),"",C49-L49))</f>
        <v/>
      </c>
      <c r="N49" s="24">
        <f>IF(A49="","",IFERROR(M49/C49,"Preço inválido"))</f>
        <v/>
      </c>
      <c r="O49" s="20">
        <f>IF(OR(A49="",E49=""),"",C49*E49)</f>
        <v/>
      </c>
      <c r="P49" s="20">
        <f>IF(OR(A49="",E49="",M49=""),"",M49*E49)</f>
        <v/>
      </c>
      <c r="Q49" s="23">
        <f>IF(OR(A49="",E49="",H49=""),"",H49*E49)</f>
        <v/>
      </c>
      <c r="R49" s="21">
        <f>IF(COUNTA(A49:F49)=0,"",IF(A49="","Código obrigatório",IF(COUNTIF($A$5:$A$104,A49)&gt;1,"Código duplicado",IF(B49="","Nome obrigatório",IF(OR(C49="",C49&lt;=0,D49="",D49&lt;0,D49&gt;1),"Revisar preço/taxa",IF(OR(F49="",AND(F49&lt;&gt;"Sim",F49&lt;&gt;"Não")),"Revisar ativo",IF(COUNTIF('Composição'!$A$5:$A$204,A49)=0,"Sem composição",IF(COUNTIFS('Composição'!$A$5:$A$204,A49,'Composição'!$K$5:$K$204,"&lt;&gt;OK")&gt;0,"Revisar composição","OK"))))))))</f>
        <v/>
      </c>
      <c r="S49" s="21">
        <f>IF(COUNTA(A49:F49)=0,"",IF(F49="Não","Inativo",IF(R49&lt;&gt;"OK",R49,IF(M49&lt;0,"Prejuízo unitário",IF(N49&lt;'Parâmetros'!$B$5,"Margem abaixo da meta",IF(H49&gt;'Parâmetros'!$B$6,"Carga horária alta",IF(E49="","Sem previsão de vendas","Dentro dos parâmetros")))))))</f>
        <v/>
      </c>
    </row>
    <row r="50" ht="21" customHeight="1">
      <c r="A50" s="17" t="n"/>
      <c r="B50" s="18" t="n"/>
      <c r="C50" s="13" t="n"/>
      <c r="D50" s="15" t="n"/>
      <c r="E50" s="19" t="n"/>
      <c r="F50" s="17" t="n"/>
      <c r="G50" s="22">
        <f>IF(A50="","",SUMIF('Composição'!$A$5:$A$204,A50,'Composição'!$C$5:$C$204))</f>
        <v/>
      </c>
      <c r="H50" s="23">
        <f>IF(A50="","",IFERROR(SUMIF('Composição'!$A$5:$A$204,A50,'Composição'!$H$5:$H$204)/60,0))</f>
        <v/>
      </c>
      <c r="I50" s="20">
        <f>IF(A50="","",SUMIF('Composição'!$A$5:$A$204,A50,'Composição'!$I$5:$I$204))</f>
        <v/>
      </c>
      <c r="J50" s="20">
        <f>IF(A50="","",SUMIF('Composição'!$A$5:$A$204,A50,'Composição'!$J$5:$J$204))</f>
        <v/>
      </c>
      <c r="K50" s="20">
        <f>IF(A50="","",IF(OR(C50="",D50=""),"",C50*D50))</f>
        <v/>
      </c>
      <c r="L50" s="20">
        <f>IF(A50="","",IF(OR(J50="",K50=""),"",J50+K50))</f>
        <v/>
      </c>
      <c r="M50" s="20">
        <f>IF(A50="","",IF(OR(C50="",L50=""),"",C50-L50))</f>
        <v/>
      </c>
      <c r="N50" s="24">
        <f>IF(A50="","",IFERROR(M50/C50,"Preço inválido"))</f>
        <v/>
      </c>
      <c r="O50" s="20">
        <f>IF(OR(A50="",E50=""),"",C50*E50)</f>
        <v/>
      </c>
      <c r="P50" s="20">
        <f>IF(OR(A50="",E50="",M50=""),"",M50*E50)</f>
        <v/>
      </c>
      <c r="Q50" s="23">
        <f>IF(OR(A50="",E50="",H50=""),"",H50*E50)</f>
        <v/>
      </c>
      <c r="R50" s="21">
        <f>IF(COUNTA(A50:F50)=0,"",IF(A50="","Código obrigatório",IF(COUNTIF($A$5:$A$104,A50)&gt;1,"Código duplicado",IF(B50="","Nome obrigatório",IF(OR(C50="",C50&lt;=0,D50="",D50&lt;0,D50&gt;1),"Revisar preço/taxa",IF(OR(F50="",AND(F50&lt;&gt;"Sim",F50&lt;&gt;"Não")),"Revisar ativo",IF(COUNTIF('Composição'!$A$5:$A$204,A50)=0,"Sem composição",IF(COUNTIFS('Composição'!$A$5:$A$204,A50,'Composição'!$K$5:$K$204,"&lt;&gt;OK")&gt;0,"Revisar composição","OK"))))))))</f>
        <v/>
      </c>
      <c r="S50" s="21">
        <f>IF(COUNTA(A50:F50)=0,"",IF(F50="Não","Inativo",IF(R50&lt;&gt;"OK",R50,IF(M50&lt;0,"Prejuízo unitário",IF(N50&lt;'Parâmetros'!$B$5,"Margem abaixo da meta",IF(H50&gt;'Parâmetros'!$B$6,"Carga horária alta",IF(E50="","Sem previsão de vendas","Dentro dos parâmetros")))))))</f>
        <v/>
      </c>
    </row>
    <row r="51" ht="21" customHeight="1">
      <c r="A51" s="17" t="n"/>
      <c r="B51" s="18" t="n"/>
      <c r="C51" s="13" t="n"/>
      <c r="D51" s="15" t="n"/>
      <c r="E51" s="19" t="n"/>
      <c r="F51" s="17" t="n"/>
      <c r="G51" s="22">
        <f>IF(A51="","",SUMIF('Composição'!$A$5:$A$204,A51,'Composição'!$C$5:$C$204))</f>
        <v/>
      </c>
      <c r="H51" s="23">
        <f>IF(A51="","",IFERROR(SUMIF('Composição'!$A$5:$A$204,A51,'Composição'!$H$5:$H$204)/60,0))</f>
        <v/>
      </c>
      <c r="I51" s="20">
        <f>IF(A51="","",SUMIF('Composição'!$A$5:$A$204,A51,'Composição'!$I$5:$I$204))</f>
        <v/>
      </c>
      <c r="J51" s="20">
        <f>IF(A51="","",SUMIF('Composição'!$A$5:$A$204,A51,'Composição'!$J$5:$J$204))</f>
        <v/>
      </c>
      <c r="K51" s="20">
        <f>IF(A51="","",IF(OR(C51="",D51=""),"",C51*D51))</f>
        <v/>
      </c>
      <c r="L51" s="20">
        <f>IF(A51="","",IF(OR(J51="",K51=""),"",J51+K51))</f>
        <v/>
      </c>
      <c r="M51" s="20">
        <f>IF(A51="","",IF(OR(C51="",L51=""),"",C51-L51))</f>
        <v/>
      </c>
      <c r="N51" s="24">
        <f>IF(A51="","",IFERROR(M51/C51,"Preço inválido"))</f>
        <v/>
      </c>
      <c r="O51" s="20">
        <f>IF(OR(A51="",E51=""),"",C51*E51)</f>
        <v/>
      </c>
      <c r="P51" s="20">
        <f>IF(OR(A51="",E51="",M51=""),"",M51*E51)</f>
        <v/>
      </c>
      <c r="Q51" s="23">
        <f>IF(OR(A51="",E51="",H51=""),"",H51*E51)</f>
        <v/>
      </c>
      <c r="R51" s="21">
        <f>IF(COUNTA(A51:F51)=0,"",IF(A51="","Código obrigatório",IF(COUNTIF($A$5:$A$104,A51)&gt;1,"Código duplicado",IF(B51="","Nome obrigatório",IF(OR(C51="",C51&lt;=0,D51="",D51&lt;0,D51&gt;1),"Revisar preço/taxa",IF(OR(F51="",AND(F51&lt;&gt;"Sim",F51&lt;&gt;"Não")),"Revisar ativo",IF(COUNTIF('Composição'!$A$5:$A$204,A51)=0,"Sem composição",IF(COUNTIFS('Composição'!$A$5:$A$204,A51,'Composição'!$K$5:$K$204,"&lt;&gt;OK")&gt;0,"Revisar composição","OK"))))))))</f>
        <v/>
      </c>
      <c r="S51" s="21">
        <f>IF(COUNTA(A51:F51)=0,"",IF(F51="Não","Inativo",IF(R51&lt;&gt;"OK",R51,IF(M51&lt;0,"Prejuízo unitário",IF(N51&lt;'Parâmetros'!$B$5,"Margem abaixo da meta",IF(H51&gt;'Parâmetros'!$B$6,"Carga horária alta",IF(E51="","Sem previsão de vendas","Dentro dos parâmetros")))))))</f>
        <v/>
      </c>
    </row>
    <row r="52" ht="21" customHeight="1">
      <c r="A52" s="17" t="n"/>
      <c r="B52" s="18" t="n"/>
      <c r="C52" s="13" t="n"/>
      <c r="D52" s="15" t="n"/>
      <c r="E52" s="19" t="n"/>
      <c r="F52" s="17" t="n"/>
      <c r="G52" s="22">
        <f>IF(A52="","",SUMIF('Composição'!$A$5:$A$204,A52,'Composição'!$C$5:$C$204))</f>
        <v/>
      </c>
      <c r="H52" s="23">
        <f>IF(A52="","",IFERROR(SUMIF('Composição'!$A$5:$A$204,A52,'Composição'!$H$5:$H$204)/60,0))</f>
        <v/>
      </c>
      <c r="I52" s="20">
        <f>IF(A52="","",SUMIF('Composição'!$A$5:$A$204,A52,'Composição'!$I$5:$I$204))</f>
        <v/>
      </c>
      <c r="J52" s="20">
        <f>IF(A52="","",SUMIF('Composição'!$A$5:$A$204,A52,'Composição'!$J$5:$J$204))</f>
        <v/>
      </c>
      <c r="K52" s="20">
        <f>IF(A52="","",IF(OR(C52="",D52=""),"",C52*D52))</f>
        <v/>
      </c>
      <c r="L52" s="20">
        <f>IF(A52="","",IF(OR(J52="",K52=""),"",J52+K52))</f>
        <v/>
      </c>
      <c r="M52" s="20">
        <f>IF(A52="","",IF(OR(C52="",L52=""),"",C52-L52))</f>
        <v/>
      </c>
      <c r="N52" s="24">
        <f>IF(A52="","",IFERROR(M52/C52,"Preço inválido"))</f>
        <v/>
      </c>
      <c r="O52" s="20">
        <f>IF(OR(A52="",E52=""),"",C52*E52)</f>
        <v/>
      </c>
      <c r="P52" s="20">
        <f>IF(OR(A52="",E52="",M52=""),"",M52*E52)</f>
        <v/>
      </c>
      <c r="Q52" s="23">
        <f>IF(OR(A52="",E52="",H52=""),"",H52*E52)</f>
        <v/>
      </c>
      <c r="R52" s="21">
        <f>IF(COUNTA(A52:F52)=0,"",IF(A52="","Código obrigatório",IF(COUNTIF($A$5:$A$104,A52)&gt;1,"Código duplicado",IF(B52="","Nome obrigatório",IF(OR(C52="",C52&lt;=0,D52="",D52&lt;0,D52&gt;1),"Revisar preço/taxa",IF(OR(F52="",AND(F52&lt;&gt;"Sim",F52&lt;&gt;"Não")),"Revisar ativo",IF(COUNTIF('Composição'!$A$5:$A$204,A52)=0,"Sem composição",IF(COUNTIFS('Composição'!$A$5:$A$204,A52,'Composição'!$K$5:$K$204,"&lt;&gt;OK")&gt;0,"Revisar composição","OK"))))))))</f>
        <v/>
      </c>
      <c r="S52" s="21">
        <f>IF(COUNTA(A52:F52)=0,"",IF(F52="Não","Inativo",IF(R52&lt;&gt;"OK",R52,IF(M52&lt;0,"Prejuízo unitário",IF(N52&lt;'Parâmetros'!$B$5,"Margem abaixo da meta",IF(H52&gt;'Parâmetros'!$B$6,"Carga horária alta",IF(E52="","Sem previsão de vendas","Dentro dos parâmetros")))))))</f>
        <v/>
      </c>
    </row>
    <row r="53" ht="21" customHeight="1">
      <c r="A53" s="17" t="n"/>
      <c r="B53" s="18" t="n"/>
      <c r="C53" s="13" t="n"/>
      <c r="D53" s="15" t="n"/>
      <c r="E53" s="19" t="n"/>
      <c r="F53" s="17" t="n"/>
      <c r="G53" s="22">
        <f>IF(A53="","",SUMIF('Composição'!$A$5:$A$204,A53,'Composição'!$C$5:$C$204))</f>
        <v/>
      </c>
      <c r="H53" s="23">
        <f>IF(A53="","",IFERROR(SUMIF('Composição'!$A$5:$A$204,A53,'Composição'!$H$5:$H$204)/60,0))</f>
        <v/>
      </c>
      <c r="I53" s="20">
        <f>IF(A53="","",SUMIF('Composição'!$A$5:$A$204,A53,'Composição'!$I$5:$I$204))</f>
        <v/>
      </c>
      <c r="J53" s="20">
        <f>IF(A53="","",SUMIF('Composição'!$A$5:$A$204,A53,'Composição'!$J$5:$J$204))</f>
        <v/>
      </c>
      <c r="K53" s="20">
        <f>IF(A53="","",IF(OR(C53="",D53=""),"",C53*D53))</f>
        <v/>
      </c>
      <c r="L53" s="20">
        <f>IF(A53="","",IF(OR(J53="",K53=""),"",J53+K53))</f>
        <v/>
      </c>
      <c r="M53" s="20">
        <f>IF(A53="","",IF(OR(C53="",L53=""),"",C53-L53))</f>
        <v/>
      </c>
      <c r="N53" s="24">
        <f>IF(A53="","",IFERROR(M53/C53,"Preço inválido"))</f>
        <v/>
      </c>
      <c r="O53" s="20">
        <f>IF(OR(A53="",E53=""),"",C53*E53)</f>
        <v/>
      </c>
      <c r="P53" s="20">
        <f>IF(OR(A53="",E53="",M53=""),"",M53*E53)</f>
        <v/>
      </c>
      <c r="Q53" s="23">
        <f>IF(OR(A53="",E53="",H53=""),"",H53*E53)</f>
        <v/>
      </c>
      <c r="R53" s="21">
        <f>IF(COUNTA(A53:F53)=0,"",IF(A53="","Código obrigatório",IF(COUNTIF($A$5:$A$104,A53)&gt;1,"Código duplicado",IF(B53="","Nome obrigatório",IF(OR(C53="",C53&lt;=0,D53="",D53&lt;0,D53&gt;1),"Revisar preço/taxa",IF(OR(F53="",AND(F53&lt;&gt;"Sim",F53&lt;&gt;"Não")),"Revisar ativo",IF(COUNTIF('Composição'!$A$5:$A$204,A53)=0,"Sem composição",IF(COUNTIFS('Composição'!$A$5:$A$204,A53,'Composição'!$K$5:$K$204,"&lt;&gt;OK")&gt;0,"Revisar composição","OK"))))))))</f>
        <v/>
      </c>
      <c r="S53" s="21">
        <f>IF(COUNTA(A53:F53)=0,"",IF(F53="Não","Inativo",IF(R53&lt;&gt;"OK",R53,IF(M53&lt;0,"Prejuízo unitário",IF(N53&lt;'Parâmetros'!$B$5,"Margem abaixo da meta",IF(H53&gt;'Parâmetros'!$B$6,"Carga horária alta",IF(E53="","Sem previsão de vendas","Dentro dos parâmetros")))))))</f>
        <v/>
      </c>
    </row>
    <row r="54" ht="21" customHeight="1">
      <c r="A54" s="17" t="n"/>
      <c r="B54" s="18" t="n"/>
      <c r="C54" s="13" t="n"/>
      <c r="D54" s="15" t="n"/>
      <c r="E54" s="19" t="n"/>
      <c r="F54" s="17" t="n"/>
      <c r="G54" s="22">
        <f>IF(A54="","",SUMIF('Composição'!$A$5:$A$204,A54,'Composição'!$C$5:$C$204))</f>
        <v/>
      </c>
      <c r="H54" s="23">
        <f>IF(A54="","",IFERROR(SUMIF('Composição'!$A$5:$A$204,A54,'Composição'!$H$5:$H$204)/60,0))</f>
        <v/>
      </c>
      <c r="I54" s="20">
        <f>IF(A54="","",SUMIF('Composição'!$A$5:$A$204,A54,'Composição'!$I$5:$I$204))</f>
        <v/>
      </c>
      <c r="J54" s="20">
        <f>IF(A54="","",SUMIF('Composição'!$A$5:$A$204,A54,'Composição'!$J$5:$J$204))</f>
        <v/>
      </c>
      <c r="K54" s="20">
        <f>IF(A54="","",IF(OR(C54="",D54=""),"",C54*D54))</f>
        <v/>
      </c>
      <c r="L54" s="20">
        <f>IF(A54="","",IF(OR(J54="",K54=""),"",J54+K54))</f>
        <v/>
      </c>
      <c r="M54" s="20">
        <f>IF(A54="","",IF(OR(C54="",L54=""),"",C54-L54))</f>
        <v/>
      </c>
      <c r="N54" s="24">
        <f>IF(A54="","",IFERROR(M54/C54,"Preço inválido"))</f>
        <v/>
      </c>
      <c r="O54" s="20">
        <f>IF(OR(A54="",E54=""),"",C54*E54)</f>
        <v/>
      </c>
      <c r="P54" s="20">
        <f>IF(OR(A54="",E54="",M54=""),"",M54*E54)</f>
        <v/>
      </c>
      <c r="Q54" s="23">
        <f>IF(OR(A54="",E54="",H54=""),"",H54*E54)</f>
        <v/>
      </c>
      <c r="R54" s="21">
        <f>IF(COUNTA(A54:F54)=0,"",IF(A54="","Código obrigatório",IF(COUNTIF($A$5:$A$104,A54)&gt;1,"Código duplicado",IF(B54="","Nome obrigatório",IF(OR(C54="",C54&lt;=0,D54="",D54&lt;0,D54&gt;1),"Revisar preço/taxa",IF(OR(F54="",AND(F54&lt;&gt;"Sim",F54&lt;&gt;"Não")),"Revisar ativo",IF(COUNTIF('Composição'!$A$5:$A$204,A54)=0,"Sem composição",IF(COUNTIFS('Composição'!$A$5:$A$204,A54,'Composição'!$K$5:$K$204,"&lt;&gt;OK")&gt;0,"Revisar composição","OK"))))))))</f>
        <v/>
      </c>
      <c r="S54" s="21">
        <f>IF(COUNTA(A54:F54)=0,"",IF(F54="Não","Inativo",IF(R54&lt;&gt;"OK",R54,IF(M54&lt;0,"Prejuízo unitário",IF(N54&lt;'Parâmetros'!$B$5,"Margem abaixo da meta",IF(H54&gt;'Parâmetros'!$B$6,"Carga horária alta",IF(E54="","Sem previsão de vendas","Dentro dos parâmetros")))))))</f>
        <v/>
      </c>
    </row>
    <row r="55" ht="21" customHeight="1">
      <c r="A55" s="17" t="n"/>
      <c r="B55" s="18" t="n"/>
      <c r="C55" s="13" t="n"/>
      <c r="D55" s="15" t="n"/>
      <c r="E55" s="19" t="n"/>
      <c r="F55" s="17" t="n"/>
      <c r="G55" s="22">
        <f>IF(A55="","",SUMIF('Composição'!$A$5:$A$204,A55,'Composição'!$C$5:$C$204))</f>
        <v/>
      </c>
      <c r="H55" s="23">
        <f>IF(A55="","",IFERROR(SUMIF('Composição'!$A$5:$A$204,A55,'Composição'!$H$5:$H$204)/60,0))</f>
        <v/>
      </c>
      <c r="I55" s="20">
        <f>IF(A55="","",SUMIF('Composição'!$A$5:$A$204,A55,'Composição'!$I$5:$I$204))</f>
        <v/>
      </c>
      <c r="J55" s="20">
        <f>IF(A55="","",SUMIF('Composição'!$A$5:$A$204,A55,'Composição'!$J$5:$J$204))</f>
        <v/>
      </c>
      <c r="K55" s="20">
        <f>IF(A55="","",IF(OR(C55="",D55=""),"",C55*D55))</f>
        <v/>
      </c>
      <c r="L55" s="20">
        <f>IF(A55="","",IF(OR(J55="",K55=""),"",J55+K55))</f>
        <v/>
      </c>
      <c r="M55" s="20">
        <f>IF(A55="","",IF(OR(C55="",L55=""),"",C55-L55))</f>
        <v/>
      </c>
      <c r="N55" s="24">
        <f>IF(A55="","",IFERROR(M55/C55,"Preço inválido"))</f>
        <v/>
      </c>
      <c r="O55" s="20">
        <f>IF(OR(A55="",E55=""),"",C55*E55)</f>
        <v/>
      </c>
      <c r="P55" s="20">
        <f>IF(OR(A55="",E55="",M55=""),"",M55*E55)</f>
        <v/>
      </c>
      <c r="Q55" s="23">
        <f>IF(OR(A55="",E55="",H55=""),"",H55*E55)</f>
        <v/>
      </c>
      <c r="R55" s="21">
        <f>IF(COUNTA(A55:F55)=0,"",IF(A55="","Código obrigatório",IF(COUNTIF($A$5:$A$104,A55)&gt;1,"Código duplicado",IF(B55="","Nome obrigatório",IF(OR(C55="",C55&lt;=0,D55="",D55&lt;0,D55&gt;1),"Revisar preço/taxa",IF(OR(F55="",AND(F55&lt;&gt;"Sim",F55&lt;&gt;"Não")),"Revisar ativo",IF(COUNTIF('Composição'!$A$5:$A$204,A55)=0,"Sem composição",IF(COUNTIFS('Composição'!$A$5:$A$204,A55,'Composição'!$K$5:$K$204,"&lt;&gt;OK")&gt;0,"Revisar composição","OK"))))))))</f>
        <v/>
      </c>
      <c r="S55" s="21">
        <f>IF(COUNTA(A55:F55)=0,"",IF(F55="Não","Inativo",IF(R55&lt;&gt;"OK",R55,IF(M55&lt;0,"Prejuízo unitário",IF(N55&lt;'Parâmetros'!$B$5,"Margem abaixo da meta",IF(H55&gt;'Parâmetros'!$B$6,"Carga horária alta",IF(E55="","Sem previsão de vendas","Dentro dos parâmetros")))))))</f>
        <v/>
      </c>
    </row>
    <row r="56" ht="21" customHeight="1">
      <c r="A56" s="17" t="n"/>
      <c r="B56" s="18" t="n"/>
      <c r="C56" s="13" t="n"/>
      <c r="D56" s="15" t="n"/>
      <c r="E56" s="19" t="n"/>
      <c r="F56" s="17" t="n"/>
      <c r="G56" s="22">
        <f>IF(A56="","",SUMIF('Composição'!$A$5:$A$204,A56,'Composição'!$C$5:$C$204))</f>
        <v/>
      </c>
      <c r="H56" s="23">
        <f>IF(A56="","",IFERROR(SUMIF('Composição'!$A$5:$A$204,A56,'Composição'!$H$5:$H$204)/60,0))</f>
        <v/>
      </c>
      <c r="I56" s="20">
        <f>IF(A56="","",SUMIF('Composição'!$A$5:$A$204,A56,'Composição'!$I$5:$I$204))</f>
        <v/>
      </c>
      <c r="J56" s="20">
        <f>IF(A56="","",SUMIF('Composição'!$A$5:$A$204,A56,'Composição'!$J$5:$J$204))</f>
        <v/>
      </c>
      <c r="K56" s="20">
        <f>IF(A56="","",IF(OR(C56="",D56=""),"",C56*D56))</f>
        <v/>
      </c>
      <c r="L56" s="20">
        <f>IF(A56="","",IF(OR(J56="",K56=""),"",J56+K56))</f>
        <v/>
      </c>
      <c r="M56" s="20">
        <f>IF(A56="","",IF(OR(C56="",L56=""),"",C56-L56))</f>
        <v/>
      </c>
      <c r="N56" s="24">
        <f>IF(A56="","",IFERROR(M56/C56,"Preço inválido"))</f>
        <v/>
      </c>
      <c r="O56" s="20">
        <f>IF(OR(A56="",E56=""),"",C56*E56)</f>
        <v/>
      </c>
      <c r="P56" s="20">
        <f>IF(OR(A56="",E56="",M56=""),"",M56*E56)</f>
        <v/>
      </c>
      <c r="Q56" s="23">
        <f>IF(OR(A56="",E56="",H56=""),"",H56*E56)</f>
        <v/>
      </c>
      <c r="R56" s="21">
        <f>IF(COUNTA(A56:F56)=0,"",IF(A56="","Código obrigatório",IF(COUNTIF($A$5:$A$104,A56)&gt;1,"Código duplicado",IF(B56="","Nome obrigatório",IF(OR(C56="",C56&lt;=0,D56="",D56&lt;0,D56&gt;1),"Revisar preço/taxa",IF(OR(F56="",AND(F56&lt;&gt;"Sim",F56&lt;&gt;"Não")),"Revisar ativo",IF(COUNTIF('Composição'!$A$5:$A$204,A56)=0,"Sem composição",IF(COUNTIFS('Composição'!$A$5:$A$204,A56,'Composição'!$K$5:$K$204,"&lt;&gt;OK")&gt;0,"Revisar composição","OK"))))))))</f>
        <v/>
      </c>
      <c r="S56" s="21">
        <f>IF(COUNTA(A56:F56)=0,"",IF(F56="Não","Inativo",IF(R56&lt;&gt;"OK",R56,IF(M56&lt;0,"Prejuízo unitário",IF(N56&lt;'Parâmetros'!$B$5,"Margem abaixo da meta",IF(H56&gt;'Parâmetros'!$B$6,"Carga horária alta",IF(E56="","Sem previsão de vendas","Dentro dos parâmetros")))))))</f>
        <v/>
      </c>
    </row>
    <row r="57" ht="21" customHeight="1">
      <c r="A57" s="17" t="n"/>
      <c r="B57" s="18" t="n"/>
      <c r="C57" s="13" t="n"/>
      <c r="D57" s="15" t="n"/>
      <c r="E57" s="19" t="n"/>
      <c r="F57" s="17" t="n"/>
      <c r="G57" s="22">
        <f>IF(A57="","",SUMIF('Composição'!$A$5:$A$204,A57,'Composição'!$C$5:$C$204))</f>
        <v/>
      </c>
      <c r="H57" s="23">
        <f>IF(A57="","",IFERROR(SUMIF('Composição'!$A$5:$A$204,A57,'Composição'!$H$5:$H$204)/60,0))</f>
        <v/>
      </c>
      <c r="I57" s="20">
        <f>IF(A57="","",SUMIF('Composição'!$A$5:$A$204,A57,'Composição'!$I$5:$I$204))</f>
        <v/>
      </c>
      <c r="J57" s="20">
        <f>IF(A57="","",SUMIF('Composição'!$A$5:$A$204,A57,'Composição'!$J$5:$J$204))</f>
        <v/>
      </c>
      <c r="K57" s="20">
        <f>IF(A57="","",IF(OR(C57="",D57=""),"",C57*D57))</f>
        <v/>
      </c>
      <c r="L57" s="20">
        <f>IF(A57="","",IF(OR(J57="",K57=""),"",J57+K57))</f>
        <v/>
      </c>
      <c r="M57" s="20">
        <f>IF(A57="","",IF(OR(C57="",L57=""),"",C57-L57))</f>
        <v/>
      </c>
      <c r="N57" s="24">
        <f>IF(A57="","",IFERROR(M57/C57,"Preço inválido"))</f>
        <v/>
      </c>
      <c r="O57" s="20">
        <f>IF(OR(A57="",E57=""),"",C57*E57)</f>
        <v/>
      </c>
      <c r="P57" s="20">
        <f>IF(OR(A57="",E57="",M57=""),"",M57*E57)</f>
        <v/>
      </c>
      <c r="Q57" s="23">
        <f>IF(OR(A57="",E57="",H57=""),"",H57*E57)</f>
        <v/>
      </c>
      <c r="R57" s="21">
        <f>IF(COUNTA(A57:F57)=0,"",IF(A57="","Código obrigatório",IF(COUNTIF($A$5:$A$104,A57)&gt;1,"Código duplicado",IF(B57="","Nome obrigatório",IF(OR(C57="",C57&lt;=0,D57="",D57&lt;0,D57&gt;1),"Revisar preço/taxa",IF(OR(F57="",AND(F57&lt;&gt;"Sim",F57&lt;&gt;"Não")),"Revisar ativo",IF(COUNTIF('Composição'!$A$5:$A$204,A57)=0,"Sem composição",IF(COUNTIFS('Composição'!$A$5:$A$204,A57,'Composição'!$K$5:$K$204,"&lt;&gt;OK")&gt;0,"Revisar composição","OK"))))))))</f>
        <v/>
      </c>
      <c r="S57" s="21">
        <f>IF(COUNTA(A57:F57)=0,"",IF(F57="Não","Inativo",IF(R57&lt;&gt;"OK",R57,IF(M57&lt;0,"Prejuízo unitário",IF(N57&lt;'Parâmetros'!$B$5,"Margem abaixo da meta",IF(H57&gt;'Parâmetros'!$B$6,"Carga horária alta",IF(E57="","Sem previsão de vendas","Dentro dos parâmetros")))))))</f>
        <v/>
      </c>
    </row>
    <row r="58" ht="21" customHeight="1">
      <c r="A58" s="17" t="n"/>
      <c r="B58" s="18" t="n"/>
      <c r="C58" s="13" t="n"/>
      <c r="D58" s="15" t="n"/>
      <c r="E58" s="19" t="n"/>
      <c r="F58" s="17" t="n"/>
      <c r="G58" s="22">
        <f>IF(A58="","",SUMIF('Composição'!$A$5:$A$204,A58,'Composição'!$C$5:$C$204))</f>
        <v/>
      </c>
      <c r="H58" s="23">
        <f>IF(A58="","",IFERROR(SUMIF('Composição'!$A$5:$A$204,A58,'Composição'!$H$5:$H$204)/60,0))</f>
        <v/>
      </c>
      <c r="I58" s="20">
        <f>IF(A58="","",SUMIF('Composição'!$A$5:$A$204,A58,'Composição'!$I$5:$I$204))</f>
        <v/>
      </c>
      <c r="J58" s="20">
        <f>IF(A58="","",SUMIF('Composição'!$A$5:$A$204,A58,'Composição'!$J$5:$J$204))</f>
        <v/>
      </c>
      <c r="K58" s="20">
        <f>IF(A58="","",IF(OR(C58="",D58=""),"",C58*D58))</f>
        <v/>
      </c>
      <c r="L58" s="20">
        <f>IF(A58="","",IF(OR(J58="",K58=""),"",J58+K58))</f>
        <v/>
      </c>
      <c r="M58" s="20">
        <f>IF(A58="","",IF(OR(C58="",L58=""),"",C58-L58))</f>
        <v/>
      </c>
      <c r="N58" s="24">
        <f>IF(A58="","",IFERROR(M58/C58,"Preço inválido"))</f>
        <v/>
      </c>
      <c r="O58" s="20">
        <f>IF(OR(A58="",E58=""),"",C58*E58)</f>
        <v/>
      </c>
      <c r="P58" s="20">
        <f>IF(OR(A58="",E58="",M58=""),"",M58*E58)</f>
        <v/>
      </c>
      <c r="Q58" s="23">
        <f>IF(OR(A58="",E58="",H58=""),"",H58*E58)</f>
        <v/>
      </c>
      <c r="R58" s="21">
        <f>IF(COUNTA(A58:F58)=0,"",IF(A58="","Código obrigatório",IF(COUNTIF($A$5:$A$104,A58)&gt;1,"Código duplicado",IF(B58="","Nome obrigatório",IF(OR(C58="",C58&lt;=0,D58="",D58&lt;0,D58&gt;1),"Revisar preço/taxa",IF(OR(F58="",AND(F58&lt;&gt;"Sim",F58&lt;&gt;"Não")),"Revisar ativo",IF(COUNTIF('Composição'!$A$5:$A$204,A58)=0,"Sem composição",IF(COUNTIFS('Composição'!$A$5:$A$204,A58,'Composição'!$K$5:$K$204,"&lt;&gt;OK")&gt;0,"Revisar composição","OK"))))))))</f>
        <v/>
      </c>
      <c r="S58" s="21">
        <f>IF(COUNTA(A58:F58)=0,"",IF(F58="Não","Inativo",IF(R58&lt;&gt;"OK",R58,IF(M58&lt;0,"Prejuízo unitário",IF(N58&lt;'Parâmetros'!$B$5,"Margem abaixo da meta",IF(H58&gt;'Parâmetros'!$B$6,"Carga horária alta",IF(E58="","Sem previsão de vendas","Dentro dos parâmetros")))))))</f>
        <v/>
      </c>
    </row>
    <row r="59" ht="21" customHeight="1">
      <c r="A59" s="17" t="n"/>
      <c r="B59" s="18" t="n"/>
      <c r="C59" s="13" t="n"/>
      <c r="D59" s="15" t="n"/>
      <c r="E59" s="19" t="n"/>
      <c r="F59" s="17" t="n"/>
      <c r="G59" s="22">
        <f>IF(A59="","",SUMIF('Composição'!$A$5:$A$204,A59,'Composição'!$C$5:$C$204))</f>
        <v/>
      </c>
      <c r="H59" s="23">
        <f>IF(A59="","",IFERROR(SUMIF('Composição'!$A$5:$A$204,A59,'Composição'!$H$5:$H$204)/60,0))</f>
        <v/>
      </c>
      <c r="I59" s="20">
        <f>IF(A59="","",SUMIF('Composição'!$A$5:$A$204,A59,'Composição'!$I$5:$I$204))</f>
        <v/>
      </c>
      <c r="J59" s="20">
        <f>IF(A59="","",SUMIF('Composição'!$A$5:$A$204,A59,'Composição'!$J$5:$J$204))</f>
        <v/>
      </c>
      <c r="K59" s="20">
        <f>IF(A59="","",IF(OR(C59="",D59=""),"",C59*D59))</f>
        <v/>
      </c>
      <c r="L59" s="20">
        <f>IF(A59="","",IF(OR(J59="",K59=""),"",J59+K59))</f>
        <v/>
      </c>
      <c r="M59" s="20">
        <f>IF(A59="","",IF(OR(C59="",L59=""),"",C59-L59))</f>
        <v/>
      </c>
      <c r="N59" s="24">
        <f>IF(A59="","",IFERROR(M59/C59,"Preço inválido"))</f>
        <v/>
      </c>
      <c r="O59" s="20">
        <f>IF(OR(A59="",E59=""),"",C59*E59)</f>
        <v/>
      </c>
      <c r="P59" s="20">
        <f>IF(OR(A59="",E59="",M59=""),"",M59*E59)</f>
        <v/>
      </c>
      <c r="Q59" s="23">
        <f>IF(OR(A59="",E59="",H59=""),"",H59*E59)</f>
        <v/>
      </c>
      <c r="R59" s="21">
        <f>IF(COUNTA(A59:F59)=0,"",IF(A59="","Código obrigatório",IF(COUNTIF($A$5:$A$104,A59)&gt;1,"Código duplicado",IF(B59="","Nome obrigatório",IF(OR(C59="",C59&lt;=0,D59="",D59&lt;0,D59&gt;1),"Revisar preço/taxa",IF(OR(F59="",AND(F59&lt;&gt;"Sim",F59&lt;&gt;"Não")),"Revisar ativo",IF(COUNTIF('Composição'!$A$5:$A$204,A59)=0,"Sem composição",IF(COUNTIFS('Composição'!$A$5:$A$204,A59,'Composição'!$K$5:$K$204,"&lt;&gt;OK")&gt;0,"Revisar composição","OK"))))))))</f>
        <v/>
      </c>
      <c r="S59" s="21">
        <f>IF(COUNTA(A59:F59)=0,"",IF(F59="Não","Inativo",IF(R59&lt;&gt;"OK",R59,IF(M59&lt;0,"Prejuízo unitário",IF(N59&lt;'Parâmetros'!$B$5,"Margem abaixo da meta",IF(H59&gt;'Parâmetros'!$B$6,"Carga horária alta",IF(E59="","Sem previsão de vendas","Dentro dos parâmetros")))))))</f>
        <v/>
      </c>
    </row>
    <row r="60" ht="21" customHeight="1">
      <c r="A60" s="17" t="n"/>
      <c r="B60" s="18" t="n"/>
      <c r="C60" s="13" t="n"/>
      <c r="D60" s="15" t="n"/>
      <c r="E60" s="19" t="n"/>
      <c r="F60" s="17" t="n"/>
      <c r="G60" s="22">
        <f>IF(A60="","",SUMIF('Composição'!$A$5:$A$204,A60,'Composição'!$C$5:$C$204))</f>
        <v/>
      </c>
      <c r="H60" s="23">
        <f>IF(A60="","",IFERROR(SUMIF('Composição'!$A$5:$A$204,A60,'Composição'!$H$5:$H$204)/60,0))</f>
        <v/>
      </c>
      <c r="I60" s="20">
        <f>IF(A60="","",SUMIF('Composição'!$A$5:$A$204,A60,'Composição'!$I$5:$I$204))</f>
        <v/>
      </c>
      <c r="J60" s="20">
        <f>IF(A60="","",SUMIF('Composição'!$A$5:$A$204,A60,'Composição'!$J$5:$J$204))</f>
        <v/>
      </c>
      <c r="K60" s="20">
        <f>IF(A60="","",IF(OR(C60="",D60=""),"",C60*D60))</f>
        <v/>
      </c>
      <c r="L60" s="20">
        <f>IF(A60="","",IF(OR(J60="",K60=""),"",J60+K60))</f>
        <v/>
      </c>
      <c r="M60" s="20">
        <f>IF(A60="","",IF(OR(C60="",L60=""),"",C60-L60))</f>
        <v/>
      </c>
      <c r="N60" s="24">
        <f>IF(A60="","",IFERROR(M60/C60,"Preço inválido"))</f>
        <v/>
      </c>
      <c r="O60" s="20">
        <f>IF(OR(A60="",E60=""),"",C60*E60)</f>
        <v/>
      </c>
      <c r="P60" s="20">
        <f>IF(OR(A60="",E60="",M60=""),"",M60*E60)</f>
        <v/>
      </c>
      <c r="Q60" s="23">
        <f>IF(OR(A60="",E60="",H60=""),"",H60*E60)</f>
        <v/>
      </c>
      <c r="R60" s="21">
        <f>IF(COUNTA(A60:F60)=0,"",IF(A60="","Código obrigatório",IF(COUNTIF($A$5:$A$104,A60)&gt;1,"Código duplicado",IF(B60="","Nome obrigatório",IF(OR(C60="",C60&lt;=0,D60="",D60&lt;0,D60&gt;1),"Revisar preço/taxa",IF(OR(F60="",AND(F60&lt;&gt;"Sim",F60&lt;&gt;"Não")),"Revisar ativo",IF(COUNTIF('Composição'!$A$5:$A$204,A60)=0,"Sem composição",IF(COUNTIFS('Composição'!$A$5:$A$204,A60,'Composição'!$K$5:$K$204,"&lt;&gt;OK")&gt;0,"Revisar composição","OK"))))))))</f>
        <v/>
      </c>
      <c r="S60" s="21">
        <f>IF(COUNTA(A60:F60)=0,"",IF(F60="Não","Inativo",IF(R60&lt;&gt;"OK",R60,IF(M60&lt;0,"Prejuízo unitário",IF(N60&lt;'Parâmetros'!$B$5,"Margem abaixo da meta",IF(H60&gt;'Parâmetros'!$B$6,"Carga horária alta",IF(E60="","Sem previsão de vendas","Dentro dos parâmetros")))))))</f>
        <v/>
      </c>
    </row>
    <row r="61" ht="21" customHeight="1">
      <c r="A61" s="17" t="n"/>
      <c r="B61" s="18" t="n"/>
      <c r="C61" s="13" t="n"/>
      <c r="D61" s="15" t="n"/>
      <c r="E61" s="19" t="n"/>
      <c r="F61" s="17" t="n"/>
      <c r="G61" s="22">
        <f>IF(A61="","",SUMIF('Composição'!$A$5:$A$204,A61,'Composição'!$C$5:$C$204))</f>
        <v/>
      </c>
      <c r="H61" s="23">
        <f>IF(A61="","",IFERROR(SUMIF('Composição'!$A$5:$A$204,A61,'Composição'!$H$5:$H$204)/60,0))</f>
        <v/>
      </c>
      <c r="I61" s="20">
        <f>IF(A61="","",SUMIF('Composição'!$A$5:$A$204,A61,'Composição'!$I$5:$I$204))</f>
        <v/>
      </c>
      <c r="J61" s="20">
        <f>IF(A61="","",SUMIF('Composição'!$A$5:$A$204,A61,'Composição'!$J$5:$J$204))</f>
        <v/>
      </c>
      <c r="K61" s="20">
        <f>IF(A61="","",IF(OR(C61="",D61=""),"",C61*D61))</f>
        <v/>
      </c>
      <c r="L61" s="20">
        <f>IF(A61="","",IF(OR(J61="",K61=""),"",J61+K61))</f>
        <v/>
      </c>
      <c r="M61" s="20">
        <f>IF(A61="","",IF(OR(C61="",L61=""),"",C61-L61))</f>
        <v/>
      </c>
      <c r="N61" s="24">
        <f>IF(A61="","",IFERROR(M61/C61,"Preço inválido"))</f>
        <v/>
      </c>
      <c r="O61" s="20">
        <f>IF(OR(A61="",E61=""),"",C61*E61)</f>
        <v/>
      </c>
      <c r="P61" s="20">
        <f>IF(OR(A61="",E61="",M61=""),"",M61*E61)</f>
        <v/>
      </c>
      <c r="Q61" s="23">
        <f>IF(OR(A61="",E61="",H61=""),"",H61*E61)</f>
        <v/>
      </c>
      <c r="R61" s="21">
        <f>IF(COUNTA(A61:F61)=0,"",IF(A61="","Código obrigatório",IF(COUNTIF($A$5:$A$104,A61)&gt;1,"Código duplicado",IF(B61="","Nome obrigatório",IF(OR(C61="",C61&lt;=0,D61="",D61&lt;0,D61&gt;1),"Revisar preço/taxa",IF(OR(F61="",AND(F61&lt;&gt;"Sim",F61&lt;&gt;"Não")),"Revisar ativo",IF(COUNTIF('Composição'!$A$5:$A$204,A61)=0,"Sem composição",IF(COUNTIFS('Composição'!$A$5:$A$204,A61,'Composição'!$K$5:$K$204,"&lt;&gt;OK")&gt;0,"Revisar composição","OK"))))))))</f>
        <v/>
      </c>
      <c r="S61" s="21">
        <f>IF(COUNTA(A61:F61)=0,"",IF(F61="Não","Inativo",IF(R61&lt;&gt;"OK",R61,IF(M61&lt;0,"Prejuízo unitário",IF(N61&lt;'Parâmetros'!$B$5,"Margem abaixo da meta",IF(H61&gt;'Parâmetros'!$B$6,"Carga horária alta",IF(E61="","Sem previsão de vendas","Dentro dos parâmetros")))))))</f>
        <v/>
      </c>
    </row>
    <row r="62" ht="21" customHeight="1">
      <c r="A62" s="17" t="n"/>
      <c r="B62" s="18" t="n"/>
      <c r="C62" s="13" t="n"/>
      <c r="D62" s="15" t="n"/>
      <c r="E62" s="19" t="n"/>
      <c r="F62" s="17" t="n"/>
      <c r="G62" s="22">
        <f>IF(A62="","",SUMIF('Composição'!$A$5:$A$204,A62,'Composição'!$C$5:$C$204))</f>
        <v/>
      </c>
      <c r="H62" s="23">
        <f>IF(A62="","",IFERROR(SUMIF('Composição'!$A$5:$A$204,A62,'Composição'!$H$5:$H$204)/60,0))</f>
        <v/>
      </c>
      <c r="I62" s="20">
        <f>IF(A62="","",SUMIF('Composição'!$A$5:$A$204,A62,'Composição'!$I$5:$I$204))</f>
        <v/>
      </c>
      <c r="J62" s="20">
        <f>IF(A62="","",SUMIF('Composição'!$A$5:$A$204,A62,'Composição'!$J$5:$J$204))</f>
        <v/>
      </c>
      <c r="K62" s="20">
        <f>IF(A62="","",IF(OR(C62="",D62=""),"",C62*D62))</f>
        <v/>
      </c>
      <c r="L62" s="20">
        <f>IF(A62="","",IF(OR(J62="",K62=""),"",J62+K62))</f>
        <v/>
      </c>
      <c r="M62" s="20">
        <f>IF(A62="","",IF(OR(C62="",L62=""),"",C62-L62))</f>
        <v/>
      </c>
      <c r="N62" s="24">
        <f>IF(A62="","",IFERROR(M62/C62,"Preço inválido"))</f>
        <v/>
      </c>
      <c r="O62" s="20">
        <f>IF(OR(A62="",E62=""),"",C62*E62)</f>
        <v/>
      </c>
      <c r="P62" s="20">
        <f>IF(OR(A62="",E62="",M62=""),"",M62*E62)</f>
        <v/>
      </c>
      <c r="Q62" s="23">
        <f>IF(OR(A62="",E62="",H62=""),"",H62*E62)</f>
        <v/>
      </c>
      <c r="R62" s="21">
        <f>IF(COUNTA(A62:F62)=0,"",IF(A62="","Código obrigatório",IF(COUNTIF($A$5:$A$104,A62)&gt;1,"Código duplicado",IF(B62="","Nome obrigatório",IF(OR(C62="",C62&lt;=0,D62="",D62&lt;0,D62&gt;1),"Revisar preço/taxa",IF(OR(F62="",AND(F62&lt;&gt;"Sim",F62&lt;&gt;"Não")),"Revisar ativo",IF(COUNTIF('Composição'!$A$5:$A$204,A62)=0,"Sem composição",IF(COUNTIFS('Composição'!$A$5:$A$204,A62,'Composição'!$K$5:$K$204,"&lt;&gt;OK")&gt;0,"Revisar composição","OK"))))))))</f>
        <v/>
      </c>
      <c r="S62" s="21">
        <f>IF(COUNTA(A62:F62)=0,"",IF(F62="Não","Inativo",IF(R62&lt;&gt;"OK",R62,IF(M62&lt;0,"Prejuízo unitário",IF(N62&lt;'Parâmetros'!$B$5,"Margem abaixo da meta",IF(H62&gt;'Parâmetros'!$B$6,"Carga horária alta",IF(E62="","Sem previsão de vendas","Dentro dos parâmetros")))))))</f>
        <v/>
      </c>
    </row>
    <row r="63" ht="21" customHeight="1">
      <c r="A63" s="17" t="n"/>
      <c r="B63" s="18" t="n"/>
      <c r="C63" s="13" t="n"/>
      <c r="D63" s="15" t="n"/>
      <c r="E63" s="19" t="n"/>
      <c r="F63" s="17" t="n"/>
      <c r="G63" s="22">
        <f>IF(A63="","",SUMIF('Composição'!$A$5:$A$204,A63,'Composição'!$C$5:$C$204))</f>
        <v/>
      </c>
      <c r="H63" s="23">
        <f>IF(A63="","",IFERROR(SUMIF('Composição'!$A$5:$A$204,A63,'Composição'!$H$5:$H$204)/60,0))</f>
        <v/>
      </c>
      <c r="I63" s="20">
        <f>IF(A63="","",SUMIF('Composição'!$A$5:$A$204,A63,'Composição'!$I$5:$I$204))</f>
        <v/>
      </c>
      <c r="J63" s="20">
        <f>IF(A63="","",SUMIF('Composição'!$A$5:$A$204,A63,'Composição'!$J$5:$J$204))</f>
        <v/>
      </c>
      <c r="K63" s="20">
        <f>IF(A63="","",IF(OR(C63="",D63=""),"",C63*D63))</f>
        <v/>
      </c>
      <c r="L63" s="20">
        <f>IF(A63="","",IF(OR(J63="",K63=""),"",J63+K63))</f>
        <v/>
      </c>
      <c r="M63" s="20">
        <f>IF(A63="","",IF(OR(C63="",L63=""),"",C63-L63))</f>
        <v/>
      </c>
      <c r="N63" s="24">
        <f>IF(A63="","",IFERROR(M63/C63,"Preço inválido"))</f>
        <v/>
      </c>
      <c r="O63" s="20">
        <f>IF(OR(A63="",E63=""),"",C63*E63)</f>
        <v/>
      </c>
      <c r="P63" s="20">
        <f>IF(OR(A63="",E63="",M63=""),"",M63*E63)</f>
        <v/>
      </c>
      <c r="Q63" s="23">
        <f>IF(OR(A63="",E63="",H63=""),"",H63*E63)</f>
        <v/>
      </c>
      <c r="R63" s="21">
        <f>IF(COUNTA(A63:F63)=0,"",IF(A63="","Código obrigatório",IF(COUNTIF($A$5:$A$104,A63)&gt;1,"Código duplicado",IF(B63="","Nome obrigatório",IF(OR(C63="",C63&lt;=0,D63="",D63&lt;0,D63&gt;1),"Revisar preço/taxa",IF(OR(F63="",AND(F63&lt;&gt;"Sim",F63&lt;&gt;"Não")),"Revisar ativo",IF(COUNTIF('Composição'!$A$5:$A$204,A63)=0,"Sem composição",IF(COUNTIFS('Composição'!$A$5:$A$204,A63,'Composição'!$K$5:$K$204,"&lt;&gt;OK")&gt;0,"Revisar composição","OK"))))))))</f>
        <v/>
      </c>
      <c r="S63" s="21">
        <f>IF(COUNTA(A63:F63)=0,"",IF(F63="Não","Inativo",IF(R63&lt;&gt;"OK",R63,IF(M63&lt;0,"Prejuízo unitário",IF(N63&lt;'Parâmetros'!$B$5,"Margem abaixo da meta",IF(H63&gt;'Parâmetros'!$B$6,"Carga horária alta",IF(E63="","Sem previsão de vendas","Dentro dos parâmetros")))))))</f>
        <v/>
      </c>
    </row>
    <row r="64" ht="21" customHeight="1">
      <c r="A64" s="17" t="n"/>
      <c r="B64" s="18" t="n"/>
      <c r="C64" s="13" t="n"/>
      <c r="D64" s="15" t="n"/>
      <c r="E64" s="19" t="n"/>
      <c r="F64" s="17" t="n"/>
      <c r="G64" s="22">
        <f>IF(A64="","",SUMIF('Composição'!$A$5:$A$204,A64,'Composição'!$C$5:$C$204))</f>
        <v/>
      </c>
      <c r="H64" s="23">
        <f>IF(A64="","",IFERROR(SUMIF('Composição'!$A$5:$A$204,A64,'Composição'!$H$5:$H$204)/60,0))</f>
        <v/>
      </c>
      <c r="I64" s="20">
        <f>IF(A64="","",SUMIF('Composição'!$A$5:$A$204,A64,'Composição'!$I$5:$I$204))</f>
        <v/>
      </c>
      <c r="J64" s="20">
        <f>IF(A64="","",SUMIF('Composição'!$A$5:$A$204,A64,'Composição'!$J$5:$J$204))</f>
        <v/>
      </c>
      <c r="K64" s="20">
        <f>IF(A64="","",IF(OR(C64="",D64=""),"",C64*D64))</f>
        <v/>
      </c>
      <c r="L64" s="20">
        <f>IF(A64="","",IF(OR(J64="",K64=""),"",J64+K64))</f>
        <v/>
      </c>
      <c r="M64" s="20">
        <f>IF(A64="","",IF(OR(C64="",L64=""),"",C64-L64))</f>
        <v/>
      </c>
      <c r="N64" s="24">
        <f>IF(A64="","",IFERROR(M64/C64,"Preço inválido"))</f>
        <v/>
      </c>
      <c r="O64" s="20">
        <f>IF(OR(A64="",E64=""),"",C64*E64)</f>
        <v/>
      </c>
      <c r="P64" s="20">
        <f>IF(OR(A64="",E64="",M64=""),"",M64*E64)</f>
        <v/>
      </c>
      <c r="Q64" s="23">
        <f>IF(OR(A64="",E64="",H64=""),"",H64*E64)</f>
        <v/>
      </c>
      <c r="R64" s="21">
        <f>IF(COUNTA(A64:F64)=0,"",IF(A64="","Código obrigatório",IF(COUNTIF($A$5:$A$104,A64)&gt;1,"Código duplicado",IF(B64="","Nome obrigatório",IF(OR(C64="",C64&lt;=0,D64="",D64&lt;0,D64&gt;1),"Revisar preço/taxa",IF(OR(F64="",AND(F64&lt;&gt;"Sim",F64&lt;&gt;"Não")),"Revisar ativo",IF(COUNTIF('Composição'!$A$5:$A$204,A64)=0,"Sem composição",IF(COUNTIFS('Composição'!$A$5:$A$204,A64,'Composição'!$K$5:$K$204,"&lt;&gt;OK")&gt;0,"Revisar composição","OK"))))))))</f>
        <v/>
      </c>
      <c r="S64" s="21">
        <f>IF(COUNTA(A64:F64)=0,"",IF(F64="Não","Inativo",IF(R64&lt;&gt;"OK",R64,IF(M64&lt;0,"Prejuízo unitário",IF(N64&lt;'Parâmetros'!$B$5,"Margem abaixo da meta",IF(H64&gt;'Parâmetros'!$B$6,"Carga horária alta",IF(E64="","Sem previsão de vendas","Dentro dos parâmetros")))))))</f>
        <v/>
      </c>
    </row>
    <row r="65" ht="21" customHeight="1">
      <c r="A65" s="17" t="n"/>
      <c r="B65" s="18" t="n"/>
      <c r="C65" s="13" t="n"/>
      <c r="D65" s="15" t="n"/>
      <c r="E65" s="19" t="n"/>
      <c r="F65" s="17" t="n"/>
      <c r="G65" s="22">
        <f>IF(A65="","",SUMIF('Composição'!$A$5:$A$204,A65,'Composição'!$C$5:$C$204))</f>
        <v/>
      </c>
      <c r="H65" s="23">
        <f>IF(A65="","",IFERROR(SUMIF('Composição'!$A$5:$A$204,A65,'Composição'!$H$5:$H$204)/60,0))</f>
        <v/>
      </c>
      <c r="I65" s="20">
        <f>IF(A65="","",SUMIF('Composição'!$A$5:$A$204,A65,'Composição'!$I$5:$I$204))</f>
        <v/>
      </c>
      <c r="J65" s="20">
        <f>IF(A65="","",SUMIF('Composição'!$A$5:$A$204,A65,'Composição'!$J$5:$J$204))</f>
        <v/>
      </c>
      <c r="K65" s="20">
        <f>IF(A65="","",IF(OR(C65="",D65=""),"",C65*D65))</f>
        <v/>
      </c>
      <c r="L65" s="20">
        <f>IF(A65="","",IF(OR(J65="",K65=""),"",J65+K65))</f>
        <v/>
      </c>
      <c r="M65" s="20">
        <f>IF(A65="","",IF(OR(C65="",L65=""),"",C65-L65))</f>
        <v/>
      </c>
      <c r="N65" s="24">
        <f>IF(A65="","",IFERROR(M65/C65,"Preço inválido"))</f>
        <v/>
      </c>
      <c r="O65" s="20">
        <f>IF(OR(A65="",E65=""),"",C65*E65)</f>
        <v/>
      </c>
      <c r="P65" s="20">
        <f>IF(OR(A65="",E65="",M65=""),"",M65*E65)</f>
        <v/>
      </c>
      <c r="Q65" s="23">
        <f>IF(OR(A65="",E65="",H65=""),"",H65*E65)</f>
        <v/>
      </c>
      <c r="R65" s="21">
        <f>IF(COUNTA(A65:F65)=0,"",IF(A65="","Código obrigatório",IF(COUNTIF($A$5:$A$104,A65)&gt;1,"Código duplicado",IF(B65="","Nome obrigatório",IF(OR(C65="",C65&lt;=0,D65="",D65&lt;0,D65&gt;1),"Revisar preço/taxa",IF(OR(F65="",AND(F65&lt;&gt;"Sim",F65&lt;&gt;"Não")),"Revisar ativo",IF(COUNTIF('Composição'!$A$5:$A$204,A65)=0,"Sem composição",IF(COUNTIFS('Composição'!$A$5:$A$204,A65,'Composição'!$K$5:$K$204,"&lt;&gt;OK")&gt;0,"Revisar composição","OK"))))))))</f>
        <v/>
      </c>
      <c r="S65" s="21">
        <f>IF(COUNTA(A65:F65)=0,"",IF(F65="Não","Inativo",IF(R65&lt;&gt;"OK",R65,IF(M65&lt;0,"Prejuízo unitário",IF(N65&lt;'Parâmetros'!$B$5,"Margem abaixo da meta",IF(H65&gt;'Parâmetros'!$B$6,"Carga horária alta",IF(E65="","Sem previsão de vendas","Dentro dos parâmetros")))))))</f>
        <v/>
      </c>
    </row>
    <row r="66" ht="21" customHeight="1">
      <c r="A66" s="17" t="n"/>
      <c r="B66" s="18" t="n"/>
      <c r="C66" s="13" t="n"/>
      <c r="D66" s="15" t="n"/>
      <c r="E66" s="19" t="n"/>
      <c r="F66" s="17" t="n"/>
      <c r="G66" s="22">
        <f>IF(A66="","",SUMIF('Composição'!$A$5:$A$204,A66,'Composição'!$C$5:$C$204))</f>
        <v/>
      </c>
      <c r="H66" s="23">
        <f>IF(A66="","",IFERROR(SUMIF('Composição'!$A$5:$A$204,A66,'Composição'!$H$5:$H$204)/60,0))</f>
        <v/>
      </c>
      <c r="I66" s="20">
        <f>IF(A66="","",SUMIF('Composição'!$A$5:$A$204,A66,'Composição'!$I$5:$I$204))</f>
        <v/>
      </c>
      <c r="J66" s="20">
        <f>IF(A66="","",SUMIF('Composição'!$A$5:$A$204,A66,'Composição'!$J$5:$J$204))</f>
        <v/>
      </c>
      <c r="K66" s="20">
        <f>IF(A66="","",IF(OR(C66="",D66=""),"",C66*D66))</f>
        <v/>
      </c>
      <c r="L66" s="20">
        <f>IF(A66="","",IF(OR(J66="",K66=""),"",J66+K66))</f>
        <v/>
      </c>
      <c r="M66" s="20">
        <f>IF(A66="","",IF(OR(C66="",L66=""),"",C66-L66))</f>
        <v/>
      </c>
      <c r="N66" s="24">
        <f>IF(A66="","",IFERROR(M66/C66,"Preço inválido"))</f>
        <v/>
      </c>
      <c r="O66" s="20">
        <f>IF(OR(A66="",E66=""),"",C66*E66)</f>
        <v/>
      </c>
      <c r="P66" s="20">
        <f>IF(OR(A66="",E66="",M66=""),"",M66*E66)</f>
        <v/>
      </c>
      <c r="Q66" s="23">
        <f>IF(OR(A66="",E66="",H66=""),"",H66*E66)</f>
        <v/>
      </c>
      <c r="R66" s="21">
        <f>IF(COUNTA(A66:F66)=0,"",IF(A66="","Código obrigatório",IF(COUNTIF($A$5:$A$104,A66)&gt;1,"Código duplicado",IF(B66="","Nome obrigatório",IF(OR(C66="",C66&lt;=0,D66="",D66&lt;0,D66&gt;1),"Revisar preço/taxa",IF(OR(F66="",AND(F66&lt;&gt;"Sim",F66&lt;&gt;"Não")),"Revisar ativo",IF(COUNTIF('Composição'!$A$5:$A$204,A66)=0,"Sem composição",IF(COUNTIFS('Composição'!$A$5:$A$204,A66,'Composição'!$K$5:$K$204,"&lt;&gt;OK")&gt;0,"Revisar composição","OK"))))))))</f>
        <v/>
      </c>
      <c r="S66" s="21">
        <f>IF(COUNTA(A66:F66)=0,"",IF(F66="Não","Inativo",IF(R66&lt;&gt;"OK",R66,IF(M66&lt;0,"Prejuízo unitário",IF(N66&lt;'Parâmetros'!$B$5,"Margem abaixo da meta",IF(H66&gt;'Parâmetros'!$B$6,"Carga horária alta",IF(E66="","Sem previsão de vendas","Dentro dos parâmetros")))))))</f>
        <v/>
      </c>
    </row>
    <row r="67" ht="21" customHeight="1">
      <c r="A67" s="17" t="n"/>
      <c r="B67" s="18" t="n"/>
      <c r="C67" s="13" t="n"/>
      <c r="D67" s="15" t="n"/>
      <c r="E67" s="19" t="n"/>
      <c r="F67" s="17" t="n"/>
      <c r="G67" s="22">
        <f>IF(A67="","",SUMIF('Composição'!$A$5:$A$204,A67,'Composição'!$C$5:$C$204))</f>
        <v/>
      </c>
      <c r="H67" s="23">
        <f>IF(A67="","",IFERROR(SUMIF('Composição'!$A$5:$A$204,A67,'Composição'!$H$5:$H$204)/60,0))</f>
        <v/>
      </c>
      <c r="I67" s="20">
        <f>IF(A67="","",SUMIF('Composição'!$A$5:$A$204,A67,'Composição'!$I$5:$I$204))</f>
        <v/>
      </c>
      <c r="J67" s="20">
        <f>IF(A67="","",SUMIF('Composição'!$A$5:$A$204,A67,'Composição'!$J$5:$J$204))</f>
        <v/>
      </c>
      <c r="K67" s="20">
        <f>IF(A67="","",IF(OR(C67="",D67=""),"",C67*D67))</f>
        <v/>
      </c>
      <c r="L67" s="20">
        <f>IF(A67="","",IF(OR(J67="",K67=""),"",J67+K67))</f>
        <v/>
      </c>
      <c r="M67" s="20">
        <f>IF(A67="","",IF(OR(C67="",L67=""),"",C67-L67))</f>
        <v/>
      </c>
      <c r="N67" s="24">
        <f>IF(A67="","",IFERROR(M67/C67,"Preço inválido"))</f>
        <v/>
      </c>
      <c r="O67" s="20">
        <f>IF(OR(A67="",E67=""),"",C67*E67)</f>
        <v/>
      </c>
      <c r="P67" s="20">
        <f>IF(OR(A67="",E67="",M67=""),"",M67*E67)</f>
        <v/>
      </c>
      <c r="Q67" s="23">
        <f>IF(OR(A67="",E67="",H67=""),"",H67*E67)</f>
        <v/>
      </c>
      <c r="R67" s="21">
        <f>IF(COUNTA(A67:F67)=0,"",IF(A67="","Código obrigatório",IF(COUNTIF($A$5:$A$104,A67)&gt;1,"Código duplicado",IF(B67="","Nome obrigatório",IF(OR(C67="",C67&lt;=0,D67="",D67&lt;0,D67&gt;1),"Revisar preço/taxa",IF(OR(F67="",AND(F67&lt;&gt;"Sim",F67&lt;&gt;"Não")),"Revisar ativo",IF(COUNTIF('Composição'!$A$5:$A$204,A67)=0,"Sem composição",IF(COUNTIFS('Composição'!$A$5:$A$204,A67,'Composição'!$K$5:$K$204,"&lt;&gt;OK")&gt;0,"Revisar composição","OK"))))))))</f>
        <v/>
      </c>
      <c r="S67" s="21">
        <f>IF(COUNTA(A67:F67)=0,"",IF(F67="Não","Inativo",IF(R67&lt;&gt;"OK",R67,IF(M67&lt;0,"Prejuízo unitário",IF(N67&lt;'Parâmetros'!$B$5,"Margem abaixo da meta",IF(H67&gt;'Parâmetros'!$B$6,"Carga horária alta",IF(E67="","Sem previsão de vendas","Dentro dos parâmetros")))))))</f>
        <v/>
      </c>
    </row>
    <row r="68" ht="21" customHeight="1">
      <c r="A68" s="17" t="n"/>
      <c r="B68" s="18" t="n"/>
      <c r="C68" s="13" t="n"/>
      <c r="D68" s="15" t="n"/>
      <c r="E68" s="19" t="n"/>
      <c r="F68" s="17" t="n"/>
      <c r="G68" s="22">
        <f>IF(A68="","",SUMIF('Composição'!$A$5:$A$204,A68,'Composição'!$C$5:$C$204))</f>
        <v/>
      </c>
      <c r="H68" s="23">
        <f>IF(A68="","",IFERROR(SUMIF('Composição'!$A$5:$A$204,A68,'Composição'!$H$5:$H$204)/60,0))</f>
        <v/>
      </c>
      <c r="I68" s="20">
        <f>IF(A68="","",SUMIF('Composição'!$A$5:$A$204,A68,'Composição'!$I$5:$I$204))</f>
        <v/>
      </c>
      <c r="J68" s="20">
        <f>IF(A68="","",SUMIF('Composição'!$A$5:$A$204,A68,'Composição'!$J$5:$J$204))</f>
        <v/>
      </c>
      <c r="K68" s="20">
        <f>IF(A68="","",IF(OR(C68="",D68=""),"",C68*D68))</f>
        <v/>
      </c>
      <c r="L68" s="20">
        <f>IF(A68="","",IF(OR(J68="",K68=""),"",J68+K68))</f>
        <v/>
      </c>
      <c r="M68" s="20">
        <f>IF(A68="","",IF(OR(C68="",L68=""),"",C68-L68))</f>
        <v/>
      </c>
      <c r="N68" s="24">
        <f>IF(A68="","",IFERROR(M68/C68,"Preço inválido"))</f>
        <v/>
      </c>
      <c r="O68" s="20">
        <f>IF(OR(A68="",E68=""),"",C68*E68)</f>
        <v/>
      </c>
      <c r="P68" s="20">
        <f>IF(OR(A68="",E68="",M68=""),"",M68*E68)</f>
        <v/>
      </c>
      <c r="Q68" s="23">
        <f>IF(OR(A68="",E68="",H68=""),"",H68*E68)</f>
        <v/>
      </c>
      <c r="R68" s="21">
        <f>IF(COUNTA(A68:F68)=0,"",IF(A68="","Código obrigatório",IF(COUNTIF($A$5:$A$104,A68)&gt;1,"Código duplicado",IF(B68="","Nome obrigatório",IF(OR(C68="",C68&lt;=0,D68="",D68&lt;0,D68&gt;1),"Revisar preço/taxa",IF(OR(F68="",AND(F68&lt;&gt;"Sim",F68&lt;&gt;"Não")),"Revisar ativo",IF(COUNTIF('Composição'!$A$5:$A$204,A68)=0,"Sem composição",IF(COUNTIFS('Composição'!$A$5:$A$204,A68,'Composição'!$K$5:$K$204,"&lt;&gt;OK")&gt;0,"Revisar composição","OK"))))))))</f>
        <v/>
      </c>
      <c r="S68" s="21">
        <f>IF(COUNTA(A68:F68)=0,"",IF(F68="Não","Inativo",IF(R68&lt;&gt;"OK",R68,IF(M68&lt;0,"Prejuízo unitário",IF(N68&lt;'Parâmetros'!$B$5,"Margem abaixo da meta",IF(H68&gt;'Parâmetros'!$B$6,"Carga horária alta",IF(E68="","Sem previsão de vendas","Dentro dos parâmetros")))))))</f>
        <v/>
      </c>
    </row>
    <row r="69" ht="21" customHeight="1">
      <c r="A69" s="17" t="n"/>
      <c r="B69" s="18" t="n"/>
      <c r="C69" s="13" t="n"/>
      <c r="D69" s="15" t="n"/>
      <c r="E69" s="19" t="n"/>
      <c r="F69" s="17" t="n"/>
      <c r="G69" s="22">
        <f>IF(A69="","",SUMIF('Composição'!$A$5:$A$204,A69,'Composição'!$C$5:$C$204))</f>
        <v/>
      </c>
      <c r="H69" s="23">
        <f>IF(A69="","",IFERROR(SUMIF('Composição'!$A$5:$A$204,A69,'Composição'!$H$5:$H$204)/60,0))</f>
        <v/>
      </c>
      <c r="I69" s="20">
        <f>IF(A69="","",SUMIF('Composição'!$A$5:$A$204,A69,'Composição'!$I$5:$I$204))</f>
        <v/>
      </c>
      <c r="J69" s="20">
        <f>IF(A69="","",SUMIF('Composição'!$A$5:$A$204,A69,'Composição'!$J$5:$J$204))</f>
        <v/>
      </c>
      <c r="K69" s="20">
        <f>IF(A69="","",IF(OR(C69="",D69=""),"",C69*D69))</f>
        <v/>
      </c>
      <c r="L69" s="20">
        <f>IF(A69="","",IF(OR(J69="",K69=""),"",J69+K69))</f>
        <v/>
      </c>
      <c r="M69" s="20">
        <f>IF(A69="","",IF(OR(C69="",L69=""),"",C69-L69))</f>
        <v/>
      </c>
      <c r="N69" s="24">
        <f>IF(A69="","",IFERROR(M69/C69,"Preço inválido"))</f>
        <v/>
      </c>
      <c r="O69" s="20">
        <f>IF(OR(A69="",E69=""),"",C69*E69)</f>
        <v/>
      </c>
      <c r="P69" s="20">
        <f>IF(OR(A69="",E69="",M69=""),"",M69*E69)</f>
        <v/>
      </c>
      <c r="Q69" s="23">
        <f>IF(OR(A69="",E69="",H69=""),"",H69*E69)</f>
        <v/>
      </c>
      <c r="R69" s="21">
        <f>IF(COUNTA(A69:F69)=0,"",IF(A69="","Código obrigatório",IF(COUNTIF($A$5:$A$104,A69)&gt;1,"Código duplicado",IF(B69="","Nome obrigatório",IF(OR(C69="",C69&lt;=0,D69="",D69&lt;0,D69&gt;1),"Revisar preço/taxa",IF(OR(F69="",AND(F69&lt;&gt;"Sim",F69&lt;&gt;"Não")),"Revisar ativo",IF(COUNTIF('Composição'!$A$5:$A$204,A69)=0,"Sem composição",IF(COUNTIFS('Composição'!$A$5:$A$204,A69,'Composição'!$K$5:$K$204,"&lt;&gt;OK")&gt;0,"Revisar composição","OK"))))))))</f>
        <v/>
      </c>
      <c r="S69" s="21">
        <f>IF(COUNTA(A69:F69)=0,"",IF(F69="Não","Inativo",IF(R69&lt;&gt;"OK",R69,IF(M69&lt;0,"Prejuízo unitário",IF(N69&lt;'Parâmetros'!$B$5,"Margem abaixo da meta",IF(H69&gt;'Parâmetros'!$B$6,"Carga horária alta",IF(E69="","Sem previsão de vendas","Dentro dos parâmetros")))))))</f>
        <v/>
      </c>
    </row>
    <row r="70" ht="21" customHeight="1">
      <c r="A70" s="17" t="n"/>
      <c r="B70" s="18" t="n"/>
      <c r="C70" s="13" t="n"/>
      <c r="D70" s="15" t="n"/>
      <c r="E70" s="19" t="n"/>
      <c r="F70" s="17" t="n"/>
      <c r="G70" s="22">
        <f>IF(A70="","",SUMIF('Composição'!$A$5:$A$204,A70,'Composição'!$C$5:$C$204))</f>
        <v/>
      </c>
      <c r="H70" s="23">
        <f>IF(A70="","",IFERROR(SUMIF('Composição'!$A$5:$A$204,A70,'Composição'!$H$5:$H$204)/60,0))</f>
        <v/>
      </c>
      <c r="I70" s="20">
        <f>IF(A70="","",SUMIF('Composição'!$A$5:$A$204,A70,'Composição'!$I$5:$I$204))</f>
        <v/>
      </c>
      <c r="J70" s="20">
        <f>IF(A70="","",SUMIF('Composição'!$A$5:$A$204,A70,'Composição'!$J$5:$J$204))</f>
        <v/>
      </c>
      <c r="K70" s="20">
        <f>IF(A70="","",IF(OR(C70="",D70=""),"",C70*D70))</f>
        <v/>
      </c>
      <c r="L70" s="20">
        <f>IF(A70="","",IF(OR(J70="",K70=""),"",J70+K70))</f>
        <v/>
      </c>
      <c r="M70" s="20">
        <f>IF(A70="","",IF(OR(C70="",L70=""),"",C70-L70))</f>
        <v/>
      </c>
      <c r="N70" s="24">
        <f>IF(A70="","",IFERROR(M70/C70,"Preço inválido"))</f>
        <v/>
      </c>
      <c r="O70" s="20">
        <f>IF(OR(A70="",E70=""),"",C70*E70)</f>
        <v/>
      </c>
      <c r="P70" s="20">
        <f>IF(OR(A70="",E70="",M70=""),"",M70*E70)</f>
        <v/>
      </c>
      <c r="Q70" s="23">
        <f>IF(OR(A70="",E70="",H70=""),"",H70*E70)</f>
        <v/>
      </c>
      <c r="R70" s="21">
        <f>IF(COUNTA(A70:F70)=0,"",IF(A70="","Código obrigatório",IF(COUNTIF($A$5:$A$104,A70)&gt;1,"Código duplicado",IF(B70="","Nome obrigatório",IF(OR(C70="",C70&lt;=0,D70="",D70&lt;0,D70&gt;1),"Revisar preço/taxa",IF(OR(F70="",AND(F70&lt;&gt;"Sim",F70&lt;&gt;"Não")),"Revisar ativo",IF(COUNTIF('Composição'!$A$5:$A$204,A70)=0,"Sem composição",IF(COUNTIFS('Composição'!$A$5:$A$204,A70,'Composição'!$K$5:$K$204,"&lt;&gt;OK")&gt;0,"Revisar composição","OK"))))))))</f>
        <v/>
      </c>
      <c r="S70" s="21">
        <f>IF(COUNTA(A70:F70)=0,"",IF(F70="Não","Inativo",IF(R70&lt;&gt;"OK",R70,IF(M70&lt;0,"Prejuízo unitário",IF(N70&lt;'Parâmetros'!$B$5,"Margem abaixo da meta",IF(H70&gt;'Parâmetros'!$B$6,"Carga horária alta",IF(E70="","Sem previsão de vendas","Dentro dos parâmetros")))))))</f>
        <v/>
      </c>
    </row>
    <row r="71" ht="21" customHeight="1">
      <c r="A71" s="17" t="n"/>
      <c r="B71" s="18" t="n"/>
      <c r="C71" s="13" t="n"/>
      <c r="D71" s="15" t="n"/>
      <c r="E71" s="19" t="n"/>
      <c r="F71" s="17" t="n"/>
      <c r="G71" s="22">
        <f>IF(A71="","",SUMIF('Composição'!$A$5:$A$204,A71,'Composição'!$C$5:$C$204))</f>
        <v/>
      </c>
      <c r="H71" s="23">
        <f>IF(A71="","",IFERROR(SUMIF('Composição'!$A$5:$A$204,A71,'Composição'!$H$5:$H$204)/60,0))</f>
        <v/>
      </c>
      <c r="I71" s="20">
        <f>IF(A71="","",SUMIF('Composição'!$A$5:$A$204,A71,'Composição'!$I$5:$I$204))</f>
        <v/>
      </c>
      <c r="J71" s="20">
        <f>IF(A71="","",SUMIF('Composição'!$A$5:$A$204,A71,'Composição'!$J$5:$J$204))</f>
        <v/>
      </c>
      <c r="K71" s="20">
        <f>IF(A71="","",IF(OR(C71="",D71=""),"",C71*D71))</f>
        <v/>
      </c>
      <c r="L71" s="20">
        <f>IF(A71="","",IF(OR(J71="",K71=""),"",J71+K71))</f>
        <v/>
      </c>
      <c r="M71" s="20">
        <f>IF(A71="","",IF(OR(C71="",L71=""),"",C71-L71))</f>
        <v/>
      </c>
      <c r="N71" s="24">
        <f>IF(A71="","",IFERROR(M71/C71,"Preço inválido"))</f>
        <v/>
      </c>
      <c r="O71" s="20">
        <f>IF(OR(A71="",E71=""),"",C71*E71)</f>
        <v/>
      </c>
      <c r="P71" s="20">
        <f>IF(OR(A71="",E71="",M71=""),"",M71*E71)</f>
        <v/>
      </c>
      <c r="Q71" s="23">
        <f>IF(OR(A71="",E71="",H71=""),"",H71*E71)</f>
        <v/>
      </c>
      <c r="R71" s="21">
        <f>IF(COUNTA(A71:F71)=0,"",IF(A71="","Código obrigatório",IF(COUNTIF($A$5:$A$104,A71)&gt;1,"Código duplicado",IF(B71="","Nome obrigatório",IF(OR(C71="",C71&lt;=0,D71="",D71&lt;0,D71&gt;1),"Revisar preço/taxa",IF(OR(F71="",AND(F71&lt;&gt;"Sim",F71&lt;&gt;"Não")),"Revisar ativo",IF(COUNTIF('Composição'!$A$5:$A$204,A71)=0,"Sem composição",IF(COUNTIFS('Composição'!$A$5:$A$204,A71,'Composição'!$K$5:$K$204,"&lt;&gt;OK")&gt;0,"Revisar composição","OK"))))))))</f>
        <v/>
      </c>
      <c r="S71" s="21">
        <f>IF(COUNTA(A71:F71)=0,"",IF(F71="Não","Inativo",IF(R71&lt;&gt;"OK",R71,IF(M71&lt;0,"Prejuízo unitário",IF(N71&lt;'Parâmetros'!$B$5,"Margem abaixo da meta",IF(H71&gt;'Parâmetros'!$B$6,"Carga horária alta",IF(E71="","Sem previsão de vendas","Dentro dos parâmetros")))))))</f>
        <v/>
      </c>
    </row>
    <row r="72" ht="21" customHeight="1">
      <c r="A72" s="17" t="n"/>
      <c r="B72" s="18" t="n"/>
      <c r="C72" s="13" t="n"/>
      <c r="D72" s="15" t="n"/>
      <c r="E72" s="19" t="n"/>
      <c r="F72" s="17" t="n"/>
      <c r="G72" s="22">
        <f>IF(A72="","",SUMIF('Composição'!$A$5:$A$204,A72,'Composição'!$C$5:$C$204))</f>
        <v/>
      </c>
      <c r="H72" s="23">
        <f>IF(A72="","",IFERROR(SUMIF('Composição'!$A$5:$A$204,A72,'Composição'!$H$5:$H$204)/60,0))</f>
        <v/>
      </c>
      <c r="I72" s="20">
        <f>IF(A72="","",SUMIF('Composição'!$A$5:$A$204,A72,'Composição'!$I$5:$I$204))</f>
        <v/>
      </c>
      <c r="J72" s="20">
        <f>IF(A72="","",SUMIF('Composição'!$A$5:$A$204,A72,'Composição'!$J$5:$J$204))</f>
        <v/>
      </c>
      <c r="K72" s="20">
        <f>IF(A72="","",IF(OR(C72="",D72=""),"",C72*D72))</f>
        <v/>
      </c>
      <c r="L72" s="20">
        <f>IF(A72="","",IF(OR(J72="",K72=""),"",J72+K72))</f>
        <v/>
      </c>
      <c r="M72" s="20">
        <f>IF(A72="","",IF(OR(C72="",L72=""),"",C72-L72))</f>
        <v/>
      </c>
      <c r="N72" s="24">
        <f>IF(A72="","",IFERROR(M72/C72,"Preço inválido"))</f>
        <v/>
      </c>
      <c r="O72" s="20">
        <f>IF(OR(A72="",E72=""),"",C72*E72)</f>
        <v/>
      </c>
      <c r="P72" s="20">
        <f>IF(OR(A72="",E72="",M72=""),"",M72*E72)</f>
        <v/>
      </c>
      <c r="Q72" s="23">
        <f>IF(OR(A72="",E72="",H72=""),"",H72*E72)</f>
        <v/>
      </c>
      <c r="R72" s="21">
        <f>IF(COUNTA(A72:F72)=0,"",IF(A72="","Código obrigatório",IF(COUNTIF($A$5:$A$104,A72)&gt;1,"Código duplicado",IF(B72="","Nome obrigatório",IF(OR(C72="",C72&lt;=0,D72="",D72&lt;0,D72&gt;1),"Revisar preço/taxa",IF(OR(F72="",AND(F72&lt;&gt;"Sim",F72&lt;&gt;"Não")),"Revisar ativo",IF(COUNTIF('Composição'!$A$5:$A$204,A72)=0,"Sem composição",IF(COUNTIFS('Composição'!$A$5:$A$204,A72,'Composição'!$K$5:$K$204,"&lt;&gt;OK")&gt;0,"Revisar composição","OK"))))))))</f>
        <v/>
      </c>
      <c r="S72" s="21">
        <f>IF(COUNTA(A72:F72)=0,"",IF(F72="Não","Inativo",IF(R72&lt;&gt;"OK",R72,IF(M72&lt;0,"Prejuízo unitário",IF(N72&lt;'Parâmetros'!$B$5,"Margem abaixo da meta",IF(H72&gt;'Parâmetros'!$B$6,"Carga horária alta",IF(E72="","Sem previsão de vendas","Dentro dos parâmetros")))))))</f>
        <v/>
      </c>
    </row>
    <row r="73" ht="21" customHeight="1">
      <c r="A73" s="17" t="n"/>
      <c r="B73" s="18" t="n"/>
      <c r="C73" s="13" t="n"/>
      <c r="D73" s="15" t="n"/>
      <c r="E73" s="19" t="n"/>
      <c r="F73" s="17" t="n"/>
      <c r="G73" s="22">
        <f>IF(A73="","",SUMIF('Composição'!$A$5:$A$204,A73,'Composição'!$C$5:$C$204))</f>
        <v/>
      </c>
      <c r="H73" s="23">
        <f>IF(A73="","",IFERROR(SUMIF('Composição'!$A$5:$A$204,A73,'Composição'!$H$5:$H$204)/60,0))</f>
        <v/>
      </c>
      <c r="I73" s="20">
        <f>IF(A73="","",SUMIF('Composição'!$A$5:$A$204,A73,'Composição'!$I$5:$I$204))</f>
        <v/>
      </c>
      <c r="J73" s="20">
        <f>IF(A73="","",SUMIF('Composição'!$A$5:$A$204,A73,'Composição'!$J$5:$J$204))</f>
        <v/>
      </c>
      <c r="K73" s="20">
        <f>IF(A73="","",IF(OR(C73="",D73=""),"",C73*D73))</f>
        <v/>
      </c>
      <c r="L73" s="20">
        <f>IF(A73="","",IF(OR(J73="",K73=""),"",J73+K73))</f>
        <v/>
      </c>
      <c r="M73" s="20">
        <f>IF(A73="","",IF(OR(C73="",L73=""),"",C73-L73))</f>
        <v/>
      </c>
      <c r="N73" s="24">
        <f>IF(A73="","",IFERROR(M73/C73,"Preço inválido"))</f>
        <v/>
      </c>
      <c r="O73" s="20">
        <f>IF(OR(A73="",E73=""),"",C73*E73)</f>
        <v/>
      </c>
      <c r="P73" s="20">
        <f>IF(OR(A73="",E73="",M73=""),"",M73*E73)</f>
        <v/>
      </c>
      <c r="Q73" s="23">
        <f>IF(OR(A73="",E73="",H73=""),"",H73*E73)</f>
        <v/>
      </c>
      <c r="R73" s="21">
        <f>IF(COUNTA(A73:F73)=0,"",IF(A73="","Código obrigatório",IF(COUNTIF($A$5:$A$104,A73)&gt;1,"Código duplicado",IF(B73="","Nome obrigatório",IF(OR(C73="",C73&lt;=0,D73="",D73&lt;0,D73&gt;1),"Revisar preço/taxa",IF(OR(F73="",AND(F73&lt;&gt;"Sim",F73&lt;&gt;"Não")),"Revisar ativo",IF(COUNTIF('Composição'!$A$5:$A$204,A73)=0,"Sem composição",IF(COUNTIFS('Composição'!$A$5:$A$204,A73,'Composição'!$K$5:$K$204,"&lt;&gt;OK")&gt;0,"Revisar composição","OK"))))))))</f>
        <v/>
      </c>
      <c r="S73" s="21">
        <f>IF(COUNTA(A73:F73)=0,"",IF(F73="Não","Inativo",IF(R73&lt;&gt;"OK",R73,IF(M73&lt;0,"Prejuízo unitário",IF(N73&lt;'Parâmetros'!$B$5,"Margem abaixo da meta",IF(H73&gt;'Parâmetros'!$B$6,"Carga horária alta",IF(E73="","Sem previsão de vendas","Dentro dos parâmetros")))))))</f>
        <v/>
      </c>
    </row>
    <row r="74" ht="21" customHeight="1">
      <c r="A74" s="17" t="n"/>
      <c r="B74" s="18" t="n"/>
      <c r="C74" s="13" t="n"/>
      <c r="D74" s="15" t="n"/>
      <c r="E74" s="19" t="n"/>
      <c r="F74" s="17" t="n"/>
      <c r="G74" s="22">
        <f>IF(A74="","",SUMIF('Composição'!$A$5:$A$204,A74,'Composição'!$C$5:$C$204))</f>
        <v/>
      </c>
      <c r="H74" s="23">
        <f>IF(A74="","",IFERROR(SUMIF('Composição'!$A$5:$A$204,A74,'Composição'!$H$5:$H$204)/60,0))</f>
        <v/>
      </c>
      <c r="I74" s="20">
        <f>IF(A74="","",SUMIF('Composição'!$A$5:$A$204,A74,'Composição'!$I$5:$I$204))</f>
        <v/>
      </c>
      <c r="J74" s="20">
        <f>IF(A74="","",SUMIF('Composição'!$A$5:$A$204,A74,'Composição'!$J$5:$J$204))</f>
        <v/>
      </c>
      <c r="K74" s="20">
        <f>IF(A74="","",IF(OR(C74="",D74=""),"",C74*D74))</f>
        <v/>
      </c>
      <c r="L74" s="20">
        <f>IF(A74="","",IF(OR(J74="",K74=""),"",J74+K74))</f>
        <v/>
      </c>
      <c r="M74" s="20">
        <f>IF(A74="","",IF(OR(C74="",L74=""),"",C74-L74))</f>
        <v/>
      </c>
      <c r="N74" s="24">
        <f>IF(A74="","",IFERROR(M74/C74,"Preço inválido"))</f>
        <v/>
      </c>
      <c r="O74" s="20">
        <f>IF(OR(A74="",E74=""),"",C74*E74)</f>
        <v/>
      </c>
      <c r="P74" s="20">
        <f>IF(OR(A74="",E74="",M74=""),"",M74*E74)</f>
        <v/>
      </c>
      <c r="Q74" s="23">
        <f>IF(OR(A74="",E74="",H74=""),"",H74*E74)</f>
        <v/>
      </c>
      <c r="R74" s="21">
        <f>IF(COUNTA(A74:F74)=0,"",IF(A74="","Código obrigatório",IF(COUNTIF($A$5:$A$104,A74)&gt;1,"Código duplicado",IF(B74="","Nome obrigatório",IF(OR(C74="",C74&lt;=0,D74="",D74&lt;0,D74&gt;1),"Revisar preço/taxa",IF(OR(F74="",AND(F74&lt;&gt;"Sim",F74&lt;&gt;"Não")),"Revisar ativo",IF(COUNTIF('Composição'!$A$5:$A$204,A74)=0,"Sem composição",IF(COUNTIFS('Composição'!$A$5:$A$204,A74,'Composição'!$K$5:$K$204,"&lt;&gt;OK")&gt;0,"Revisar composição","OK"))))))))</f>
        <v/>
      </c>
      <c r="S74" s="21">
        <f>IF(COUNTA(A74:F74)=0,"",IF(F74="Não","Inativo",IF(R74&lt;&gt;"OK",R74,IF(M74&lt;0,"Prejuízo unitário",IF(N74&lt;'Parâmetros'!$B$5,"Margem abaixo da meta",IF(H74&gt;'Parâmetros'!$B$6,"Carga horária alta",IF(E74="","Sem previsão de vendas","Dentro dos parâmetros")))))))</f>
        <v/>
      </c>
    </row>
    <row r="75" ht="21" customHeight="1">
      <c r="A75" s="17" t="n"/>
      <c r="B75" s="18" t="n"/>
      <c r="C75" s="13" t="n"/>
      <c r="D75" s="15" t="n"/>
      <c r="E75" s="19" t="n"/>
      <c r="F75" s="17" t="n"/>
      <c r="G75" s="22">
        <f>IF(A75="","",SUMIF('Composição'!$A$5:$A$204,A75,'Composição'!$C$5:$C$204))</f>
        <v/>
      </c>
      <c r="H75" s="23">
        <f>IF(A75="","",IFERROR(SUMIF('Composição'!$A$5:$A$204,A75,'Composição'!$H$5:$H$204)/60,0))</f>
        <v/>
      </c>
      <c r="I75" s="20">
        <f>IF(A75="","",SUMIF('Composição'!$A$5:$A$204,A75,'Composição'!$I$5:$I$204))</f>
        <v/>
      </c>
      <c r="J75" s="20">
        <f>IF(A75="","",SUMIF('Composição'!$A$5:$A$204,A75,'Composição'!$J$5:$J$204))</f>
        <v/>
      </c>
      <c r="K75" s="20">
        <f>IF(A75="","",IF(OR(C75="",D75=""),"",C75*D75))</f>
        <v/>
      </c>
      <c r="L75" s="20">
        <f>IF(A75="","",IF(OR(J75="",K75=""),"",J75+K75))</f>
        <v/>
      </c>
      <c r="M75" s="20">
        <f>IF(A75="","",IF(OR(C75="",L75=""),"",C75-L75))</f>
        <v/>
      </c>
      <c r="N75" s="24">
        <f>IF(A75="","",IFERROR(M75/C75,"Preço inválido"))</f>
        <v/>
      </c>
      <c r="O75" s="20">
        <f>IF(OR(A75="",E75=""),"",C75*E75)</f>
        <v/>
      </c>
      <c r="P75" s="20">
        <f>IF(OR(A75="",E75="",M75=""),"",M75*E75)</f>
        <v/>
      </c>
      <c r="Q75" s="23">
        <f>IF(OR(A75="",E75="",H75=""),"",H75*E75)</f>
        <v/>
      </c>
      <c r="R75" s="21">
        <f>IF(COUNTA(A75:F75)=0,"",IF(A75="","Código obrigatório",IF(COUNTIF($A$5:$A$104,A75)&gt;1,"Código duplicado",IF(B75="","Nome obrigatório",IF(OR(C75="",C75&lt;=0,D75="",D75&lt;0,D75&gt;1),"Revisar preço/taxa",IF(OR(F75="",AND(F75&lt;&gt;"Sim",F75&lt;&gt;"Não")),"Revisar ativo",IF(COUNTIF('Composição'!$A$5:$A$204,A75)=0,"Sem composição",IF(COUNTIFS('Composição'!$A$5:$A$204,A75,'Composição'!$K$5:$K$204,"&lt;&gt;OK")&gt;0,"Revisar composição","OK"))))))))</f>
        <v/>
      </c>
      <c r="S75" s="21">
        <f>IF(COUNTA(A75:F75)=0,"",IF(F75="Não","Inativo",IF(R75&lt;&gt;"OK",R75,IF(M75&lt;0,"Prejuízo unitário",IF(N75&lt;'Parâmetros'!$B$5,"Margem abaixo da meta",IF(H75&gt;'Parâmetros'!$B$6,"Carga horária alta",IF(E75="","Sem previsão de vendas","Dentro dos parâmetros")))))))</f>
        <v/>
      </c>
    </row>
    <row r="76" ht="21" customHeight="1">
      <c r="A76" s="17" t="n"/>
      <c r="B76" s="18" t="n"/>
      <c r="C76" s="13" t="n"/>
      <c r="D76" s="15" t="n"/>
      <c r="E76" s="19" t="n"/>
      <c r="F76" s="17" t="n"/>
      <c r="G76" s="22">
        <f>IF(A76="","",SUMIF('Composição'!$A$5:$A$204,A76,'Composição'!$C$5:$C$204))</f>
        <v/>
      </c>
      <c r="H76" s="23">
        <f>IF(A76="","",IFERROR(SUMIF('Composição'!$A$5:$A$204,A76,'Composição'!$H$5:$H$204)/60,0))</f>
        <v/>
      </c>
      <c r="I76" s="20">
        <f>IF(A76="","",SUMIF('Composição'!$A$5:$A$204,A76,'Composição'!$I$5:$I$204))</f>
        <v/>
      </c>
      <c r="J76" s="20">
        <f>IF(A76="","",SUMIF('Composição'!$A$5:$A$204,A76,'Composição'!$J$5:$J$204))</f>
        <v/>
      </c>
      <c r="K76" s="20">
        <f>IF(A76="","",IF(OR(C76="",D76=""),"",C76*D76))</f>
        <v/>
      </c>
      <c r="L76" s="20">
        <f>IF(A76="","",IF(OR(J76="",K76=""),"",J76+K76))</f>
        <v/>
      </c>
      <c r="M76" s="20">
        <f>IF(A76="","",IF(OR(C76="",L76=""),"",C76-L76))</f>
        <v/>
      </c>
      <c r="N76" s="24">
        <f>IF(A76="","",IFERROR(M76/C76,"Preço inválido"))</f>
        <v/>
      </c>
      <c r="O76" s="20">
        <f>IF(OR(A76="",E76=""),"",C76*E76)</f>
        <v/>
      </c>
      <c r="P76" s="20">
        <f>IF(OR(A76="",E76="",M76=""),"",M76*E76)</f>
        <v/>
      </c>
      <c r="Q76" s="23">
        <f>IF(OR(A76="",E76="",H76=""),"",H76*E76)</f>
        <v/>
      </c>
      <c r="R76" s="21">
        <f>IF(COUNTA(A76:F76)=0,"",IF(A76="","Código obrigatório",IF(COUNTIF($A$5:$A$104,A76)&gt;1,"Código duplicado",IF(B76="","Nome obrigatório",IF(OR(C76="",C76&lt;=0,D76="",D76&lt;0,D76&gt;1),"Revisar preço/taxa",IF(OR(F76="",AND(F76&lt;&gt;"Sim",F76&lt;&gt;"Não")),"Revisar ativo",IF(COUNTIF('Composição'!$A$5:$A$204,A76)=0,"Sem composição",IF(COUNTIFS('Composição'!$A$5:$A$204,A76,'Composição'!$K$5:$K$204,"&lt;&gt;OK")&gt;0,"Revisar composição","OK"))))))))</f>
        <v/>
      </c>
      <c r="S76" s="21">
        <f>IF(COUNTA(A76:F76)=0,"",IF(F76="Não","Inativo",IF(R76&lt;&gt;"OK",R76,IF(M76&lt;0,"Prejuízo unitário",IF(N76&lt;'Parâmetros'!$B$5,"Margem abaixo da meta",IF(H76&gt;'Parâmetros'!$B$6,"Carga horária alta",IF(E76="","Sem previsão de vendas","Dentro dos parâmetros")))))))</f>
        <v/>
      </c>
    </row>
    <row r="77" ht="21" customHeight="1">
      <c r="A77" s="17" t="n"/>
      <c r="B77" s="18" t="n"/>
      <c r="C77" s="13" t="n"/>
      <c r="D77" s="15" t="n"/>
      <c r="E77" s="19" t="n"/>
      <c r="F77" s="17" t="n"/>
      <c r="G77" s="22">
        <f>IF(A77="","",SUMIF('Composição'!$A$5:$A$204,A77,'Composição'!$C$5:$C$204))</f>
        <v/>
      </c>
      <c r="H77" s="23">
        <f>IF(A77="","",IFERROR(SUMIF('Composição'!$A$5:$A$204,A77,'Composição'!$H$5:$H$204)/60,0))</f>
        <v/>
      </c>
      <c r="I77" s="20">
        <f>IF(A77="","",SUMIF('Composição'!$A$5:$A$204,A77,'Composição'!$I$5:$I$204))</f>
        <v/>
      </c>
      <c r="J77" s="20">
        <f>IF(A77="","",SUMIF('Composição'!$A$5:$A$204,A77,'Composição'!$J$5:$J$204))</f>
        <v/>
      </c>
      <c r="K77" s="20">
        <f>IF(A77="","",IF(OR(C77="",D77=""),"",C77*D77))</f>
        <v/>
      </c>
      <c r="L77" s="20">
        <f>IF(A77="","",IF(OR(J77="",K77=""),"",J77+K77))</f>
        <v/>
      </c>
      <c r="M77" s="20">
        <f>IF(A77="","",IF(OR(C77="",L77=""),"",C77-L77))</f>
        <v/>
      </c>
      <c r="N77" s="24">
        <f>IF(A77="","",IFERROR(M77/C77,"Preço inválido"))</f>
        <v/>
      </c>
      <c r="O77" s="20">
        <f>IF(OR(A77="",E77=""),"",C77*E77)</f>
        <v/>
      </c>
      <c r="P77" s="20">
        <f>IF(OR(A77="",E77="",M77=""),"",M77*E77)</f>
        <v/>
      </c>
      <c r="Q77" s="23">
        <f>IF(OR(A77="",E77="",H77=""),"",H77*E77)</f>
        <v/>
      </c>
      <c r="R77" s="21">
        <f>IF(COUNTA(A77:F77)=0,"",IF(A77="","Código obrigatório",IF(COUNTIF($A$5:$A$104,A77)&gt;1,"Código duplicado",IF(B77="","Nome obrigatório",IF(OR(C77="",C77&lt;=0,D77="",D77&lt;0,D77&gt;1),"Revisar preço/taxa",IF(OR(F77="",AND(F77&lt;&gt;"Sim",F77&lt;&gt;"Não")),"Revisar ativo",IF(COUNTIF('Composição'!$A$5:$A$204,A77)=0,"Sem composição",IF(COUNTIFS('Composição'!$A$5:$A$204,A77,'Composição'!$K$5:$K$204,"&lt;&gt;OK")&gt;0,"Revisar composição","OK"))))))))</f>
        <v/>
      </c>
      <c r="S77" s="21">
        <f>IF(COUNTA(A77:F77)=0,"",IF(F77="Não","Inativo",IF(R77&lt;&gt;"OK",R77,IF(M77&lt;0,"Prejuízo unitário",IF(N77&lt;'Parâmetros'!$B$5,"Margem abaixo da meta",IF(H77&gt;'Parâmetros'!$B$6,"Carga horária alta",IF(E77="","Sem previsão de vendas","Dentro dos parâmetros")))))))</f>
        <v/>
      </c>
    </row>
    <row r="78" ht="21" customHeight="1">
      <c r="A78" s="17" t="n"/>
      <c r="B78" s="18" t="n"/>
      <c r="C78" s="13" t="n"/>
      <c r="D78" s="15" t="n"/>
      <c r="E78" s="19" t="n"/>
      <c r="F78" s="17" t="n"/>
      <c r="G78" s="22">
        <f>IF(A78="","",SUMIF('Composição'!$A$5:$A$204,A78,'Composição'!$C$5:$C$204))</f>
        <v/>
      </c>
      <c r="H78" s="23">
        <f>IF(A78="","",IFERROR(SUMIF('Composição'!$A$5:$A$204,A78,'Composição'!$H$5:$H$204)/60,0))</f>
        <v/>
      </c>
      <c r="I78" s="20">
        <f>IF(A78="","",SUMIF('Composição'!$A$5:$A$204,A78,'Composição'!$I$5:$I$204))</f>
        <v/>
      </c>
      <c r="J78" s="20">
        <f>IF(A78="","",SUMIF('Composição'!$A$5:$A$204,A78,'Composição'!$J$5:$J$204))</f>
        <v/>
      </c>
      <c r="K78" s="20">
        <f>IF(A78="","",IF(OR(C78="",D78=""),"",C78*D78))</f>
        <v/>
      </c>
      <c r="L78" s="20">
        <f>IF(A78="","",IF(OR(J78="",K78=""),"",J78+K78))</f>
        <v/>
      </c>
      <c r="M78" s="20">
        <f>IF(A78="","",IF(OR(C78="",L78=""),"",C78-L78))</f>
        <v/>
      </c>
      <c r="N78" s="24">
        <f>IF(A78="","",IFERROR(M78/C78,"Preço inválido"))</f>
        <v/>
      </c>
      <c r="O78" s="20">
        <f>IF(OR(A78="",E78=""),"",C78*E78)</f>
        <v/>
      </c>
      <c r="P78" s="20">
        <f>IF(OR(A78="",E78="",M78=""),"",M78*E78)</f>
        <v/>
      </c>
      <c r="Q78" s="23">
        <f>IF(OR(A78="",E78="",H78=""),"",H78*E78)</f>
        <v/>
      </c>
      <c r="R78" s="21">
        <f>IF(COUNTA(A78:F78)=0,"",IF(A78="","Código obrigatório",IF(COUNTIF($A$5:$A$104,A78)&gt;1,"Código duplicado",IF(B78="","Nome obrigatório",IF(OR(C78="",C78&lt;=0,D78="",D78&lt;0,D78&gt;1),"Revisar preço/taxa",IF(OR(F78="",AND(F78&lt;&gt;"Sim",F78&lt;&gt;"Não")),"Revisar ativo",IF(COUNTIF('Composição'!$A$5:$A$204,A78)=0,"Sem composição",IF(COUNTIFS('Composição'!$A$5:$A$204,A78,'Composição'!$K$5:$K$204,"&lt;&gt;OK")&gt;0,"Revisar composição","OK"))))))))</f>
        <v/>
      </c>
      <c r="S78" s="21">
        <f>IF(COUNTA(A78:F78)=0,"",IF(F78="Não","Inativo",IF(R78&lt;&gt;"OK",R78,IF(M78&lt;0,"Prejuízo unitário",IF(N78&lt;'Parâmetros'!$B$5,"Margem abaixo da meta",IF(H78&gt;'Parâmetros'!$B$6,"Carga horária alta",IF(E78="","Sem previsão de vendas","Dentro dos parâmetros")))))))</f>
        <v/>
      </c>
    </row>
    <row r="79" ht="21" customHeight="1">
      <c r="A79" s="17" t="n"/>
      <c r="B79" s="18" t="n"/>
      <c r="C79" s="13" t="n"/>
      <c r="D79" s="15" t="n"/>
      <c r="E79" s="19" t="n"/>
      <c r="F79" s="17" t="n"/>
      <c r="G79" s="22">
        <f>IF(A79="","",SUMIF('Composição'!$A$5:$A$204,A79,'Composição'!$C$5:$C$204))</f>
        <v/>
      </c>
      <c r="H79" s="23">
        <f>IF(A79="","",IFERROR(SUMIF('Composição'!$A$5:$A$204,A79,'Composição'!$H$5:$H$204)/60,0))</f>
        <v/>
      </c>
      <c r="I79" s="20">
        <f>IF(A79="","",SUMIF('Composição'!$A$5:$A$204,A79,'Composição'!$I$5:$I$204))</f>
        <v/>
      </c>
      <c r="J79" s="20">
        <f>IF(A79="","",SUMIF('Composição'!$A$5:$A$204,A79,'Composição'!$J$5:$J$204))</f>
        <v/>
      </c>
      <c r="K79" s="20">
        <f>IF(A79="","",IF(OR(C79="",D79=""),"",C79*D79))</f>
        <v/>
      </c>
      <c r="L79" s="20">
        <f>IF(A79="","",IF(OR(J79="",K79=""),"",J79+K79))</f>
        <v/>
      </c>
      <c r="M79" s="20">
        <f>IF(A79="","",IF(OR(C79="",L79=""),"",C79-L79))</f>
        <v/>
      </c>
      <c r="N79" s="24">
        <f>IF(A79="","",IFERROR(M79/C79,"Preço inválido"))</f>
        <v/>
      </c>
      <c r="O79" s="20">
        <f>IF(OR(A79="",E79=""),"",C79*E79)</f>
        <v/>
      </c>
      <c r="P79" s="20">
        <f>IF(OR(A79="",E79="",M79=""),"",M79*E79)</f>
        <v/>
      </c>
      <c r="Q79" s="23">
        <f>IF(OR(A79="",E79="",H79=""),"",H79*E79)</f>
        <v/>
      </c>
      <c r="R79" s="21">
        <f>IF(COUNTA(A79:F79)=0,"",IF(A79="","Código obrigatório",IF(COUNTIF($A$5:$A$104,A79)&gt;1,"Código duplicado",IF(B79="","Nome obrigatório",IF(OR(C79="",C79&lt;=0,D79="",D79&lt;0,D79&gt;1),"Revisar preço/taxa",IF(OR(F79="",AND(F79&lt;&gt;"Sim",F79&lt;&gt;"Não")),"Revisar ativo",IF(COUNTIF('Composição'!$A$5:$A$204,A79)=0,"Sem composição",IF(COUNTIFS('Composição'!$A$5:$A$204,A79,'Composição'!$K$5:$K$204,"&lt;&gt;OK")&gt;0,"Revisar composição","OK"))))))))</f>
        <v/>
      </c>
      <c r="S79" s="21">
        <f>IF(COUNTA(A79:F79)=0,"",IF(F79="Não","Inativo",IF(R79&lt;&gt;"OK",R79,IF(M79&lt;0,"Prejuízo unitário",IF(N79&lt;'Parâmetros'!$B$5,"Margem abaixo da meta",IF(H79&gt;'Parâmetros'!$B$6,"Carga horária alta",IF(E79="","Sem previsão de vendas","Dentro dos parâmetros")))))))</f>
        <v/>
      </c>
    </row>
    <row r="80" ht="21" customHeight="1">
      <c r="A80" s="17" t="n"/>
      <c r="B80" s="18" t="n"/>
      <c r="C80" s="13" t="n"/>
      <c r="D80" s="15" t="n"/>
      <c r="E80" s="19" t="n"/>
      <c r="F80" s="17" t="n"/>
      <c r="G80" s="22">
        <f>IF(A80="","",SUMIF('Composição'!$A$5:$A$204,A80,'Composição'!$C$5:$C$204))</f>
        <v/>
      </c>
      <c r="H80" s="23">
        <f>IF(A80="","",IFERROR(SUMIF('Composição'!$A$5:$A$204,A80,'Composição'!$H$5:$H$204)/60,0))</f>
        <v/>
      </c>
      <c r="I80" s="20">
        <f>IF(A80="","",SUMIF('Composição'!$A$5:$A$204,A80,'Composição'!$I$5:$I$204))</f>
        <v/>
      </c>
      <c r="J80" s="20">
        <f>IF(A80="","",SUMIF('Composição'!$A$5:$A$204,A80,'Composição'!$J$5:$J$204))</f>
        <v/>
      </c>
      <c r="K80" s="20">
        <f>IF(A80="","",IF(OR(C80="",D80=""),"",C80*D80))</f>
        <v/>
      </c>
      <c r="L80" s="20">
        <f>IF(A80="","",IF(OR(J80="",K80=""),"",J80+K80))</f>
        <v/>
      </c>
      <c r="M80" s="20">
        <f>IF(A80="","",IF(OR(C80="",L80=""),"",C80-L80))</f>
        <v/>
      </c>
      <c r="N80" s="24">
        <f>IF(A80="","",IFERROR(M80/C80,"Preço inválido"))</f>
        <v/>
      </c>
      <c r="O80" s="20">
        <f>IF(OR(A80="",E80=""),"",C80*E80)</f>
        <v/>
      </c>
      <c r="P80" s="20">
        <f>IF(OR(A80="",E80="",M80=""),"",M80*E80)</f>
        <v/>
      </c>
      <c r="Q80" s="23">
        <f>IF(OR(A80="",E80="",H80=""),"",H80*E80)</f>
        <v/>
      </c>
      <c r="R80" s="21">
        <f>IF(COUNTA(A80:F80)=0,"",IF(A80="","Código obrigatório",IF(COUNTIF($A$5:$A$104,A80)&gt;1,"Código duplicado",IF(B80="","Nome obrigatório",IF(OR(C80="",C80&lt;=0,D80="",D80&lt;0,D80&gt;1),"Revisar preço/taxa",IF(OR(F80="",AND(F80&lt;&gt;"Sim",F80&lt;&gt;"Não")),"Revisar ativo",IF(COUNTIF('Composição'!$A$5:$A$204,A80)=0,"Sem composição",IF(COUNTIFS('Composição'!$A$5:$A$204,A80,'Composição'!$K$5:$K$204,"&lt;&gt;OK")&gt;0,"Revisar composição","OK"))))))))</f>
        <v/>
      </c>
      <c r="S80" s="21">
        <f>IF(COUNTA(A80:F80)=0,"",IF(F80="Não","Inativo",IF(R80&lt;&gt;"OK",R80,IF(M80&lt;0,"Prejuízo unitário",IF(N80&lt;'Parâmetros'!$B$5,"Margem abaixo da meta",IF(H80&gt;'Parâmetros'!$B$6,"Carga horária alta",IF(E80="","Sem previsão de vendas","Dentro dos parâmetros")))))))</f>
        <v/>
      </c>
    </row>
    <row r="81" ht="21" customHeight="1">
      <c r="A81" s="17" t="n"/>
      <c r="B81" s="18" t="n"/>
      <c r="C81" s="13" t="n"/>
      <c r="D81" s="15" t="n"/>
      <c r="E81" s="19" t="n"/>
      <c r="F81" s="17" t="n"/>
      <c r="G81" s="22">
        <f>IF(A81="","",SUMIF('Composição'!$A$5:$A$204,A81,'Composição'!$C$5:$C$204))</f>
        <v/>
      </c>
      <c r="H81" s="23">
        <f>IF(A81="","",IFERROR(SUMIF('Composição'!$A$5:$A$204,A81,'Composição'!$H$5:$H$204)/60,0))</f>
        <v/>
      </c>
      <c r="I81" s="20">
        <f>IF(A81="","",SUMIF('Composição'!$A$5:$A$204,A81,'Composição'!$I$5:$I$204))</f>
        <v/>
      </c>
      <c r="J81" s="20">
        <f>IF(A81="","",SUMIF('Composição'!$A$5:$A$204,A81,'Composição'!$J$5:$J$204))</f>
        <v/>
      </c>
      <c r="K81" s="20">
        <f>IF(A81="","",IF(OR(C81="",D81=""),"",C81*D81))</f>
        <v/>
      </c>
      <c r="L81" s="20">
        <f>IF(A81="","",IF(OR(J81="",K81=""),"",J81+K81))</f>
        <v/>
      </c>
      <c r="M81" s="20">
        <f>IF(A81="","",IF(OR(C81="",L81=""),"",C81-L81))</f>
        <v/>
      </c>
      <c r="N81" s="24">
        <f>IF(A81="","",IFERROR(M81/C81,"Preço inválido"))</f>
        <v/>
      </c>
      <c r="O81" s="20">
        <f>IF(OR(A81="",E81=""),"",C81*E81)</f>
        <v/>
      </c>
      <c r="P81" s="20">
        <f>IF(OR(A81="",E81="",M81=""),"",M81*E81)</f>
        <v/>
      </c>
      <c r="Q81" s="23">
        <f>IF(OR(A81="",E81="",H81=""),"",H81*E81)</f>
        <v/>
      </c>
      <c r="R81" s="21">
        <f>IF(COUNTA(A81:F81)=0,"",IF(A81="","Código obrigatório",IF(COUNTIF($A$5:$A$104,A81)&gt;1,"Código duplicado",IF(B81="","Nome obrigatório",IF(OR(C81="",C81&lt;=0,D81="",D81&lt;0,D81&gt;1),"Revisar preço/taxa",IF(OR(F81="",AND(F81&lt;&gt;"Sim",F81&lt;&gt;"Não")),"Revisar ativo",IF(COUNTIF('Composição'!$A$5:$A$204,A81)=0,"Sem composição",IF(COUNTIFS('Composição'!$A$5:$A$204,A81,'Composição'!$K$5:$K$204,"&lt;&gt;OK")&gt;0,"Revisar composição","OK"))))))))</f>
        <v/>
      </c>
      <c r="S81" s="21">
        <f>IF(COUNTA(A81:F81)=0,"",IF(F81="Não","Inativo",IF(R81&lt;&gt;"OK",R81,IF(M81&lt;0,"Prejuízo unitário",IF(N81&lt;'Parâmetros'!$B$5,"Margem abaixo da meta",IF(H81&gt;'Parâmetros'!$B$6,"Carga horária alta",IF(E81="","Sem previsão de vendas","Dentro dos parâmetros")))))))</f>
        <v/>
      </c>
    </row>
    <row r="82" ht="21" customHeight="1">
      <c r="A82" s="17" t="n"/>
      <c r="B82" s="18" t="n"/>
      <c r="C82" s="13" t="n"/>
      <c r="D82" s="15" t="n"/>
      <c r="E82" s="19" t="n"/>
      <c r="F82" s="17" t="n"/>
      <c r="G82" s="22">
        <f>IF(A82="","",SUMIF('Composição'!$A$5:$A$204,A82,'Composição'!$C$5:$C$204))</f>
        <v/>
      </c>
      <c r="H82" s="23">
        <f>IF(A82="","",IFERROR(SUMIF('Composição'!$A$5:$A$204,A82,'Composição'!$H$5:$H$204)/60,0))</f>
        <v/>
      </c>
      <c r="I82" s="20">
        <f>IF(A82="","",SUMIF('Composição'!$A$5:$A$204,A82,'Composição'!$I$5:$I$204))</f>
        <v/>
      </c>
      <c r="J82" s="20">
        <f>IF(A82="","",SUMIF('Composição'!$A$5:$A$204,A82,'Composição'!$J$5:$J$204))</f>
        <v/>
      </c>
      <c r="K82" s="20">
        <f>IF(A82="","",IF(OR(C82="",D82=""),"",C82*D82))</f>
        <v/>
      </c>
      <c r="L82" s="20">
        <f>IF(A82="","",IF(OR(J82="",K82=""),"",J82+K82))</f>
        <v/>
      </c>
      <c r="M82" s="20">
        <f>IF(A82="","",IF(OR(C82="",L82=""),"",C82-L82))</f>
        <v/>
      </c>
      <c r="N82" s="24">
        <f>IF(A82="","",IFERROR(M82/C82,"Preço inválido"))</f>
        <v/>
      </c>
      <c r="O82" s="20">
        <f>IF(OR(A82="",E82=""),"",C82*E82)</f>
        <v/>
      </c>
      <c r="P82" s="20">
        <f>IF(OR(A82="",E82="",M82=""),"",M82*E82)</f>
        <v/>
      </c>
      <c r="Q82" s="23">
        <f>IF(OR(A82="",E82="",H82=""),"",H82*E82)</f>
        <v/>
      </c>
      <c r="R82" s="21">
        <f>IF(COUNTA(A82:F82)=0,"",IF(A82="","Código obrigatório",IF(COUNTIF($A$5:$A$104,A82)&gt;1,"Código duplicado",IF(B82="","Nome obrigatório",IF(OR(C82="",C82&lt;=0,D82="",D82&lt;0,D82&gt;1),"Revisar preço/taxa",IF(OR(F82="",AND(F82&lt;&gt;"Sim",F82&lt;&gt;"Não")),"Revisar ativo",IF(COUNTIF('Composição'!$A$5:$A$204,A82)=0,"Sem composição",IF(COUNTIFS('Composição'!$A$5:$A$204,A82,'Composição'!$K$5:$K$204,"&lt;&gt;OK")&gt;0,"Revisar composição","OK"))))))))</f>
        <v/>
      </c>
      <c r="S82" s="21">
        <f>IF(COUNTA(A82:F82)=0,"",IF(F82="Não","Inativo",IF(R82&lt;&gt;"OK",R82,IF(M82&lt;0,"Prejuízo unitário",IF(N82&lt;'Parâmetros'!$B$5,"Margem abaixo da meta",IF(H82&gt;'Parâmetros'!$B$6,"Carga horária alta",IF(E82="","Sem previsão de vendas","Dentro dos parâmetros")))))))</f>
        <v/>
      </c>
    </row>
    <row r="83" ht="21" customHeight="1">
      <c r="A83" s="17" t="n"/>
      <c r="B83" s="18" t="n"/>
      <c r="C83" s="13" t="n"/>
      <c r="D83" s="15" t="n"/>
      <c r="E83" s="19" t="n"/>
      <c r="F83" s="17" t="n"/>
      <c r="G83" s="22">
        <f>IF(A83="","",SUMIF('Composição'!$A$5:$A$204,A83,'Composição'!$C$5:$C$204))</f>
        <v/>
      </c>
      <c r="H83" s="23">
        <f>IF(A83="","",IFERROR(SUMIF('Composição'!$A$5:$A$204,A83,'Composição'!$H$5:$H$204)/60,0))</f>
        <v/>
      </c>
      <c r="I83" s="20">
        <f>IF(A83="","",SUMIF('Composição'!$A$5:$A$204,A83,'Composição'!$I$5:$I$204))</f>
        <v/>
      </c>
      <c r="J83" s="20">
        <f>IF(A83="","",SUMIF('Composição'!$A$5:$A$204,A83,'Composição'!$J$5:$J$204))</f>
        <v/>
      </c>
      <c r="K83" s="20">
        <f>IF(A83="","",IF(OR(C83="",D83=""),"",C83*D83))</f>
        <v/>
      </c>
      <c r="L83" s="20">
        <f>IF(A83="","",IF(OR(J83="",K83=""),"",J83+K83))</f>
        <v/>
      </c>
      <c r="M83" s="20">
        <f>IF(A83="","",IF(OR(C83="",L83=""),"",C83-L83))</f>
        <v/>
      </c>
      <c r="N83" s="24">
        <f>IF(A83="","",IFERROR(M83/C83,"Preço inválido"))</f>
        <v/>
      </c>
      <c r="O83" s="20">
        <f>IF(OR(A83="",E83=""),"",C83*E83)</f>
        <v/>
      </c>
      <c r="P83" s="20">
        <f>IF(OR(A83="",E83="",M83=""),"",M83*E83)</f>
        <v/>
      </c>
      <c r="Q83" s="23">
        <f>IF(OR(A83="",E83="",H83=""),"",H83*E83)</f>
        <v/>
      </c>
      <c r="R83" s="21">
        <f>IF(COUNTA(A83:F83)=0,"",IF(A83="","Código obrigatório",IF(COUNTIF($A$5:$A$104,A83)&gt;1,"Código duplicado",IF(B83="","Nome obrigatório",IF(OR(C83="",C83&lt;=0,D83="",D83&lt;0,D83&gt;1),"Revisar preço/taxa",IF(OR(F83="",AND(F83&lt;&gt;"Sim",F83&lt;&gt;"Não")),"Revisar ativo",IF(COUNTIF('Composição'!$A$5:$A$204,A83)=0,"Sem composição",IF(COUNTIFS('Composição'!$A$5:$A$204,A83,'Composição'!$K$5:$K$204,"&lt;&gt;OK")&gt;0,"Revisar composição","OK"))))))))</f>
        <v/>
      </c>
      <c r="S83" s="21">
        <f>IF(COUNTA(A83:F83)=0,"",IF(F83="Não","Inativo",IF(R83&lt;&gt;"OK",R83,IF(M83&lt;0,"Prejuízo unitário",IF(N83&lt;'Parâmetros'!$B$5,"Margem abaixo da meta",IF(H83&gt;'Parâmetros'!$B$6,"Carga horária alta",IF(E83="","Sem previsão de vendas","Dentro dos parâmetros")))))))</f>
        <v/>
      </c>
    </row>
    <row r="84" ht="21" customHeight="1">
      <c r="A84" s="17" t="n"/>
      <c r="B84" s="18" t="n"/>
      <c r="C84" s="13" t="n"/>
      <c r="D84" s="15" t="n"/>
      <c r="E84" s="19" t="n"/>
      <c r="F84" s="17" t="n"/>
      <c r="G84" s="22">
        <f>IF(A84="","",SUMIF('Composição'!$A$5:$A$204,A84,'Composição'!$C$5:$C$204))</f>
        <v/>
      </c>
      <c r="H84" s="23">
        <f>IF(A84="","",IFERROR(SUMIF('Composição'!$A$5:$A$204,A84,'Composição'!$H$5:$H$204)/60,0))</f>
        <v/>
      </c>
      <c r="I84" s="20">
        <f>IF(A84="","",SUMIF('Composição'!$A$5:$A$204,A84,'Composição'!$I$5:$I$204))</f>
        <v/>
      </c>
      <c r="J84" s="20">
        <f>IF(A84="","",SUMIF('Composição'!$A$5:$A$204,A84,'Composição'!$J$5:$J$204))</f>
        <v/>
      </c>
      <c r="K84" s="20">
        <f>IF(A84="","",IF(OR(C84="",D84=""),"",C84*D84))</f>
        <v/>
      </c>
      <c r="L84" s="20">
        <f>IF(A84="","",IF(OR(J84="",K84=""),"",J84+K84))</f>
        <v/>
      </c>
      <c r="M84" s="20">
        <f>IF(A84="","",IF(OR(C84="",L84=""),"",C84-L84))</f>
        <v/>
      </c>
      <c r="N84" s="24">
        <f>IF(A84="","",IFERROR(M84/C84,"Preço inválido"))</f>
        <v/>
      </c>
      <c r="O84" s="20">
        <f>IF(OR(A84="",E84=""),"",C84*E84)</f>
        <v/>
      </c>
      <c r="P84" s="20">
        <f>IF(OR(A84="",E84="",M84=""),"",M84*E84)</f>
        <v/>
      </c>
      <c r="Q84" s="23">
        <f>IF(OR(A84="",E84="",H84=""),"",H84*E84)</f>
        <v/>
      </c>
      <c r="R84" s="21">
        <f>IF(COUNTA(A84:F84)=0,"",IF(A84="","Código obrigatório",IF(COUNTIF($A$5:$A$104,A84)&gt;1,"Código duplicado",IF(B84="","Nome obrigatório",IF(OR(C84="",C84&lt;=0,D84="",D84&lt;0,D84&gt;1),"Revisar preço/taxa",IF(OR(F84="",AND(F84&lt;&gt;"Sim",F84&lt;&gt;"Não")),"Revisar ativo",IF(COUNTIF('Composição'!$A$5:$A$204,A84)=0,"Sem composição",IF(COUNTIFS('Composição'!$A$5:$A$204,A84,'Composição'!$K$5:$K$204,"&lt;&gt;OK")&gt;0,"Revisar composição","OK"))))))))</f>
        <v/>
      </c>
      <c r="S84" s="21">
        <f>IF(COUNTA(A84:F84)=0,"",IF(F84="Não","Inativo",IF(R84&lt;&gt;"OK",R84,IF(M84&lt;0,"Prejuízo unitário",IF(N84&lt;'Parâmetros'!$B$5,"Margem abaixo da meta",IF(H84&gt;'Parâmetros'!$B$6,"Carga horária alta",IF(E84="","Sem previsão de vendas","Dentro dos parâmetros")))))))</f>
        <v/>
      </c>
    </row>
    <row r="85" ht="21" customHeight="1">
      <c r="A85" s="17" t="n"/>
      <c r="B85" s="18" t="n"/>
      <c r="C85" s="13" t="n"/>
      <c r="D85" s="15" t="n"/>
      <c r="E85" s="19" t="n"/>
      <c r="F85" s="17" t="n"/>
      <c r="G85" s="22">
        <f>IF(A85="","",SUMIF('Composição'!$A$5:$A$204,A85,'Composição'!$C$5:$C$204))</f>
        <v/>
      </c>
      <c r="H85" s="23">
        <f>IF(A85="","",IFERROR(SUMIF('Composição'!$A$5:$A$204,A85,'Composição'!$H$5:$H$204)/60,0))</f>
        <v/>
      </c>
      <c r="I85" s="20">
        <f>IF(A85="","",SUMIF('Composição'!$A$5:$A$204,A85,'Composição'!$I$5:$I$204))</f>
        <v/>
      </c>
      <c r="J85" s="20">
        <f>IF(A85="","",SUMIF('Composição'!$A$5:$A$204,A85,'Composição'!$J$5:$J$204))</f>
        <v/>
      </c>
      <c r="K85" s="20">
        <f>IF(A85="","",IF(OR(C85="",D85=""),"",C85*D85))</f>
        <v/>
      </c>
      <c r="L85" s="20">
        <f>IF(A85="","",IF(OR(J85="",K85=""),"",J85+K85))</f>
        <v/>
      </c>
      <c r="M85" s="20">
        <f>IF(A85="","",IF(OR(C85="",L85=""),"",C85-L85))</f>
        <v/>
      </c>
      <c r="N85" s="24">
        <f>IF(A85="","",IFERROR(M85/C85,"Preço inválido"))</f>
        <v/>
      </c>
      <c r="O85" s="20">
        <f>IF(OR(A85="",E85=""),"",C85*E85)</f>
        <v/>
      </c>
      <c r="P85" s="20">
        <f>IF(OR(A85="",E85="",M85=""),"",M85*E85)</f>
        <v/>
      </c>
      <c r="Q85" s="23">
        <f>IF(OR(A85="",E85="",H85=""),"",H85*E85)</f>
        <v/>
      </c>
      <c r="R85" s="21">
        <f>IF(COUNTA(A85:F85)=0,"",IF(A85="","Código obrigatório",IF(COUNTIF($A$5:$A$104,A85)&gt;1,"Código duplicado",IF(B85="","Nome obrigatório",IF(OR(C85="",C85&lt;=0,D85="",D85&lt;0,D85&gt;1),"Revisar preço/taxa",IF(OR(F85="",AND(F85&lt;&gt;"Sim",F85&lt;&gt;"Não")),"Revisar ativo",IF(COUNTIF('Composição'!$A$5:$A$204,A85)=0,"Sem composição",IF(COUNTIFS('Composição'!$A$5:$A$204,A85,'Composição'!$K$5:$K$204,"&lt;&gt;OK")&gt;0,"Revisar composição","OK"))))))))</f>
        <v/>
      </c>
      <c r="S85" s="21">
        <f>IF(COUNTA(A85:F85)=0,"",IF(F85="Não","Inativo",IF(R85&lt;&gt;"OK",R85,IF(M85&lt;0,"Prejuízo unitário",IF(N85&lt;'Parâmetros'!$B$5,"Margem abaixo da meta",IF(H85&gt;'Parâmetros'!$B$6,"Carga horária alta",IF(E85="","Sem previsão de vendas","Dentro dos parâmetros")))))))</f>
        <v/>
      </c>
    </row>
    <row r="86" ht="21" customHeight="1">
      <c r="A86" s="17" t="n"/>
      <c r="B86" s="18" t="n"/>
      <c r="C86" s="13" t="n"/>
      <c r="D86" s="15" t="n"/>
      <c r="E86" s="19" t="n"/>
      <c r="F86" s="17" t="n"/>
      <c r="G86" s="22">
        <f>IF(A86="","",SUMIF('Composição'!$A$5:$A$204,A86,'Composição'!$C$5:$C$204))</f>
        <v/>
      </c>
      <c r="H86" s="23">
        <f>IF(A86="","",IFERROR(SUMIF('Composição'!$A$5:$A$204,A86,'Composição'!$H$5:$H$204)/60,0))</f>
        <v/>
      </c>
      <c r="I86" s="20">
        <f>IF(A86="","",SUMIF('Composição'!$A$5:$A$204,A86,'Composição'!$I$5:$I$204))</f>
        <v/>
      </c>
      <c r="J86" s="20">
        <f>IF(A86="","",SUMIF('Composição'!$A$5:$A$204,A86,'Composição'!$J$5:$J$204))</f>
        <v/>
      </c>
      <c r="K86" s="20">
        <f>IF(A86="","",IF(OR(C86="",D86=""),"",C86*D86))</f>
        <v/>
      </c>
      <c r="L86" s="20">
        <f>IF(A86="","",IF(OR(J86="",K86=""),"",J86+K86))</f>
        <v/>
      </c>
      <c r="M86" s="20">
        <f>IF(A86="","",IF(OR(C86="",L86=""),"",C86-L86))</f>
        <v/>
      </c>
      <c r="N86" s="24">
        <f>IF(A86="","",IFERROR(M86/C86,"Preço inválido"))</f>
        <v/>
      </c>
      <c r="O86" s="20">
        <f>IF(OR(A86="",E86=""),"",C86*E86)</f>
        <v/>
      </c>
      <c r="P86" s="20">
        <f>IF(OR(A86="",E86="",M86=""),"",M86*E86)</f>
        <v/>
      </c>
      <c r="Q86" s="23">
        <f>IF(OR(A86="",E86="",H86=""),"",H86*E86)</f>
        <v/>
      </c>
      <c r="R86" s="21">
        <f>IF(COUNTA(A86:F86)=0,"",IF(A86="","Código obrigatório",IF(COUNTIF($A$5:$A$104,A86)&gt;1,"Código duplicado",IF(B86="","Nome obrigatório",IF(OR(C86="",C86&lt;=0,D86="",D86&lt;0,D86&gt;1),"Revisar preço/taxa",IF(OR(F86="",AND(F86&lt;&gt;"Sim",F86&lt;&gt;"Não")),"Revisar ativo",IF(COUNTIF('Composição'!$A$5:$A$204,A86)=0,"Sem composição",IF(COUNTIFS('Composição'!$A$5:$A$204,A86,'Composição'!$K$5:$K$204,"&lt;&gt;OK")&gt;0,"Revisar composição","OK"))))))))</f>
        <v/>
      </c>
      <c r="S86" s="21">
        <f>IF(COUNTA(A86:F86)=0,"",IF(F86="Não","Inativo",IF(R86&lt;&gt;"OK",R86,IF(M86&lt;0,"Prejuízo unitário",IF(N86&lt;'Parâmetros'!$B$5,"Margem abaixo da meta",IF(H86&gt;'Parâmetros'!$B$6,"Carga horária alta",IF(E86="","Sem previsão de vendas","Dentro dos parâmetros")))))))</f>
        <v/>
      </c>
    </row>
    <row r="87" ht="21" customHeight="1">
      <c r="A87" s="17" t="n"/>
      <c r="B87" s="18" t="n"/>
      <c r="C87" s="13" t="n"/>
      <c r="D87" s="15" t="n"/>
      <c r="E87" s="19" t="n"/>
      <c r="F87" s="17" t="n"/>
      <c r="G87" s="22">
        <f>IF(A87="","",SUMIF('Composição'!$A$5:$A$204,A87,'Composição'!$C$5:$C$204))</f>
        <v/>
      </c>
      <c r="H87" s="23">
        <f>IF(A87="","",IFERROR(SUMIF('Composição'!$A$5:$A$204,A87,'Composição'!$H$5:$H$204)/60,0))</f>
        <v/>
      </c>
      <c r="I87" s="20">
        <f>IF(A87="","",SUMIF('Composição'!$A$5:$A$204,A87,'Composição'!$I$5:$I$204))</f>
        <v/>
      </c>
      <c r="J87" s="20">
        <f>IF(A87="","",SUMIF('Composição'!$A$5:$A$204,A87,'Composição'!$J$5:$J$204))</f>
        <v/>
      </c>
      <c r="K87" s="20">
        <f>IF(A87="","",IF(OR(C87="",D87=""),"",C87*D87))</f>
        <v/>
      </c>
      <c r="L87" s="20">
        <f>IF(A87="","",IF(OR(J87="",K87=""),"",J87+K87))</f>
        <v/>
      </c>
      <c r="M87" s="20">
        <f>IF(A87="","",IF(OR(C87="",L87=""),"",C87-L87))</f>
        <v/>
      </c>
      <c r="N87" s="24">
        <f>IF(A87="","",IFERROR(M87/C87,"Preço inválido"))</f>
        <v/>
      </c>
      <c r="O87" s="20">
        <f>IF(OR(A87="",E87=""),"",C87*E87)</f>
        <v/>
      </c>
      <c r="P87" s="20">
        <f>IF(OR(A87="",E87="",M87=""),"",M87*E87)</f>
        <v/>
      </c>
      <c r="Q87" s="23">
        <f>IF(OR(A87="",E87="",H87=""),"",H87*E87)</f>
        <v/>
      </c>
      <c r="R87" s="21">
        <f>IF(COUNTA(A87:F87)=0,"",IF(A87="","Código obrigatório",IF(COUNTIF($A$5:$A$104,A87)&gt;1,"Código duplicado",IF(B87="","Nome obrigatório",IF(OR(C87="",C87&lt;=0,D87="",D87&lt;0,D87&gt;1),"Revisar preço/taxa",IF(OR(F87="",AND(F87&lt;&gt;"Sim",F87&lt;&gt;"Não")),"Revisar ativo",IF(COUNTIF('Composição'!$A$5:$A$204,A87)=0,"Sem composição",IF(COUNTIFS('Composição'!$A$5:$A$204,A87,'Composição'!$K$5:$K$204,"&lt;&gt;OK")&gt;0,"Revisar composição","OK"))))))))</f>
        <v/>
      </c>
      <c r="S87" s="21">
        <f>IF(COUNTA(A87:F87)=0,"",IF(F87="Não","Inativo",IF(R87&lt;&gt;"OK",R87,IF(M87&lt;0,"Prejuízo unitário",IF(N87&lt;'Parâmetros'!$B$5,"Margem abaixo da meta",IF(H87&gt;'Parâmetros'!$B$6,"Carga horária alta",IF(E87="","Sem previsão de vendas","Dentro dos parâmetros")))))))</f>
        <v/>
      </c>
    </row>
    <row r="88" ht="21" customHeight="1">
      <c r="A88" s="17" t="n"/>
      <c r="B88" s="18" t="n"/>
      <c r="C88" s="13" t="n"/>
      <c r="D88" s="15" t="n"/>
      <c r="E88" s="19" t="n"/>
      <c r="F88" s="17" t="n"/>
      <c r="G88" s="22">
        <f>IF(A88="","",SUMIF('Composição'!$A$5:$A$204,A88,'Composição'!$C$5:$C$204))</f>
        <v/>
      </c>
      <c r="H88" s="23">
        <f>IF(A88="","",IFERROR(SUMIF('Composição'!$A$5:$A$204,A88,'Composição'!$H$5:$H$204)/60,0))</f>
        <v/>
      </c>
      <c r="I88" s="20">
        <f>IF(A88="","",SUMIF('Composição'!$A$5:$A$204,A88,'Composição'!$I$5:$I$204))</f>
        <v/>
      </c>
      <c r="J88" s="20">
        <f>IF(A88="","",SUMIF('Composição'!$A$5:$A$204,A88,'Composição'!$J$5:$J$204))</f>
        <v/>
      </c>
      <c r="K88" s="20">
        <f>IF(A88="","",IF(OR(C88="",D88=""),"",C88*D88))</f>
        <v/>
      </c>
      <c r="L88" s="20">
        <f>IF(A88="","",IF(OR(J88="",K88=""),"",J88+K88))</f>
        <v/>
      </c>
      <c r="M88" s="20">
        <f>IF(A88="","",IF(OR(C88="",L88=""),"",C88-L88))</f>
        <v/>
      </c>
      <c r="N88" s="24">
        <f>IF(A88="","",IFERROR(M88/C88,"Preço inválido"))</f>
        <v/>
      </c>
      <c r="O88" s="20">
        <f>IF(OR(A88="",E88=""),"",C88*E88)</f>
        <v/>
      </c>
      <c r="P88" s="20">
        <f>IF(OR(A88="",E88="",M88=""),"",M88*E88)</f>
        <v/>
      </c>
      <c r="Q88" s="23">
        <f>IF(OR(A88="",E88="",H88=""),"",H88*E88)</f>
        <v/>
      </c>
      <c r="R88" s="21">
        <f>IF(COUNTA(A88:F88)=0,"",IF(A88="","Código obrigatório",IF(COUNTIF($A$5:$A$104,A88)&gt;1,"Código duplicado",IF(B88="","Nome obrigatório",IF(OR(C88="",C88&lt;=0,D88="",D88&lt;0,D88&gt;1),"Revisar preço/taxa",IF(OR(F88="",AND(F88&lt;&gt;"Sim",F88&lt;&gt;"Não")),"Revisar ativo",IF(COUNTIF('Composição'!$A$5:$A$204,A88)=0,"Sem composição",IF(COUNTIFS('Composição'!$A$5:$A$204,A88,'Composição'!$K$5:$K$204,"&lt;&gt;OK")&gt;0,"Revisar composição","OK"))))))))</f>
        <v/>
      </c>
      <c r="S88" s="21">
        <f>IF(COUNTA(A88:F88)=0,"",IF(F88="Não","Inativo",IF(R88&lt;&gt;"OK",R88,IF(M88&lt;0,"Prejuízo unitário",IF(N88&lt;'Parâmetros'!$B$5,"Margem abaixo da meta",IF(H88&gt;'Parâmetros'!$B$6,"Carga horária alta",IF(E88="","Sem previsão de vendas","Dentro dos parâmetros")))))))</f>
        <v/>
      </c>
    </row>
    <row r="89" ht="21" customHeight="1">
      <c r="A89" s="17" t="n"/>
      <c r="B89" s="18" t="n"/>
      <c r="C89" s="13" t="n"/>
      <c r="D89" s="15" t="n"/>
      <c r="E89" s="19" t="n"/>
      <c r="F89" s="17" t="n"/>
      <c r="G89" s="22">
        <f>IF(A89="","",SUMIF('Composição'!$A$5:$A$204,A89,'Composição'!$C$5:$C$204))</f>
        <v/>
      </c>
      <c r="H89" s="23">
        <f>IF(A89="","",IFERROR(SUMIF('Composição'!$A$5:$A$204,A89,'Composição'!$H$5:$H$204)/60,0))</f>
        <v/>
      </c>
      <c r="I89" s="20">
        <f>IF(A89="","",SUMIF('Composição'!$A$5:$A$204,A89,'Composição'!$I$5:$I$204))</f>
        <v/>
      </c>
      <c r="J89" s="20">
        <f>IF(A89="","",SUMIF('Composição'!$A$5:$A$204,A89,'Composição'!$J$5:$J$204))</f>
        <v/>
      </c>
      <c r="K89" s="20">
        <f>IF(A89="","",IF(OR(C89="",D89=""),"",C89*D89))</f>
        <v/>
      </c>
      <c r="L89" s="20">
        <f>IF(A89="","",IF(OR(J89="",K89=""),"",J89+K89))</f>
        <v/>
      </c>
      <c r="M89" s="20">
        <f>IF(A89="","",IF(OR(C89="",L89=""),"",C89-L89))</f>
        <v/>
      </c>
      <c r="N89" s="24">
        <f>IF(A89="","",IFERROR(M89/C89,"Preço inválido"))</f>
        <v/>
      </c>
      <c r="O89" s="20">
        <f>IF(OR(A89="",E89=""),"",C89*E89)</f>
        <v/>
      </c>
      <c r="P89" s="20">
        <f>IF(OR(A89="",E89="",M89=""),"",M89*E89)</f>
        <v/>
      </c>
      <c r="Q89" s="23">
        <f>IF(OR(A89="",E89="",H89=""),"",H89*E89)</f>
        <v/>
      </c>
      <c r="R89" s="21">
        <f>IF(COUNTA(A89:F89)=0,"",IF(A89="","Código obrigatório",IF(COUNTIF($A$5:$A$104,A89)&gt;1,"Código duplicado",IF(B89="","Nome obrigatório",IF(OR(C89="",C89&lt;=0,D89="",D89&lt;0,D89&gt;1),"Revisar preço/taxa",IF(OR(F89="",AND(F89&lt;&gt;"Sim",F89&lt;&gt;"Não")),"Revisar ativo",IF(COUNTIF('Composição'!$A$5:$A$204,A89)=0,"Sem composição",IF(COUNTIFS('Composição'!$A$5:$A$204,A89,'Composição'!$K$5:$K$204,"&lt;&gt;OK")&gt;0,"Revisar composição","OK"))))))))</f>
        <v/>
      </c>
      <c r="S89" s="21">
        <f>IF(COUNTA(A89:F89)=0,"",IF(F89="Não","Inativo",IF(R89&lt;&gt;"OK",R89,IF(M89&lt;0,"Prejuízo unitário",IF(N89&lt;'Parâmetros'!$B$5,"Margem abaixo da meta",IF(H89&gt;'Parâmetros'!$B$6,"Carga horária alta",IF(E89="","Sem previsão de vendas","Dentro dos parâmetros")))))))</f>
        <v/>
      </c>
    </row>
    <row r="90" ht="21" customHeight="1">
      <c r="A90" s="17" t="n"/>
      <c r="B90" s="18" t="n"/>
      <c r="C90" s="13" t="n"/>
      <c r="D90" s="15" t="n"/>
      <c r="E90" s="19" t="n"/>
      <c r="F90" s="17" t="n"/>
      <c r="G90" s="22">
        <f>IF(A90="","",SUMIF('Composição'!$A$5:$A$204,A90,'Composição'!$C$5:$C$204))</f>
        <v/>
      </c>
      <c r="H90" s="23">
        <f>IF(A90="","",IFERROR(SUMIF('Composição'!$A$5:$A$204,A90,'Composição'!$H$5:$H$204)/60,0))</f>
        <v/>
      </c>
      <c r="I90" s="20">
        <f>IF(A90="","",SUMIF('Composição'!$A$5:$A$204,A90,'Composição'!$I$5:$I$204))</f>
        <v/>
      </c>
      <c r="J90" s="20">
        <f>IF(A90="","",SUMIF('Composição'!$A$5:$A$204,A90,'Composição'!$J$5:$J$204))</f>
        <v/>
      </c>
      <c r="K90" s="20">
        <f>IF(A90="","",IF(OR(C90="",D90=""),"",C90*D90))</f>
        <v/>
      </c>
      <c r="L90" s="20">
        <f>IF(A90="","",IF(OR(J90="",K90=""),"",J90+K90))</f>
        <v/>
      </c>
      <c r="M90" s="20">
        <f>IF(A90="","",IF(OR(C90="",L90=""),"",C90-L90))</f>
        <v/>
      </c>
      <c r="N90" s="24">
        <f>IF(A90="","",IFERROR(M90/C90,"Preço inválido"))</f>
        <v/>
      </c>
      <c r="O90" s="20">
        <f>IF(OR(A90="",E90=""),"",C90*E90)</f>
        <v/>
      </c>
      <c r="P90" s="20">
        <f>IF(OR(A90="",E90="",M90=""),"",M90*E90)</f>
        <v/>
      </c>
      <c r="Q90" s="23">
        <f>IF(OR(A90="",E90="",H90=""),"",H90*E90)</f>
        <v/>
      </c>
      <c r="R90" s="21">
        <f>IF(COUNTA(A90:F90)=0,"",IF(A90="","Código obrigatório",IF(COUNTIF($A$5:$A$104,A90)&gt;1,"Código duplicado",IF(B90="","Nome obrigatório",IF(OR(C90="",C90&lt;=0,D90="",D90&lt;0,D90&gt;1),"Revisar preço/taxa",IF(OR(F90="",AND(F90&lt;&gt;"Sim",F90&lt;&gt;"Não")),"Revisar ativo",IF(COUNTIF('Composição'!$A$5:$A$204,A90)=0,"Sem composição",IF(COUNTIFS('Composição'!$A$5:$A$204,A90,'Composição'!$K$5:$K$204,"&lt;&gt;OK")&gt;0,"Revisar composição","OK"))))))))</f>
        <v/>
      </c>
      <c r="S90" s="21">
        <f>IF(COUNTA(A90:F90)=0,"",IF(F90="Não","Inativo",IF(R90&lt;&gt;"OK",R90,IF(M90&lt;0,"Prejuízo unitário",IF(N90&lt;'Parâmetros'!$B$5,"Margem abaixo da meta",IF(H90&gt;'Parâmetros'!$B$6,"Carga horária alta",IF(E90="","Sem previsão de vendas","Dentro dos parâmetros")))))))</f>
        <v/>
      </c>
    </row>
    <row r="91" ht="21" customHeight="1">
      <c r="A91" s="17" t="n"/>
      <c r="B91" s="18" t="n"/>
      <c r="C91" s="13" t="n"/>
      <c r="D91" s="15" t="n"/>
      <c r="E91" s="19" t="n"/>
      <c r="F91" s="17" t="n"/>
      <c r="G91" s="22">
        <f>IF(A91="","",SUMIF('Composição'!$A$5:$A$204,A91,'Composição'!$C$5:$C$204))</f>
        <v/>
      </c>
      <c r="H91" s="23">
        <f>IF(A91="","",IFERROR(SUMIF('Composição'!$A$5:$A$204,A91,'Composição'!$H$5:$H$204)/60,0))</f>
        <v/>
      </c>
      <c r="I91" s="20">
        <f>IF(A91="","",SUMIF('Composição'!$A$5:$A$204,A91,'Composição'!$I$5:$I$204))</f>
        <v/>
      </c>
      <c r="J91" s="20">
        <f>IF(A91="","",SUMIF('Composição'!$A$5:$A$204,A91,'Composição'!$J$5:$J$204))</f>
        <v/>
      </c>
      <c r="K91" s="20">
        <f>IF(A91="","",IF(OR(C91="",D91=""),"",C91*D91))</f>
        <v/>
      </c>
      <c r="L91" s="20">
        <f>IF(A91="","",IF(OR(J91="",K91=""),"",J91+K91))</f>
        <v/>
      </c>
      <c r="M91" s="20">
        <f>IF(A91="","",IF(OR(C91="",L91=""),"",C91-L91))</f>
        <v/>
      </c>
      <c r="N91" s="24">
        <f>IF(A91="","",IFERROR(M91/C91,"Preço inválido"))</f>
        <v/>
      </c>
      <c r="O91" s="20">
        <f>IF(OR(A91="",E91=""),"",C91*E91)</f>
        <v/>
      </c>
      <c r="P91" s="20">
        <f>IF(OR(A91="",E91="",M91=""),"",M91*E91)</f>
        <v/>
      </c>
      <c r="Q91" s="23">
        <f>IF(OR(A91="",E91="",H91=""),"",H91*E91)</f>
        <v/>
      </c>
      <c r="R91" s="21">
        <f>IF(COUNTA(A91:F91)=0,"",IF(A91="","Código obrigatório",IF(COUNTIF($A$5:$A$104,A91)&gt;1,"Código duplicado",IF(B91="","Nome obrigatório",IF(OR(C91="",C91&lt;=0,D91="",D91&lt;0,D91&gt;1),"Revisar preço/taxa",IF(OR(F91="",AND(F91&lt;&gt;"Sim",F91&lt;&gt;"Não")),"Revisar ativo",IF(COUNTIF('Composição'!$A$5:$A$204,A91)=0,"Sem composição",IF(COUNTIFS('Composição'!$A$5:$A$204,A91,'Composição'!$K$5:$K$204,"&lt;&gt;OK")&gt;0,"Revisar composição","OK"))))))))</f>
        <v/>
      </c>
      <c r="S91" s="21">
        <f>IF(COUNTA(A91:F91)=0,"",IF(F91="Não","Inativo",IF(R91&lt;&gt;"OK",R91,IF(M91&lt;0,"Prejuízo unitário",IF(N91&lt;'Parâmetros'!$B$5,"Margem abaixo da meta",IF(H91&gt;'Parâmetros'!$B$6,"Carga horária alta",IF(E91="","Sem previsão de vendas","Dentro dos parâmetros")))))))</f>
        <v/>
      </c>
    </row>
    <row r="92" ht="21" customHeight="1">
      <c r="A92" s="17" t="n"/>
      <c r="B92" s="18" t="n"/>
      <c r="C92" s="13" t="n"/>
      <c r="D92" s="15" t="n"/>
      <c r="E92" s="19" t="n"/>
      <c r="F92" s="17" t="n"/>
      <c r="G92" s="22">
        <f>IF(A92="","",SUMIF('Composição'!$A$5:$A$204,A92,'Composição'!$C$5:$C$204))</f>
        <v/>
      </c>
      <c r="H92" s="23">
        <f>IF(A92="","",IFERROR(SUMIF('Composição'!$A$5:$A$204,A92,'Composição'!$H$5:$H$204)/60,0))</f>
        <v/>
      </c>
      <c r="I92" s="20">
        <f>IF(A92="","",SUMIF('Composição'!$A$5:$A$204,A92,'Composição'!$I$5:$I$204))</f>
        <v/>
      </c>
      <c r="J92" s="20">
        <f>IF(A92="","",SUMIF('Composição'!$A$5:$A$204,A92,'Composição'!$J$5:$J$204))</f>
        <v/>
      </c>
      <c r="K92" s="20">
        <f>IF(A92="","",IF(OR(C92="",D92=""),"",C92*D92))</f>
        <v/>
      </c>
      <c r="L92" s="20">
        <f>IF(A92="","",IF(OR(J92="",K92=""),"",J92+K92))</f>
        <v/>
      </c>
      <c r="M92" s="20">
        <f>IF(A92="","",IF(OR(C92="",L92=""),"",C92-L92))</f>
        <v/>
      </c>
      <c r="N92" s="24">
        <f>IF(A92="","",IFERROR(M92/C92,"Preço inválido"))</f>
        <v/>
      </c>
      <c r="O92" s="20">
        <f>IF(OR(A92="",E92=""),"",C92*E92)</f>
        <v/>
      </c>
      <c r="P92" s="20">
        <f>IF(OR(A92="",E92="",M92=""),"",M92*E92)</f>
        <v/>
      </c>
      <c r="Q92" s="23">
        <f>IF(OR(A92="",E92="",H92=""),"",H92*E92)</f>
        <v/>
      </c>
      <c r="R92" s="21">
        <f>IF(COUNTA(A92:F92)=0,"",IF(A92="","Código obrigatório",IF(COUNTIF($A$5:$A$104,A92)&gt;1,"Código duplicado",IF(B92="","Nome obrigatório",IF(OR(C92="",C92&lt;=0,D92="",D92&lt;0,D92&gt;1),"Revisar preço/taxa",IF(OR(F92="",AND(F92&lt;&gt;"Sim",F92&lt;&gt;"Não")),"Revisar ativo",IF(COUNTIF('Composição'!$A$5:$A$204,A92)=0,"Sem composição",IF(COUNTIFS('Composição'!$A$5:$A$204,A92,'Composição'!$K$5:$K$204,"&lt;&gt;OK")&gt;0,"Revisar composição","OK"))))))))</f>
        <v/>
      </c>
      <c r="S92" s="21">
        <f>IF(COUNTA(A92:F92)=0,"",IF(F92="Não","Inativo",IF(R92&lt;&gt;"OK",R92,IF(M92&lt;0,"Prejuízo unitário",IF(N92&lt;'Parâmetros'!$B$5,"Margem abaixo da meta",IF(H92&gt;'Parâmetros'!$B$6,"Carga horária alta",IF(E92="","Sem previsão de vendas","Dentro dos parâmetros")))))))</f>
        <v/>
      </c>
    </row>
    <row r="93" ht="21" customHeight="1">
      <c r="A93" s="17" t="n"/>
      <c r="B93" s="18" t="n"/>
      <c r="C93" s="13" t="n"/>
      <c r="D93" s="15" t="n"/>
      <c r="E93" s="19" t="n"/>
      <c r="F93" s="17" t="n"/>
      <c r="G93" s="22">
        <f>IF(A93="","",SUMIF('Composição'!$A$5:$A$204,A93,'Composição'!$C$5:$C$204))</f>
        <v/>
      </c>
      <c r="H93" s="23">
        <f>IF(A93="","",IFERROR(SUMIF('Composição'!$A$5:$A$204,A93,'Composição'!$H$5:$H$204)/60,0))</f>
        <v/>
      </c>
      <c r="I93" s="20">
        <f>IF(A93="","",SUMIF('Composição'!$A$5:$A$204,A93,'Composição'!$I$5:$I$204))</f>
        <v/>
      </c>
      <c r="J93" s="20">
        <f>IF(A93="","",SUMIF('Composição'!$A$5:$A$204,A93,'Composição'!$J$5:$J$204))</f>
        <v/>
      </c>
      <c r="K93" s="20">
        <f>IF(A93="","",IF(OR(C93="",D93=""),"",C93*D93))</f>
        <v/>
      </c>
      <c r="L93" s="20">
        <f>IF(A93="","",IF(OR(J93="",K93=""),"",J93+K93))</f>
        <v/>
      </c>
      <c r="M93" s="20">
        <f>IF(A93="","",IF(OR(C93="",L93=""),"",C93-L93))</f>
        <v/>
      </c>
      <c r="N93" s="24">
        <f>IF(A93="","",IFERROR(M93/C93,"Preço inválido"))</f>
        <v/>
      </c>
      <c r="O93" s="20">
        <f>IF(OR(A93="",E93=""),"",C93*E93)</f>
        <v/>
      </c>
      <c r="P93" s="20">
        <f>IF(OR(A93="",E93="",M93=""),"",M93*E93)</f>
        <v/>
      </c>
      <c r="Q93" s="23">
        <f>IF(OR(A93="",E93="",H93=""),"",H93*E93)</f>
        <v/>
      </c>
      <c r="R93" s="21">
        <f>IF(COUNTA(A93:F93)=0,"",IF(A93="","Código obrigatório",IF(COUNTIF($A$5:$A$104,A93)&gt;1,"Código duplicado",IF(B93="","Nome obrigatório",IF(OR(C93="",C93&lt;=0,D93="",D93&lt;0,D93&gt;1),"Revisar preço/taxa",IF(OR(F93="",AND(F93&lt;&gt;"Sim",F93&lt;&gt;"Não")),"Revisar ativo",IF(COUNTIF('Composição'!$A$5:$A$204,A93)=0,"Sem composição",IF(COUNTIFS('Composição'!$A$5:$A$204,A93,'Composição'!$K$5:$K$204,"&lt;&gt;OK")&gt;0,"Revisar composição","OK"))))))))</f>
        <v/>
      </c>
      <c r="S93" s="21">
        <f>IF(COUNTA(A93:F93)=0,"",IF(F93="Não","Inativo",IF(R93&lt;&gt;"OK",R93,IF(M93&lt;0,"Prejuízo unitário",IF(N93&lt;'Parâmetros'!$B$5,"Margem abaixo da meta",IF(H93&gt;'Parâmetros'!$B$6,"Carga horária alta",IF(E93="","Sem previsão de vendas","Dentro dos parâmetros")))))))</f>
        <v/>
      </c>
    </row>
    <row r="94" ht="21" customHeight="1">
      <c r="A94" s="17" t="n"/>
      <c r="B94" s="18" t="n"/>
      <c r="C94" s="13" t="n"/>
      <c r="D94" s="15" t="n"/>
      <c r="E94" s="19" t="n"/>
      <c r="F94" s="17" t="n"/>
      <c r="G94" s="22">
        <f>IF(A94="","",SUMIF('Composição'!$A$5:$A$204,A94,'Composição'!$C$5:$C$204))</f>
        <v/>
      </c>
      <c r="H94" s="23">
        <f>IF(A94="","",IFERROR(SUMIF('Composição'!$A$5:$A$204,A94,'Composição'!$H$5:$H$204)/60,0))</f>
        <v/>
      </c>
      <c r="I94" s="20">
        <f>IF(A94="","",SUMIF('Composição'!$A$5:$A$204,A94,'Composição'!$I$5:$I$204))</f>
        <v/>
      </c>
      <c r="J94" s="20">
        <f>IF(A94="","",SUMIF('Composição'!$A$5:$A$204,A94,'Composição'!$J$5:$J$204))</f>
        <v/>
      </c>
      <c r="K94" s="20">
        <f>IF(A94="","",IF(OR(C94="",D94=""),"",C94*D94))</f>
        <v/>
      </c>
      <c r="L94" s="20">
        <f>IF(A94="","",IF(OR(J94="",K94=""),"",J94+K94))</f>
        <v/>
      </c>
      <c r="M94" s="20">
        <f>IF(A94="","",IF(OR(C94="",L94=""),"",C94-L94))</f>
        <v/>
      </c>
      <c r="N94" s="24">
        <f>IF(A94="","",IFERROR(M94/C94,"Preço inválido"))</f>
        <v/>
      </c>
      <c r="O94" s="20">
        <f>IF(OR(A94="",E94=""),"",C94*E94)</f>
        <v/>
      </c>
      <c r="P94" s="20">
        <f>IF(OR(A94="",E94="",M94=""),"",M94*E94)</f>
        <v/>
      </c>
      <c r="Q94" s="23">
        <f>IF(OR(A94="",E94="",H94=""),"",H94*E94)</f>
        <v/>
      </c>
      <c r="R94" s="21">
        <f>IF(COUNTA(A94:F94)=0,"",IF(A94="","Código obrigatório",IF(COUNTIF($A$5:$A$104,A94)&gt;1,"Código duplicado",IF(B94="","Nome obrigatório",IF(OR(C94="",C94&lt;=0,D94="",D94&lt;0,D94&gt;1),"Revisar preço/taxa",IF(OR(F94="",AND(F94&lt;&gt;"Sim",F94&lt;&gt;"Não")),"Revisar ativo",IF(COUNTIF('Composição'!$A$5:$A$204,A94)=0,"Sem composição",IF(COUNTIFS('Composição'!$A$5:$A$204,A94,'Composição'!$K$5:$K$204,"&lt;&gt;OK")&gt;0,"Revisar composição","OK"))))))))</f>
        <v/>
      </c>
      <c r="S94" s="21">
        <f>IF(COUNTA(A94:F94)=0,"",IF(F94="Não","Inativo",IF(R94&lt;&gt;"OK",R94,IF(M94&lt;0,"Prejuízo unitário",IF(N94&lt;'Parâmetros'!$B$5,"Margem abaixo da meta",IF(H94&gt;'Parâmetros'!$B$6,"Carga horária alta",IF(E94="","Sem previsão de vendas","Dentro dos parâmetros")))))))</f>
        <v/>
      </c>
    </row>
    <row r="95" ht="21" customHeight="1">
      <c r="A95" s="17" t="n"/>
      <c r="B95" s="18" t="n"/>
      <c r="C95" s="13" t="n"/>
      <c r="D95" s="15" t="n"/>
      <c r="E95" s="19" t="n"/>
      <c r="F95" s="17" t="n"/>
      <c r="G95" s="22">
        <f>IF(A95="","",SUMIF('Composição'!$A$5:$A$204,A95,'Composição'!$C$5:$C$204))</f>
        <v/>
      </c>
      <c r="H95" s="23">
        <f>IF(A95="","",IFERROR(SUMIF('Composição'!$A$5:$A$204,A95,'Composição'!$H$5:$H$204)/60,0))</f>
        <v/>
      </c>
      <c r="I95" s="20">
        <f>IF(A95="","",SUMIF('Composição'!$A$5:$A$204,A95,'Composição'!$I$5:$I$204))</f>
        <v/>
      </c>
      <c r="J95" s="20">
        <f>IF(A95="","",SUMIF('Composição'!$A$5:$A$204,A95,'Composição'!$J$5:$J$204))</f>
        <v/>
      </c>
      <c r="K95" s="20">
        <f>IF(A95="","",IF(OR(C95="",D95=""),"",C95*D95))</f>
        <v/>
      </c>
      <c r="L95" s="20">
        <f>IF(A95="","",IF(OR(J95="",K95=""),"",J95+K95))</f>
        <v/>
      </c>
      <c r="M95" s="20">
        <f>IF(A95="","",IF(OR(C95="",L95=""),"",C95-L95))</f>
        <v/>
      </c>
      <c r="N95" s="24">
        <f>IF(A95="","",IFERROR(M95/C95,"Preço inválido"))</f>
        <v/>
      </c>
      <c r="O95" s="20">
        <f>IF(OR(A95="",E95=""),"",C95*E95)</f>
        <v/>
      </c>
      <c r="P95" s="20">
        <f>IF(OR(A95="",E95="",M95=""),"",M95*E95)</f>
        <v/>
      </c>
      <c r="Q95" s="23">
        <f>IF(OR(A95="",E95="",H95=""),"",H95*E95)</f>
        <v/>
      </c>
      <c r="R95" s="21">
        <f>IF(COUNTA(A95:F95)=0,"",IF(A95="","Código obrigatório",IF(COUNTIF($A$5:$A$104,A95)&gt;1,"Código duplicado",IF(B95="","Nome obrigatório",IF(OR(C95="",C95&lt;=0,D95="",D95&lt;0,D95&gt;1),"Revisar preço/taxa",IF(OR(F95="",AND(F95&lt;&gt;"Sim",F95&lt;&gt;"Não")),"Revisar ativo",IF(COUNTIF('Composição'!$A$5:$A$204,A95)=0,"Sem composição",IF(COUNTIFS('Composição'!$A$5:$A$204,A95,'Composição'!$K$5:$K$204,"&lt;&gt;OK")&gt;0,"Revisar composição","OK"))))))))</f>
        <v/>
      </c>
      <c r="S95" s="21">
        <f>IF(COUNTA(A95:F95)=0,"",IF(F95="Não","Inativo",IF(R95&lt;&gt;"OK",R95,IF(M95&lt;0,"Prejuízo unitário",IF(N95&lt;'Parâmetros'!$B$5,"Margem abaixo da meta",IF(H95&gt;'Parâmetros'!$B$6,"Carga horária alta",IF(E95="","Sem previsão de vendas","Dentro dos parâmetros")))))))</f>
        <v/>
      </c>
    </row>
    <row r="96" ht="21" customHeight="1">
      <c r="A96" s="17" t="n"/>
      <c r="B96" s="18" t="n"/>
      <c r="C96" s="13" t="n"/>
      <c r="D96" s="15" t="n"/>
      <c r="E96" s="19" t="n"/>
      <c r="F96" s="17" t="n"/>
      <c r="G96" s="22">
        <f>IF(A96="","",SUMIF('Composição'!$A$5:$A$204,A96,'Composição'!$C$5:$C$204))</f>
        <v/>
      </c>
      <c r="H96" s="23">
        <f>IF(A96="","",IFERROR(SUMIF('Composição'!$A$5:$A$204,A96,'Composição'!$H$5:$H$204)/60,0))</f>
        <v/>
      </c>
      <c r="I96" s="20">
        <f>IF(A96="","",SUMIF('Composição'!$A$5:$A$204,A96,'Composição'!$I$5:$I$204))</f>
        <v/>
      </c>
      <c r="J96" s="20">
        <f>IF(A96="","",SUMIF('Composição'!$A$5:$A$204,A96,'Composição'!$J$5:$J$204))</f>
        <v/>
      </c>
      <c r="K96" s="20">
        <f>IF(A96="","",IF(OR(C96="",D96=""),"",C96*D96))</f>
        <v/>
      </c>
      <c r="L96" s="20">
        <f>IF(A96="","",IF(OR(J96="",K96=""),"",J96+K96))</f>
        <v/>
      </c>
      <c r="M96" s="20">
        <f>IF(A96="","",IF(OR(C96="",L96=""),"",C96-L96))</f>
        <v/>
      </c>
      <c r="N96" s="24">
        <f>IF(A96="","",IFERROR(M96/C96,"Preço inválido"))</f>
        <v/>
      </c>
      <c r="O96" s="20">
        <f>IF(OR(A96="",E96=""),"",C96*E96)</f>
        <v/>
      </c>
      <c r="P96" s="20">
        <f>IF(OR(A96="",E96="",M96=""),"",M96*E96)</f>
        <v/>
      </c>
      <c r="Q96" s="23">
        <f>IF(OR(A96="",E96="",H96=""),"",H96*E96)</f>
        <v/>
      </c>
      <c r="R96" s="21">
        <f>IF(COUNTA(A96:F96)=0,"",IF(A96="","Código obrigatório",IF(COUNTIF($A$5:$A$104,A96)&gt;1,"Código duplicado",IF(B96="","Nome obrigatório",IF(OR(C96="",C96&lt;=0,D96="",D96&lt;0,D96&gt;1),"Revisar preço/taxa",IF(OR(F96="",AND(F96&lt;&gt;"Sim",F96&lt;&gt;"Não")),"Revisar ativo",IF(COUNTIF('Composição'!$A$5:$A$204,A96)=0,"Sem composição",IF(COUNTIFS('Composição'!$A$5:$A$204,A96,'Composição'!$K$5:$K$204,"&lt;&gt;OK")&gt;0,"Revisar composição","OK"))))))))</f>
        <v/>
      </c>
      <c r="S96" s="21">
        <f>IF(COUNTA(A96:F96)=0,"",IF(F96="Não","Inativo",IF(R96&lt;&gt;"OK",R96,IF(M96&lt;0,"Prejuízo unitário",IF(N96&lt;'Parâmetros'!$B$5,"Margem abaixo da meta",IF(H96&gt;'Parâmetros'!$B$6,"Carga horária alta",IF(E96="","Sem previsão de vendas","Dentro dos parâmetros")))))))</f>
        <v/>
      </c>
    </row>
    <row r="97" ht="21" customHeight="1">
      <c r="A97" s="17" t="n"/>
      <c r="B97" s="18" t="n"/>
      <c r="C97" s="13" t="n"/>
      <c r="D97" s="15" t="n"/>
      <c r="E97" s="19" t="n"/>
      <c r="F97" s="17" t="n"/>
      <c r="G97" s="22">
        <f>IF(A97="","",SUMIF('Composição'!$A$5:$A$204,A97,'Composição'!$C$5:$C$204))</f>
        <v/>
      </c>
      <c r="H97" s="23">
        <f>IF(A97="","",IFERROR(SUMIF('Composição'!$A$5:$A$204,A97,'Composição'!$H$5:$H$204)/60,0))</f>
        <v/>
      </c>
      <c r="I97" s="20">
        <f>IF(A97="","",SUMIF('Composição'!$A$5:$A$204,A97,'Composição'!$I$5:$I$204))</f>
        <v/>
      </c>
      <c r="J97" s="20">
        <f>IF(A97="","",SUMIF('Composição'!$A$5:$A$204,A97,'Composição'!$J$5:$J$204))</f>
        <v/>
      </c>
      <c r="K97" s="20">
        <f>IF(A97="","",IF(OR(C97="",D97=""),"",C97*D97))</f>
        <v/>
      </c>
      <c r="L97" s="20">
        <f>IF(A97="","",IF(OR(J97="",K97=""),"",J97+K97))</f>
        <v/>
      </c>
      <c r="M97" s="20">
        <f>IF(A97="","",IF(OR(C97="",L97=""),"",C97-L97))</f>
        <v/>
      </c>
      <c r="N97" s="24">
        <f>IF(A97="","",IFERROR(M97/C97,"Preço inválido"))</f>
        <v/>
      </c>
      <c r="O97" s="20">
        <f>IF(OR(A97="",E97=""),"",C97*E97)</f>
        <v/>
      </c>
      <c r="P97" s="20">
        <f>IF(OR(A97="",E97="",M97=""),"",M97*E97)</f>
        <v/>
      </c>
      <c r="Q97" s="23">
        <f>IF(OR(A97="",E97="",H97=""),"",H97*E97)</f>
        <v/>
      </c>
      <c r="R97" s="21">
        <f>IF(COUNTA(A97:F97)=0,"",IF(A97="","Código obrigatório",IF(COUNTIF($A$5:$A$104,A97)&gt;1,"Código duplicado",IF(B97="","Nome obrigatório",IF(OR(C97="",C97&lt;=0,D97="",D97&lt;0,D97&gt;1),"Revisar preço/taxa",IF(OR(F97="",AND(F97&lt;&gt;"Sim",F97&lt;&gt;"Não")),"Revisar ativo",IF(COUNTIF('Composição'!$A$5:$A$204,A97)=0,"Sem composição",IF(COUNTIFS('Composição'!$A$5:$A$204,A97,'Composição'!$K$5:$K$204,"&lt;&gt;OK")&gt;0,"Revisar composição","OK"))))))))</f>
        <v/>
      </c>
      <c r="S97" s="21">
        <f>IF(COUNTA(A97:F97)=0,"",IF(F97="Não","Inativo",IF(R97&lt;&gt;"OK",R97,IF(M97&lt;0,"Prejuízo unitário",IF(N97&lt;'Parâmetros'!$B$5,"Margem abaixo da meta",IF(H97&gt;'Parâmetros'!$B$6,"Carga horária alta",IF(E97="","Sem previsão de vendas","Dentro dos parâmetros")))))))</f>
        <v/>
      </c>
    </row>
    <row r="98" ht="21" customHeight="1">
      <c r="A98" s="17" t="n"/>
      <c r="B98" s="18" t="n"/>
      <c r="C98" s="13" t="n"/>
      <c r="D98" s="15" t="n"/>
      <c r="E98" s="19" t="n"/>
      <c r="F98" s="17" t="n"/>
      <c r="G98" s="22">
        <f>IF(A98="","",SUMIF('Composição'!$A$5:$A$204,A98,'Composição'!$C$5:$C$204))</f>
        <v/>
      </c>
      <c r="H98" s="23">
        <f>IF(A98="","",IFERROR(SUMIF('Composição'!$A$5:$A$204,A98,'Composição'!$H$5:$H$204)/60,0))</f>
        <v/>
      </c>
      <c r="I98" s="20">
        <f>IF(A98="","",SUMIF('Composição'!$A$5:$A$204,A98,'Composição'!$I$5:$I$204))</f>
        <v/>
      </c>
      <c r="J98" s="20">
        <f>IF(A98="","",SUMIF('Composição'!$A$5:$A$204,A98,'Composição'!$J$5:$J$204))</f>
        <v/>
      </c>
      <c r="K98" s="20">
        <f>IF(A98="","",IF(OR(C98="",D98=""),"",C98*D98))</f>
        <v/>
      </c>
      <c r="L98" s="20">
        <f>IF(A98="","",IF(OR(J98="",K98=""),"",J98+K98))</f>
        <v/>
      </c>
      <c r="M98" s="20">
        <f>IF(A98="","",IF(OR(C98="",L98=""),"",C98-L98))</f>
        <v/>
      </c>
      <c r="N98" s="24">
        <f>IF(A98="","",IFERROR(M98/C98,"Preço inválido"))</f>
        <v/>
      </c>
      <c r="O98" s="20">
        <f>IF(OR(A98="",E98=""),"",C98*E98)</f>
        <v/>
      </c>
      <c r="P98" s="20">
        <f>IF(OR(A98="",E98="",M98=""),"",M98*E98)</f>
        <v/>
      </c>
      <c r="Q98" s="23">
        <f>IF(OR(A98="",E98="",H98=""),"",H98*E98)</f>
        <v/>
      </c>
      <c r="R98" s="21">
        <f>IF(COUNTA(A98:F98)=0,"",IF(A98="","Código obrigatório",IF(COUNTIF($A$5:$A$104,A98)&gt;1,"Código duplicado",IF(B98="","Nome obrigatório",IF(OR(C98="",C98&lt;=0,D98="",D98&lt;0,D98&gt;1),"Revisar preço/taxa",IF(OR(F98="",AND(F98&lt;&gt;"Sim",F98&lt;&gt;"Não")),"Revisar ativo",IF(COUNTIF('Composição'!$A$5:$A$204,A98)=0,"Sem composição",IF(COUNTIFS('Composição'!$A$5:$A$204,A98,'Composição'!$K$5:$K$204,"&lt;&gt;OK")&gt;0,"Revisar composição","OK"))))))))</f>
        <v/>
      </c>
      <c r="S98" s="21">
        <f>IF(COUNTA(A98:F98)=0,"",IF(F98="Não","Inativo",IF(R98&lt;&gt;"OK",R98,IF(M98&lt;0,"Prejuízo unitário",IF(N98&lt;'Parâmetros'!$B$5,"Margem abaixo da meta",IF(H98&gt;'Parâmetros'!$B$6,"Carga horária alta",IF(E98="","Sem previsão de vendas","Dentro dos parâmetros")))))))</f>
        <v/>
      </c>
    </row>
    <row r="99" ht="21" customHeight="1">
      <c r="A99" s="17" t="n"/>
      <c r="B99" s="18" t="n"/>
      <c r="C99" s="13" t="n"/>
      <c r="D99" s="15" t="n"/>
      <c r="E99" s="19" t="n"/>
      <c r="F99" s="17" t="n"/>
      <c r="G99" s="22">
        <f>IF(A99="","",SUMIF('Composição'!$A$5:$A$204,A99,'Composição'!$C$5:$C$204))</f>
        <v/>
      </c>
      <c r="H99" s="23">
        <f>IF(A99="","",IFERROR(SUMIF('Composição'!$A$5:$A$204,A99,'Composição'!$H$5:$H$204)/60,0))</f>
        <v/>
      </c>
      <c r="I99" s="20">
        <f>IF(A99="","",SUMIF('Composição'!$A$5:$A$204,A99,'Composição'!$I$5:$I$204))</f>
        <v/>
      </c>
      <c r="J99" s="20">
        <f>IF(A99="","",SUMIF('Composição'!$A$5:$A$204,A99,'Composição'!$J$5:$J$204))</f>
        <v/>
      </c>
      <c r="K99" s="20">
        <f>IF(A99="","",IF(OR(C99="",D99=""),"",C99*D99))</f>
        <v/>
      </c>
      <c r="L99" s="20">
        <f>IF(A99="","",IF(OR(J99="",K99=""),"",J99+K99))</f>
        <v/>
      </c>
      <c r="M99" s="20">
        <f>IF(A99="","",IF(OR(C99="",L99=""),"",C99-L99))</f>
        <v/>
      </c>
      <c r="N99" s="24">
        <f>IF(A99="","",IFERROR(M99/C99,"Preço inválido"))</f>
        <v/>
      </c>
      <c r="O99" s="20">
        <f>IF(OR(A99="",E99=""),"",C99*E99)</f>
        <v/>
      </c>
      <c r="P99" s="20">
        <f>IF(OR(A99="",E99="",M99=""),"",M99*E99)</f>
        <v/>
      </c>
      <c r="Q99" s="23">
        <f>IF(OR(A99="",E99="",H99=""),"",H99*E99)</f>
        <v/>
      </c>
      <c r="R99" s="21">
        <f>IF(COUNTA(A99:F99)=0,"",IF(A99="","Código obrigatório",IF(COUNTIF($A$5:$A$104,A99)&gt;1,"Código duplicado",IF(B99="","Nome obrigatório",IF(OR(C99="",C99&lt;=0,D99="",D99&lt;0,D99&gt;1),"Revisar preço/taxa",IF(OR(F99="",AND(F99&lt;&gt;"Sim",F99&lt;&gt;"Não")),"Revisar ativo",IF(COUNTIF('Composição'!$A$5:$A$204,A99)=0,"Sem composição",IF(COUNTIFS('Composição'!$A$5:$A$204,A99,'Composição'!$K$5:$K$204,"&lt;&gt;OK")&gt;0,"Revisar composição","OK"))))))))</f>
        <v/>
      </c>
      <c r="S99" s="21">
        <f>IF(COUNTA(A99:F99)=0,"",IF(F99="Não","Inativo",IF(R99&lt;&gt;"OK",R99,IF(M99&lt;0,"Prejuízo unitário",IF(N99&lt;'Parâmetros'!$B$5,"Margem abaixo da meta",IF(H99&gt;'Parâmetros'!$B$6,"Carga horária alta",IF(E99="","Sem previsão de vendas","Dentro dos parâmetros")))))))</f>
        <v/>
      </c>
    </row>
    <row r="100" ht="21" customHeight="1">
      <c r="A100" s="17" t="n"/>
      <c r="B100" s="18" t="n"/>
      <c r="C100" s="13" t="n"/>
      <c r="D100" s="15" t="n"/>
      <c r="E100" s="19" t="n"/>
      <c r="F100" s="17" t="n"/>
      <c r="G100" s="22">
        <f>IF(A100="","",SUMIF('Composição'!$A$5:$A$204,A100,'Composição'!$C$5:$C$204))</f>
        <v/>
      </c>
      <c r="H100" s="23">
        <f>IF(A100="","",IFERROR(SUMIF('Composição'!$A$5:$A$204,A100,'Composição'!$H$5:$H$204)/60,0))</f>
        <v/>
      </c>
      <c r="I100" s="20">
        <f>IF(A100="","",SUMIF('Composição'!$A$5:$A$204,A100,'Composição'!$I$5:$I$204))</f>
        <v/>
      </c>
      <c r="J100" s="20">
        <f>IF(A100="","",SUMIF('Composição'!$A$5:$A$204,A100,'Composição'!$J$5:$J$204))</f>
        <v/>
      </c>
      <c r="K100" s="20">
        <f>IF(A100="","",IF(OR(C100="",D100=""),"",C100*D100))</f>
        <v/>
      </c>
      <c r="L100" s="20">
        <f>IF(A100="","",IF(OR(J100="",K100=""),"",J100+K100))</f>
        <v/>
      </c>
      <c r="M100" s="20">
        <f>IF(A100="","",IF(OR(C100="",L100=""),"",C100-L100))</f>
        <v/>
      </c>
      <c r="N100" s="24">
        <f>IF(A100="","",IFERROR(M100/C100,"Preço inválido"))</f>
        <v/>
      </c>
      <c r="O100" s="20">
        <f>IF(OR(A100="",E100=""),"",C100*E100)</f>
        <v/>
      </c>
      <c r="P100" s="20">
        <f>IF(OR(A100="",E100="",M100=""),"",M100*E100)</f>
        <v/>
      </c>
      <c r="Q100" s="23">
        <f>IF(OR(A100="",E100="",H100=""),"",H100*E100)</f>
        <v/>
      </c>
      <c r="R100" s="21">
        <f>IF(COUNTA(A100:F100)=0,"",IF(A100="","Código obrigatório",IF(COUNTIF($A$5:$A$104,A100)&gt;1,"Código duplicado",IF(B100="","Nome obrigatório",IF(OR(C100="",C100&lt;=0,D100="",D100&lt;0,D100&gt;1),"Revisar preço/taxa",IF(OR(F100="",AND(F100&lt;&gt;"Sim",F100&lt;&gt;"Não")),"Revisar ativo",IF(COUNTIF('Composição'!$A$5:$A$204,A100)=0,"Sem composição",IF(COUNTIFS('Composição'!$A$5:$A$204,A100,'Composição'!$K$5:$K$204,"&lt;&gt;OK")&gt;0,"Revisar composição","OK"))))))))</f>
        <v/>
      </c>
      <c r="S100" s="21">
        <f>IF(COUNTA(A100:F100)=0,"",IF(F100="Não","Inativo",IF(R100&lt;&gt;"OK",R100,IF(M100&lt;0,"Prejuízo unitário",IF(N100&lt;'Parâmetros'!$B$5,"Margem abaixo da meta",IF(H100&gt;'Parâmetros'!$B$6,"Carga horária alta",IF(E100="","Sem previsão de vendas","Dentro dos parâmetros")))))))</f>
        <v/>
      </c>
    </row>
    <row r="101" ht="21" customHeight="1">
      <c r="A101" s="17" t="n"/>
      <c r="B101" s="18" t="n"/>
      <c r="C101" s="13" t="n"/>
      <c r="D101" s="15" t="n"/>
      <c r="E101" s="19" t="n"/>
      <c r="F101" s="17" t="n"/>
      <c r="G101" s="22">
        <f>IF(A101="","",SUMIF('Composição'!$A$5:$A$204,A101,'Composição'!$C$5:$C$204))</f>
        <v/>
      </c>
      <c r="H101" s="23">
        <f>IF(A101="","",IFERROR(SUMIF('Composição'!$A$5:$A$204,A101,'Composição'!$H$5:$H$204)/60,0))</f>
        <v/>
      </c>
      <c r="I101" s="20">
        <f>IF(A101="","",SUMIF('Composição'!$A$5:$A$204,A101,'Composição'!$I$5:$I$204))</f>
        <v/>
      </c>
      <c r="J101" s="20">
        <f>IF(A101="","",SUMIF('Composição'!$A$5:$A$204,A101,'Composição'!$J$5:$J$204))</f>
        <v/>
      </c>
      <c r="K101" s="20">
        <f>IF(A101="","",IF(OR(C101="",D101=""),"",C101*D101))</f>
        <v/>
      </c>
      <c r="L101" s="20">
        <f>IF(A101="","",IF(OR(J101="",K101=""),"",J101+K101))</f>
        <v/>
      </c>
      <c r="M101" s="20">
        <f>IF(A101="","",IF(OR(C101="",L101=""),"",C101-L101))</f>
        <v/>
      </c>
      <c r="N101" s="24">
        <f>IF(A101="","",IFERROR(M101/C101,"Preço inválido"))</f>
        <v/>
      </c>
      <c r="O101" s="20">
        <f>IF(OR(A101="",E101=""),"",C101*E101)</f>
        <v/>
      </c>
      <c r="P101" s="20">
        <f>IF(OR(A101="",E101="",M101=""),"",M101*E101)</f>
        <v/>
      </c>
      <c r="Q101" s="23">
        <f>IF(OR(A101="",E101="",H101=""),"",H101*E101)</f>
        <v/>
      </c>
      <c r="R101" s="21">
        <f>IF(COUNTA(A101:F101)=0,"",IF(A101="","Código obrigatório",IF(COUNTIF($A$5:$A$104,A101)&gt;1,"Código duplicado",IF(B101="","Nome obrigatório",IF(OR(C101="",C101&lt;=0,D101="",D101&lt;0,D101&gt;1),"Revisar preço/taxa",IF(OR(F101="",AND(F101&lt;&gt;"Sim",F101&lt;&gt;"Não")),"Revisar ativo",IF(COUNTIF('Composição'!$A$5:$A$204,A101)=0,"Sem composição",IF(COUNTIFS('Composição'!$A$5:$A$204,A101,'Composição'!$K$5:$K$204,"&lt;&gt;OK")&gt;0,"Revisar composição","OK"))))))))</f>
        <v/>
      </c>
      <c r="S101" s="21">
        <f>IF(COUNTA(A101:F101)=0,"",IF(F101="Não","Inativo",IF(R101&lt;&gt;"OK",R101,IF(M101&lt;0,"Prejuízo unitário",IF(N101&lt;'Parâmetros'!$B$5,"Margem abaixo da meta",IF(H101&gt;'Parâmetros'!$B$6,"Carga horária alta",IF(E101="","Sem previsão de vendas","Dentro dos parâmetros")))))))</f>
        <v/>
      </c>
    </row>
    <row r="102" ht="21" customHeight="1">
      <c r="A102" s="17" t="n"/>
      <c r="B102" s="18" t="n"/>
      <c r="C102" s="13" t="n"/>
      <c r="D102" s="15" t="n"/>
      <c r="E102" s="19" t="n"/>
      <c r="F102" s="17" t="n"/>
      <c r="G102" s="22">
        <f>IF(A102="","",SUMIF('Composição'!$A$5:$A$204,A102,'Composição'!$C$5:$C$204))</f>
        <v/>
      </c>
      <c r="H102" s="23">
        <f>IF(A102="","",IFERROR(SUMIF('Composição'!$A$5:$A$204,A102,'Composição'!$H$5:$H$204)/60,0))</f>
        <v/>
      </c>
      <c r="I102" s="20">
        <f>IF(A102="","",SUMIF('Composição'!$A$5:$A$204,A102,'Composição'!$I$5:$I$204))</f>
        <v/>
      </c>
      <c r="J102" s="20">
        <f>IF(A102="","",SUMIF('Composição'!$A$5:$A$204,A102,'Composição'!$J$5:$J$204))</f>
        <v/>
      </c>
      <c r="K102" s="20">
        <f>IF(A102="","",IF(OR(C102="",D102=""),"",C102*D102))</f>
        <v/>
      </c>
      <c r="L102" s="20">
        <f>IF(A102="","",IF(OR(J102="",K102=""),"",J102+K102))</f>
        <v/>
      </c>
      <c r="M102" s="20">
        <f>IF(A102="","",IF(OR(C102="",L102=""),"",C102-L102))</f>
        <v/>
      </c>
      <c r="N102" s="24">
        <f>IF(A102="","",IFERROR(M102/C102,"Preço inválido"))</f>
        <v/>
      </c>
      <c r="O102" s="20">
        <f>IF(OR(A102="",E102=""),"",C102*E102)</f>
        <v/>
      </c>
      <c r="P102" s="20">
        <f>IF(OR(A102="",E102="",M102=""),"",M102*E102)</f>
        <v/>
      </c>
      <c r="Q102" s="23">
        <f>IF(OR(A102="",E102="",H102=""),"",H102*E102)</f>
        <v/>
      </c>
      <c r="R102" s="21">
        <f>IF(COUNTA(A102:F102)=0,"",IF(A102="","Código obrigatório",IF(COUNTIF($A$5:$A$104,A102)&gt;1,"Código duplicado",IF(B102="","Nome obrigatório",IF(OR(C102="",C102&lt;=0,D102="",D102&lt;0,D102&gt;1),"Revisar preço/taxa",IF(OR(F102="",AND(F102&lt;&gt;"Sim",F102&lt;&gt;"Não")),"Revisar ativo",IF(COUNTIF('Composição'!$A$5:$A$204,A102)=0,"Sem composição",IF(COUNTIFS('Composição'!$A$5:$A$204,A102,'Composição'!$K$5:$K$204,"&lt;&gt;OK")&gt;0,"Revisar composição","OK"))))))))</f>
        <v/>
      </c>
      <c r="S102" s="21">
        <f>IF(COUNTA(A102:F102)=0,"",IF(F102="Não","Inativo",IF(R102&lt;&gt;"OK",R102,IF(M102&lt;0,"Prejuízo unitário",IF(N102&lt;'Parâmetros'!$B$5,"Margem abaixo da meta",IF(H102&gt;'Parâmetros'!$B$6,"Carga horária alta",IF(E102="","Sem previsão de vendas","Dentro dos parâmetros")))))))</f>
        <v/>
      </c>
    </row>
    <row r="103" ht="21" customHeight="1">
      <c r="A103" s="17" t="n"/>
      <c r="B103" s="18" t="n"/>
      <c r="C103" s="13" t="n"/>
      <c r="D103" s="15" t="n"/>
      <c r="E103" s="19" t="n"/>
      <c r="F103" s="17" t="n"/>
      <c r="G103" s="22">
        <f>IF(A103="","",SUMIF('Composição'!$A$5:$A$204,A103,'Composição'!$C$5:$C$204))</f>
        <v/>
      </c>
      <c r="H103" s="23">
        <f>IF(A103="","",IFERROR(SUMIF('Composição'!$A$5:$A$204,A103,'Composição'!$H$5:$H$204)/60,0))</f>
        <v/>
      </c>
      <c r="I103" s="20">
        <f>IF(A103="","",SUMIF('Composição'!$A$5:$A$204,A103,'Composição'!$I$5:$I$204))</f>
        <v/>
      </c>
      <c r="J103" s="20">
        <f>IF(A103="","",SUMIF('Composição'!$A$5:$A$204,A103,'Composição'!$J$5:$J$204))</f>
        <v/>
      </c>
      <c r="K103" s="20">
        <f>IF(A103="","",IF(OR(C103="",D103=""),"",C103*D103))</f>
        <v/>
      </c>
      <c r="L103" s="20">
        <f>IF(A103="","",IF(OR(J103="",K103=""),"",J103+K103))</f>
        <v/>
      </c>
      <c r="M103" s="20">
        <f>IF(A103="","",IF(OR(C103="",L103=""),"",C103-L103))</f>
        <v/>
      </c>
      <c r="N103" s="24">
        <f>IF(A103="","",IFERROR(M103/C103,"Preço inválido"))</f>
        <v/>
      </c>
      <c r="O103" s="20">
        <f>IF(OR(A103="",E103=""),"",C103*E103)</f>
        <v/>
      </c>
      <c r="P103" s="20">
        <f>IF(OR(A103="",E103="",M103=""),"",M103*E103)</f>
        <v/>
      </c>
      <c r="Q103" s="23">
        <f>IF(OR(A103="",E103="",H103=""),"",H103*E103)</f>
        <v/>
      </c>
      <c r="R103" s="21">
        <f>IF(COUNTA(A103:F103)=0,"",IF(A103="","Código obrigatório",IF(COUNTIF($A$5:$A$104,A103)&gt;1,"Código duplicado",IF(B103="","Nome obrigatório",IF(OR(C103="",C103&lt;=0,D103="",D103&lt;0,D103&gt;1),"Revisar preço/taxa",IF(OR(F103="",AND(F103&lt;&gt;"Sim",F103&lt;&gt;"Não")),"Revisar ativo",IF(COUNTIF('Composição'!$A$5:$A$204,A103)=0,"Sem composição",IF(COUNTIFS('Composição'!$A$5:$A$204,A103,'Composição'!$K$5:$K$204,"&lt;&gt;OK")&gt;0,"Revisar composição","OK"))))))))</f>
        <v/>
      </c>
      <c r="S103" s="21">
        <f>IF(COUNTA(A103:F103)=0,"",IF(F103="Não","Inativo",IF(R103&lt;&gt;"OK",R103,IF(M103&lt;0,"Prejuízo unitário",IF(N103&lt;'Parâmetros'!$B$5,"Margem abaixo da meta",IF(H103&gt;'Parâmetros'!$B$6,"Carga horária alta",IF(E103="","Sem previsão de vendas","Dentro dos parâmetros")))))))</f>
        <v/>
      </c>
    </row>
    <row r="104" ht="21" customHeight="1">
      <c r="A104" s="17" t="n"/>
      <c r="B104" s="18" t="n"/>
      <c r="C104" s="13" t="n"/>
      <c r="D104" s="15" t="n"/>
      <c r="E104" s="19" t="n"/>
      <c r="F104" s="17" t="n"/>
      <c r="G104" s="22">
        <f>IF(A104="","",SUMIF('Composição'!$A$5:$A$204,A104,'Composição'!$C$5:$C$204))</f>
        <v/>
      </c>
      <c r="H104" s="23">
        <f>IF(A104="","",IFERROR(SUMIF('Composição'!$A$5:$A$204,A104,'Composição'!$H$5:$H$204)/60,0))</f>
        <v/>
      </c>
      <c r="I104" s="20">
        <f>IF(A104="","",SUMIF('Composição'!$A$5:$A$204,A104,'Composição'!$I$5:$I$204))</f>
        <v/>
      </c>
      <c r="J104" s="20">
        <f>IF(A104="","",SUMIF('Composição'!$A$5:$A$204,A104,'Composição'!$J$5:$J$204))</f>
        <v/>
      </c>
      <c r="K104" s="20">
        <f>IF(A104="","",IF(OR(C104="",D104=""),"",C104*D104))</f>
        <v/>
      </c>
      <c r="L104" s="20">
        <f>IF(A104="","",IF(OR(J104="",K104=""),"",J104+K104))</f>
        <v/>
      </c>
      <c r="M104" s="20">
        <f>IF(A104="","",IF(OR(C104="",L104=""),"",C104-L104))</f>
        <v/>
      </c>
      <c r="N104" s="24">
        <f>IF(A104="","",IFERROR(M104/C104,"Preço inválido"))</f>
        <v/>
      </c>
      <c r="O104" s="20">
        <f>IF(OR(A104="",E104=""),"",C104*E104)</f>
        <v/>
      </c>
      <c r="P104" s="20">
        <f>IF(OR(A104="",E104="",M104=""),"",M104*E104)</f>
        <v/>
      </c>
      <c r="Q104" s="23">
        <f>IF(OR(A104="",E104="",H104=""),"",H104*E104)</f>
        <v/>
      </c>
      <c r="R104" s="21">
        <f>IF(COUNTA(A104:F104)=0,"",IF(A104="","Código obrigatório",IF(COUNTIF($A$5:$A$104,A104)&gt;1,"Código duplicado",IF(B104="","Nome obrigatório",IF(OR(C104="",C104&lt;=0,D104="",D104&lt;0,D104&gt;1),"Revisar preço/taxa",IF(OR(F104="",AND(F104&lt;&gt;"Sim",F104&lt;&gt;"Não")),"Revisar ativo",IF(COUNTIF('Composição'!$A$5:$A$204,A104)=0,"Sem composição",IF(COUNTIFS('Composição'!$A$5:$A$204,A104,'Composição'!$K$5:$K$204,"&lt;&gt;OK")&gt;0,"Revisar composição","OK"))))))))</f>
        <v/>
      </c>
      <c r="S104" s="21">
        <f>IF(COUNTA(A104:F104)=0,"",IF(F104="Não","Inativo",IF(R104&lt;&gt;"OK",R104,IF(M104&lt;0,"Prejuízo unitário",IF(N104&lt;'Parâmetros'!$B$5,"Margem abaixo da meta",IF(H104&gt;'Parâmetros'!$B$6,"Carga horária alta",IF(E104="","Sem previsão de vendas","Dentro dos parâmetros")))))))</f>
        <v/>
      </c>
    </row>
  </sheetData>
  <autoFilter ref="A4:S104"/>
  <mergeCells count="1">
    <mergeCell ref="A1:S1"/>
  </mergeCells>
  <conditionalFormatting sqref="R5:R104">
    <cfRule type="expression" priority="1" dxfId="0">
      <formula>$R5="OK"</formula>
    </cfRule>
    <cfRule type="expression" priority="2" dxfId="1">
      <formula>AND($R5&lt;&gt;"",$R5&lt;&gt;"OK")</formula>
    </cfRule>
  </conditionalFormatting>
  <conditionalFormatting sqref="S5:S104">
    <cfRule type="expression" priority="3" dxfId="2">
      <formula>$S5="Prejuízo unitário"</formula>
    </cfRule>
    <cfRule type="expression" priority="4" dxfId="3">
      <formula>$S5="Margem abaixo da meta"</formula>
    </cfRule>
    <cfRule type="expression" priority="5" dxfId="4">
      <formula>$S5="Carga horária alta"</formula>
    </cfRule>
    <cfRule type="expression" priority="6" dxfId="5">
      <formula>$S5="Sem previsão de vendas"</formula>
    </cfRule>
    <cfRule type="expression" priority="7" dxfId="0">
      <formula>$S5="Dentro dos parâmetros"</formula>
    </cfRule>
    <cfRule type="expression" priority="8" dxfId="6">
      <formula>$S5="Inativo"</formula>
    </cfRule>
  </conditionalFormatting>
  <conditionalFormatting sqref="M5:M104">
    <cfRule type="expression" priority="9" dxfId="7">
      <formula>AND($A5&lt;&gt;"",$M5&lt;0)</formula>
    </cfRule>
  </conditionalFormatting>
  <dataValidations count="5">
    <dataValidation sqref="A5:A104" showDropDown="0" showInputMessage="0" showErrorMessage="1" allowBlank="0" errorTitle="Código duplicado" error="O código do pacote deve ser único." type="custom">
      <formula1>=OR(A5="",COUNTIF($A$5:$A$104,A5)=1)</formula1>
    </dataValidation>
    <dataValidation sqref="C5:C104" showDropDown="0" showInputMessage="0" showErrorMessage="1" allowBlank="0" errorTitle="Preço inválido" error="Informe um preço maior que zero e menor ou igual a 1.000.000." type="custom">
      <formula1>=OR(C5="",AND(ISNUMBER(C5),C5&gt;0,C5&lt;=1000000))</formula1>
    </dataValidation>
    <dataValidation sqref="D5:D104" showDropDown="0" showInputMessage="0" showErrorMessage="1" allowBlank="0" errorTitle="Taxa inválida" error="Informe um percentual entre 0,00% e 100,00%." type="decimal" operator="between">
      <formula1>0</formula1>
      <formula2>1</formula2>
    </dataValidation>
    <dataValidation sqref="E5:E104" showDropDown="0" showInputMessage="0" showErrorMessage="1" allowBlank="0" errorTitle="Previsão inválida" error="Informe um número inteiro entre 0 e 100.000." type="whole" operator="between">
      <formula1>0</formula1>
      <formula2>100000</formula2>
    </dataValidation>
    <dataValidation sqref="F5:F104" showDropDown="0" showInputMessage="0" showErrorMessage="1" allowBlank="0" errorTitle="Opção inválida" error="Selecione Sim ou Não." type="list">
      <formula1>"Sim,Não"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D2E4C"/>
    <outlinePr summaryBelow="1" summaryRight="1"/>
    <pageSetUpPr/>
  </sheetPr>
  <dimension ref="A1:K2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2" customWidth="1" min="4" max="4"/>
    <col width="19" customWidth="1" min="5" max="5"/>
    <col width="17" customWidth="1" min="6" max="6"/>
    <col width="20" customWidth="1" min="7" max="7"/>
    <col width="18" customWidth="1" min="8" max="8"/>
    <col width="17" customWidth="1" min="9" max="9"/>
    <col width="19" customWidth="1" min="10" max="10"/>
    <col width="29" customWidth="1" min="11" max="11"/>
  </cols>
  <sheetData>
    <row r="1" ht="28" customHeight="1">
      <c r="A1" s="1" t="inlineStr">
        <is>
          <t>Composição dos pacotes</t>
        </is>
      </c>
    </row>
    <row r="2" ht="21" customHeight="1">
      <c r="A2" s="2" t="inlineStr">
        <is>
          <t>Relacione cada pacote aos serviços e informe a quantidade inteira de sessões de cada componente.</t>
        </is>
      </c>
    </row>
    <row r="3">
      <c r="A3" s="10" t="inlineStr">
        <is>
          <t>Cada combinação de pacote e serviço deve aparecer apenas uma vez.</t>
        </is>
      </c>
    </row>
    <row r="4" ht="34" customHeight="1">
      <c r="A4" s="11" t="inlineStr">
        <is>
          <t>Código do pacote</t>
        </is>
      </c>
      <c r="B4" s="11" t="inlineStr">
        <is>
          <t>Código do serviço</t>
        </is>
      </c>
      <c r="C4" s="11" t="inlineStr">
        <is>
          <t>Quantidade de sessões</t>
        </is>
      </c>
      <c r="D4" s="11" t="inlineStr">
        <is>
          <t>Serviço</t>
        </is>
      </c>
      <c r="E4" s="11" t="inlineStr">
        <is>
          <t>Duração unitária (min)</t>
        </is>
      </c>
      <c r="F4" s="11" t="inlineStr">
        <is>
          <t>Insumos unitários</t>
        </is>
      </c>
      <c r="G4" s="11" t="inlineStr">
        <is>
          <t>Custo direto unitário</t>
        </is>
      </c>
      <c r="H4" s="11" t="inlineStr">
        <is>
          <t>Duração total (min)</t>
        </is>
      </c>
      <c r="I4" s="11" t="inlineStr">
        <is>
          <t>Insumos totais</t>
        </is>
      </c>
      <c r="J4" s="11" t="inlineStr">
        <is>
          <t>Custo direto total</t>
        </is>
      </c>
      <c r="K4" s="11" t="inlineStr">
        <is>
          <t>Situação</t>
        </is>
      </c>
    </row>
    <row r="5" ht="21" customHeight="1">
      <c r="A5" s="17" t="inlineStr">
        <is>
          <t>PK-EX01</t>
        </is>
      </c>
      <c r="B5" s="17" t="inlineStr">
        <is>
          <t>SV-EX01</t>
        </is>
      </c>
      <c r="C5" s="19" t="n">
        <v>2</v>
      </c>
      <c r="D5" s="21">
        <f>IF(B5="","",IFERROR(INDEX('Serviços'!$B$5:$B$104,MATCH(B5,'Serviços'!$A$5:$A$104,0)),"Serviço não encontrado"))</f>
        <v/>
      </c>
      <c r="E5" s="22">
        <f>IF(B5="","",IFERROR(INDEX('Serviços'!$C$5:$C$104,MATCH(B5,'Serviços'!$A$5:$A$104,0)),""))</f>
        <v/>
      </c>
      <c r="F5" s="20">
        <f>IF(B5="","",IFERROR(INDEX('Serviços'!$D$5:$D$104,MATCH(B5,'Serviços'!$A$5:$A$104,0)),""))</f>
        <v/>
      </c>
      <c r="G5" s="20">
        <f>IF(B5="","",IFERROR(INDEX('Serviços'!$F$5:$F$104,MATCH(B5,'Serviços'!$A$5:$A$104,0)),""))</f>
        <v/>
      </c>
      <c r="H5" s="22">
        <f>IF(OR(A5="",B5="",C5="",E5=""),"",E5*C5)</f>
        <v/>
      </c>
      <c r="I5" s="20">
        <f>IF(OR(A5="",B5="",C5="",F5=""),"",F5*C5)</f>
        <v/>
      </c>
      <c r="J5" s="20">
        <f>IF(OR(A5="",B5="",C5="",G5=""),"",G5*C5)</f>
        <v/>
      </c>
      <c r="K5" s="21">
        <f>IF(COUNTA(A5:C5)=0,"",IF(A5="","Pacote obrigatório",IF(COUNTIF('Pacotes'!$A$5:$A$104,A5)=0,"Pacote não encontrado",IF(B5="","Serviço obrigatório",IF(COUNTIF('Serviços'!$A$5:$A$104,B5)=0,"Serviço não encontrado",IF(OR(C5="",C5&lt;1,MOD(C5,1)&lt;&gt;0),"Quantidade inválida",IF(IFERROR(INDEX('Serviços'!$H$5:$H$104,MATCH(B5,'Serviços'!$A$5:$A$104,0)),"")&lt;&gt;"OK","Revisar cadastro do serviço",IF(IFERROR(INDEX('Serviços'!$G$5:$G$104,MATCH(B5,'Serviços'!$A$5:$A$104,0)),"Não")&lt;&gt;"Sim","Serviço inativo",IF(COUNTIFS($A$5:$A$204,A5,$B$5:$B$204,B5)&gt;1,"Item duplicado","OK")))))))))</f>
        <v/>
      </c>
    </row>
    <row r="6" ht="21" customHeight="1">
      <c r="A6" s="17" t="inlineStr">
        <is>
          <t>PK-EX01</t>
        </is>
      </c>
      <c r="B6" s="17" t="inlineStr">
        <is>
          <t>SV-EX02</t>
        </is>
      </c>
      <c r="C6" s="19" t="n">
        <v>2</v>
      </c>
      <c r="D6" s="21">
        <f>IF(B6="","",IFERROR(INDEX('Serviços'!$B$5:$B$104,MATCH(B6,'Serviços'!$A$5:$A$104,0)),"Serviço não encontrado"))</f>
        <v/>
      </c>
      <c r="E6" s="22">
        <f>IF(B6="","",IFERROR(INDEX('Serviços'!$C$5:$C$104,MATCH(B6,'Serviços'!$A$5:$A$104,0)),""))</f>
        <v/>
      </c>
      <c r="F6" s="20">
        <f>IF(B6="","",IFERROR(INDEX('Serviços'!$D$5:$D$104,MATCH(B6,'Serviços'!$A$5:$A$104,0)),""))</f>
        <v/>
      </c>
      <c r="G6" s="20">
        <f>IF(B6="","",IFERROR(INDEX('Serviços'!$F$5:$F$104,MATCH(B6,'Serviços'!$A$5:$A$104,0)),""))</f>
        <v/>
      </c>
      <c r="H6" s="22">
        <f>IF(OR(A6="",B6="",C6="",E6=""),"",E6*C6)</f>
        <v/>
      </c>
      <c r="I6" s="20">
        <f>IF(OR(A6="",B6="",C6="",F6=""),"",F6*C6)</f>
        <v/>
      </c>
      <c r="J6" s="20">
        <f>IF(OR(A6="",B6="",C6="",G6=""),"",G6*C6)</f>
        <v/>
      </c>
      <c r="K6" s="21">
        <f>IF(COUNTA(A6:C6)=0,"",IF(A6="","Pacote obrigatório",IF(COUNTIF('Pacotes'!$A$5:$A$104,A6)=0,"Pacote não encontrado",IF(B6="","Serviço obrigatório",IF(COUNTIF('Serviços'!$A$5:$A$104,B6)=0,"Serviço não encontrado",IF(OR(C6="",C6&lt;1,MOD(C6,1)&lt;&gt;0),"Quantidade inválida",IF(IFERROR(INDEX('Serviços'!$H$5:$H$104,MATCH(B6,'Serviços'!$A$5:$A$104,0)),"")&lt;&gt;"OK","Revisar cadastro do serviço",IF(IFERROR(INDEX('Serviços'!$G$5:$G$104,MATCH(B6,'Serviços'!$A$5:$A$104,0)),"Não")&lt;&gt;"Sim","Serviço inativo",IF(COUNTIFS($A$5:$A$204,A6,$B$5:$B$204,B6)&gt;1,"Item duplicado","OK")))))))))</f>
        <v/>
      </c>
    </row>
    <row r="7" ht="21" customHeight="1">
      <c r="A7" s="17" t="inlineStr">
        <is>
          <t>PK-EX02</t>
        </is>
      </c>
      <c r="B7" s="17" t="inlineStr">
        <is>
          <t>SV-EX03</t>
        </is>
      </c>
      <c r="C7" s="19" t="n">
        <v>3</v>
      </c>
      <c r="D7" s="21">
        <f>IF(B7="","",IFERROR(INDEX('Serviços'!$B$5:$B$104,MATCH(B7,'Serviços'!$A$5:$A$104,0)),"Serviço não encontrado"))</f>
        <v/>
      </c>
      <c r="E7" s="22">
        <f>IF(B7="","",IFERROR(INDEX('Serviços'!$C$5:$C$104,MATCH(B7,'Serviços'!$A$5:$A$104,0)),""))</f>
        <v/>
      </c>
      <c r="F7" s="20">
        <f>IF(B7="","",IFERROR(INDEX('Serviços'!$D$5:$D$104,MATCH(B7,'Serviços'!$A$5:$A$104,0)),""))</f>
        <v/>
      </c>
      <c r="G7" s="20">
        <f>IF(B7="","",IFERROR(INDEX('Serviços'!$F$5:$F$104,MATCH(B7,'Serviços'!$A$5:$A$104,0)),""))</f>
        <v/>
      </c>
      <c r="H7" s="22">
        <f>IF(OR(A7="",B7="",C7="",E7=""),"",E7*C7)</f>
        <v/>
      </c>
      <c r="I7" s="20">
        <f>IF(OR(A7="",B7="",C7="",F7=""),"",F7*C7)</f>
        <v/>
      </c>
      <c r="J7" s="20">
        <f>IF(OR(A7="",B7="",C7="",G7=""),"",G7*C7)</f>
        <v/>
      </c>
      <c r="K7" s="21">
        <f>IF(COUNTA(A7:C7)=0,"",IF(A7="","Pacote obrigatório",IF(COUNTIF('Pacotes'!$A$5:$A$104,A7)=0,"Pacote não encontrado",IF(B7="","Serviço obrigatório",IF(COUNTIF('Serviços'!$A$5:$A$104,B7)=0,"Serviço não encontrado",IF(OR(C7="",C7&lt;1,MOD(C7,1)&lt;&gt;0),"Quantidade inválida",IF(IFERROR(INDEX('Serviços'!$H$5:$H$104,MATCH(B7,'Serviços'!$A$5:$A$104,0)),"")&lt;&gt;"OK","Revisar cadastro do serviço",IF(IFERROR(INDEX('Serviços'!$G$5:$G$104,MATCH(B7,'Serviços'!$A$5:$A$104,0)),"Não")&lt;&gt;"Sim","Serviço inativo",IF(COUNTIFS($A$5:$A$204,A7,$B$5:$B$204,B7)&gt;1,"Item duplicado","OK")))))))))</f>
        <v/>
      </c>
    </row>
    <row r="8" ht="21" customHeight="1">
      <c r="A8" s="17" t="inlineStr">
        <is>
          <t>PK-EX03</t>
        </is>
      </c>
      <c r="B8" s="17" t="inlineStr">
        <is>
          <t>SV-EX04</t>
        </is>
      </c>
      <c r="C8" s="19" t="n">
        <v>2</v>
      </c>
      <c r="D8" s="21">
        <f>IF(B8="","",IFERROR(INDEX('Serviços'!$B$5:$B$104,MATCH(B8,'Serviços'!$A$5:$A$104,0)),"Serviço não encontrado"))</f>
        <v/>
      </c>
      <c r="E8" s="22">
        <f>IF(B8="","",IFERROR(INDEX('Serviços'!$C$5:$C$104,MATCH(B8,'Serviços'!$A$5:$A$104,0)),""))</f>
        <v/>
      </c>
      <c r="F8" s="20">
        <f>IF(B8="","",IFERROR(INDEX('Serviços'!$D$5:$D$104,MATCH(B8,'Serviços'!$A$5:$A$104,0)),""))</f>
        <v/>
      </c>
      <c r="G8" s="20">
        <f>IF(B8="","",IFERROR(INDEX('Serviços'!$F$5:$F$104,MATCH(B8,'Serviços'!$A$5:$A$104,0)),""))</f>
        <v/>
      </c>
      <c r="H8" s="22">
        <f>IF(OR(A8="",B8="",C8="",E8=""),"",E8*C8)</f>
        <v/>
      </c>
      <c r="I8" s="20">
        <f>IF(OR(A8="",B8="",C8="",F8=""),"",F8*C8)</f>
        <v/>
      </c>
      <c r="J8" s="20">
        <f>IF(OR(A8="",B8="",C8="",G8=""),"",G8*C8)</f>
        <v/>
      </c>
      <c r="K8" s="21">
        <f>IF(COUNTA(A8:C8)=0,"",IF(A8="","Pacote obrigatório",IF(COUNTIF('Pacotes'!$A$5:$A$104,A8)=0,"Pacote não encontrado",IF(B8="","Serviço obrigatório",IF(COUNTIF('Serviços'!$A$5:$A$104,B8)=0,"Serviço não encontrado",IF(OR(C8="",C8&lt;1,MOD(C8,1)&lt;&gt;0),"Quantidade inválida",IF(IFERROR(INDEX('Serviços'!$H$5:$H$104,MATCH(B8,'Serviços'!$A$5:$A$104,0)),"")&lt;&gt;"OK","Revisar cadastro do serviço",IF(IFERROR(INDEX('Serviços'!$G$5:$G$104,MATCH(B8,'Serviços'!$A$5:$A$104,0)),"Não")&lt;&gt;"Sim","Serviço inativo",IF(COUNTIFS($A$5:$A$204,A8,$B$5:$B$204,B8)&gt;1,"Item duplicado","OK")))))))))</f>
        <v/>
      </c>
    </row>
    <row r="9" ht="21" customHeight="1">
      <c r="A9" s="17" t="n"/>
      <c r="B9" s="17" t="n"/>
      <c r="C9" s="19" t="n"/>
      <c r="D9" s="21">
        <f>IF(B9="","",IFERROR(INDEX('Serviços'!$B$5:$B$104,MATCH(B9,'Serviços'!$A$5:$A$104,0)),"Serviço não encontrado"))</f>
        <v/>
      </c>
      <c r="E9" s="22">
        <f>IF(B9="","",IFERROR(INDEX('Serviços'!$C$5:$C$104,MATCH(B9,'Serviços'!$A$5:$A$104,0)),""))</f>
        <v/>
      </c>
      <c r="F9" s="20">
        <f>IF(B9="","",IFERROR(INDEX('Serviços'!$D$5:$D$104,MATCH(B9,'Serviços'!$A$5:$A$104,0)),""))</f>
        <v/>
      </c>
      <c r="G9" s="20">
        <f>IF(B9="","",IFERROR(INDEX('Serviços'!$F$5:$F$104,MATCH(B9,'Serviços'!$A$5:$A$104,0)),""))</f>
        <v/>
      </c>
      <c r="H9" s="22">
        <f>IF(OR(A9="",B9="",C9="",E9=""),"",E9*C9)</f>
        <v/>
      </c>
      <c r="I9" s="20">
        <f>IF(OR(A9="",B9="",C9="",F9=""),"",F9*C9)</f>
        <v/>
      </c>
      <c r="J9" s="20">
        <f>IF(OR(A9="",B9="",C9="",G9=""),"",G9*C9)</f>
        <v/>
      </c>
      <c r="K9" s="21">
        <f>IF(COUNTA(A9:C9)=0,"",IF(A9="","Pacote obrigatório",IF(COUNTIF('Pacotes'!$A$5:$A$104,A9)=0,"Pacote não encontrado",IF(B9="","Serviço obrigatório",IF(COUNTIF('Serviços'!$A$5:$A$104,B9)=0,"Serviço não encontrado",IF(OR(C9="",C9&lt;1,MOD(C9,1)&lt;&gt;0),"Quantidade inválida",IF(IFERROR(INDEX('Serviços'!$H$5:$H$104,MATCH(B9,'Serviços'!$A$5:$A$104,0)),"")&lt;&gt;"OK","Revisar cadastro do serviço",IF(IFERROR(INDEX('Serviços'!$G$5:$G$104,MATCH(B9,'Serviços'!$A$5:$A$104,0)),"Não")&lt;&gt;"Sim","Serviço inativo",IF(COUNTIFS($A$5:$A$204,A9,$B$5:$B$204,B9)&gt;1,"Item duplicado","OK")))))))))</f>
        <v/>
      </c>
    </row>
    <row r="10" ht="21" customHeight="1">
      <c r="A10" s="17" t="n"/>
      <c r="B10" s="17" t="n"/>
      <c r="C10" s="19" t="n"/>
      <c r="D10" s="21">
        <f>IF(B10="","",IFERROR(INDEX('Serviços'!$B$5:$B$104,MATCH(B10,'Serviços'!$A$5:$A$104,0)),"Serviço não encontrado"))</f>
        <v/>
      </c>
      <c r="E10" s="22">
        <f>IF(B10="","",IFERROR(INDEX('Serviços'!$C$5:$C$104,MATCH(B10,'Serviços'!$A$5:$A$104,0)),""))</f>
        <v/>
      </c>
      <c r="F10" s="20">
        <f>IF(B10="","",IFERROR(INDEX('Serviços'!$D$5:$D$104,MATCH(B10,'Serviços'!$A$5:$A$104,0)),""))</f>
        <v/>
      </c>
      <c r="G10" s="20">
        <f>IF(B10="","",IFERROR(INDEX('Serviços'!$F$5:$F$104,MATCH(B10,'Serviços'!$A$5:$A$104,0)),""))</f>
        <v/>
      </c>
      <c r="H10" s="22">
        <f>IF(OR(A10="",B10="",C10="",E10=""),"",E10*C10)</f>
        <v/>
      </c>
      <c r="I10" s="20">
        <f>IF(OR(A10="",B10="",C10="",F10=""),"",F10*C10)</f>
        <v/>
      </c>
      <c r="J10" s="20">
        <f>IF(OR(A10="",B10="",C10="",G10=""),"",G10*C10)</f>
        <v/>
      </c>
      <c r="K10" s="21">
        <f>IF(COUNTA(A10:C10)=0,"",IF(A10="","Pacote obrigatório",IF(COUNTIF('Pacotes'!$A$5:$A$104,A10)=0,"Pacote não encontrado",IF(B10="","Serviço obrigatório",IF(COUNTIF('Serviços'!$A$5:$A$104,B10)=0,"Serviço não encontrado",IF(OR(C10="",C10&lt;1,MOD(C10,1)&lt;&gt;0),"Quantidade inválida",IF(IFERROR(INDEX('Serviços'!$H$5:$H$104,MATCH(B10,'Serviços'!$A$5:$A$104,0)),"")&lt;&gt;"OK","Revisar cadastro do serviço",IF(IFERROR(INDEX('Serviços'!$G$5:$G$104,MATCH(B10,'Serviços'!$A$5:$A$104,0)),"Não")&lt;&gt;"Sim","Serviço inativo",IF(COUNTIFS($A$5:$A$204,A10,$B$5:$B$204,B10)&gt;1,"Item duplicado","OK")))))))))</f>
        <v/>
      </c>
    </row>
    <row r="11" ht="21" customHeight="1">
      <c r="A11" s="17" t="n"/>
      <c r="B11" s="17" t="n"/>
      <c r="C11" s="19" t="n"/>
      <c r="D11" s="21">
        <f>IF(B11="","",IFERROR(INDEX('Serviços'!$B$5:$B$104,MATCH(B11,'Serviços'!$A$5:$A$104,0)),"Serviço não encontrado"))</f>
        <v/>
      </c>
      <c r="E11" s="22">
        <f>IF(B11="","",IFERROR(INDEX('Serviços'!$C$5:$C$104,MATCH(B11,'Serviços'!$A$5:$A$104,0)),""))</f>
        <v/>
      </c>
      <c r="F11" s="20">
        <f>IF(B11="","",IFERROR(INDEX('Serviços'!$D$5:$D$104,MATCH(B11,'Serviços'!$A$5:$A$104,0)),""))</f>
        <v/>
      </c>
      <c r="G11" s="20">
        <f>IF(B11="","",IFERROR(INDEX('Serviços'!$F$5:$F$104,MATCH(B11,'Serviços'!$A$5:$A$104,0)),""))</f>
        <v/>
      </c>
      <c r="H11" s="22">
        <f>IF(OR(A11="",B11="",C11="",E11=""),"",E11*C11)</f>
        <v/>
      </c>
      <c r="I11" s="20">
        <f>IF(OR(A11="",B11="",C11="",F11=""),"",F11*C11)</f>
        <v/>
      </c>
      <c r="J11" s="20">
        <f>IF(OR(A11="",B11="",C11="",G11=""),"",G11*C11)</f>
        <v/>
      </c>
      <c r="K11" s="21">
        <f>IF(COUNTA(A11:C11)=0,"",IF(A11="","Pacote obrigatório",IF(COUNTIF('Pacotes'!$A$5:$A$104,A11)=0,"Pacote não encontrado",IF(B11="","Serviço obrigatório",IF(COUNTIF('Serviços'!$A$5:$A$104,B11)=0,"Serviço não encontrado",IF(OR(C11="",C11&lt;1,MOD(C11,1)&lt;&gt;0),"Quantidade inválida",IF(IFERROR(INDEX('Serviços'!$H$5:$H$104,MATCH(B11,'Serviços'!$A$5:$A$104,0)),"")&lt;&gt;"OK","Revisar cadastro do serviço",IF(IFERROR(INDEX('Serviços'!$G$5:$G$104,MATCH(B11,'Serviços'!$A$5:$A$104,0)),"Não")&lt;&gt;"Sim","Serviço inativo",IF(COUNTIFS($A$5:$A$204,A11,$B$5:$B$204,B11)&gt;1,"Item duplicado","OK")))))))))</f>
        <v/>
      </c>
    </row>
    <row r="12" ht="21" customHeight="1">
      <c r="A12" s="17" t="n"/>
      <c r="B12" s="17" t="n"/>
      <c r="C12" s="19" t="n"/>
      <c r="D12" s="21">
        <f>IF(B12="","",IFERROR(INDEX('Serviços'!$B$5:$B$104,MATCH(B12,'Serviços'!$A$5:$A$104,0)),"Serviço não encontrado"))</f>
        <v/>
      </c>
      <c r="E12" s="22">
        <f>IF(B12="","",IFERROR(INDEX('Serviços'!$C$5:$C$104,MATCH(B12,'Serviços'!$A$5:$A$104,0)),""))</f>
        <v/>
      </c>
      <c r="F12" s="20">
        <f>IF(B12="","",IFERROR(INDEX('Serviços'!$D$5:$D$104,MATCH(B12,'Serviços'!$A$5:$A$104,0)),""))</f>
        <v/>
      </c>
      <c r="G12" s="20">
        <f>IF(B12="","",IFERROR(INDEX('Serviços'!$F$5:$F$104,MATCH(B12,'Serviços'!$A$5:$A$104,0)),""))</f>
        <v/>
      </c>
      <c r="H12" s="22">
        <f>IF(OR(A12="",B12="",C12="",E12=""),"",E12*C12)</f>
        <v/>
      </c>
      <c r="I12" s="20">
        <f>IF(OR(A12="",B12="",C12="",F12=""),"",F12*C12)</f>
        <v/>
      </c>
      <c r="J12" s="20">
        <f>IF(OR(A12="",B12="",C12="",G12=""),"",G12*C12)</f>
        <v/>
      </c>
      <c r="K12" s="21">
        <f>IF(COUNTA(A12:C12)=0,"",IF(A12="","Pacote obrigatório",IF(COUNTIF('Pacotes'!$A$5:$A$104,A12)=0,"Pacote não encontrado",IF(B12="","Serviço obrigatório",IF(COUNTIF('Serviços'!$A$5:$A$104,B12)=0,"Serviço não encontrado",IF(OR(C12="",C12&lt;1,MOD(C12,1)&lt;&gt;0),"Quantidade inválida",IF(IFERROR(INDEX('Serviços'!$H$5:$H$104,MATCH(B12,'Serviços'!$A$5:$A$104,0)),"")&lt;&gt;"OK","Revisar cadastro do serviço",IF(IFERROR(INDEX('Serviços'!$G$5:$G$104,MATCH(B12,'Serviços'!$A$5:$A$104,0)),"Não")&lt;&gt;"Sim","Serviço inativo",IF(COUNTIFS($A$5:$A$204,A12,$B$5:$B$204,B12)&gt;1,"Item duplicado","OK")))))))))</f>
        <v/>
      </c>
    </row>
    <row r="13" ht="21" customHeight="1">
      <c r="A13" s="17" t="n"/>
      <c r="B13" s="17" t="n"/>
      <c r="C13" s="19" t="n"/>
      <c r="D13" s="21">
        <f>IF(B13="","",IFERROR(INDEX('Serviços'!$B$5:$B$104,MATCH(B13,'Serviços'!$A$5:$A$104,0)),"Serviço não encontrado"))</f>
        <v/>
      </c>
      <c r="E13" s="22">
        <f>IF(B13="","",IFERROR(INDEX('Serviços'!$C$5:$C$104,MATCH(B13,'Serviços'!$A$5:$A$104,0)),""))</f>
        <v/>
      </c>
      <c r="F13" s="20">
        <f>IF(B13="","",IFERROR(INDEX('Serviços'!$D$5:$D$104,MATCH(B13,'Serviços'!$A$5:$A$104,0)),""))</f>
        <v/>
      </c>
      <c r="G13" s="20">
        <f>IF(B13="","",IFERROR(INDEX('Serviços'!$F$5:$F$104,MATCH(B13,'Serviços'!$A$5:$A$104,0)),""))</f>
        <v/>
      </c>
      <c r="H13" s="22">
        <f>IF(OR(A13="",B13="",C13="",E13=""),"",E13*C13)</f>
        <v/>
      </c>
      <c r="I13" s="20">
        <f>IF(OR(A13="",B13="",C13="",F13=""),"",F13*C13)</f>
        <v/>
      </c>
      <c r="J13" s="20">
        <f>IF(OR(A13="",B13="",C13="",G13=""),"",G13*C13)</f>
        <v/>
      </c>
      <c r="K13" s="21">
        <f>IF(COUNTA(A13:C13)=0,"",IF(A13="","Pacote obrigatório",IF(COUNTIF('Pacotes'!$A$5:$A$104,A13)=0,"Pacote não encontrado",IF(B13="","Serviço obrigatório",IF(COUNTIF('Serviços'!$A$5:$A$104,B13)=0,"Serviço não encontrado",IF(OR(C13="",C13&lt;1,MOD(C13,1)&lt;&gt;0),"Quantidade inválida",IF(IFERROR(INDEX('Serviços'!$H$5:$H$104,MATCH(B13,'Serviços'!$A$5:$A$104,0)),"")&lt;&gt;"OK","Revisar cadastro do serviço",IF(IFERROR(INDEX('Serviços'!$G$5:$G$104,MATCH(B13,'Serviços'!$A$5:$A$104,0)),"Não")&lt;&gt;"Sim","Serviço inativo",IF(COUNTIFS($A$5:$A$204,A13,$B$5:$B$204,B13)&gt;1,"Item duplicado","OK")))))))))</f>
        <v/>
      </c>
    </row>
    <row r="14" ht="21" customHeight="1">
      <c r="A14" s="17" t="n"/>
      <c r="B14" s="17" t="n"/>
      <c r="C14" s="19" t="n"/>
      <c r="D14" s="21">
        <f>IF(B14="","",IFERROR(INDEX('Serviços'!$B$5:$B$104,MATCH(B14,'Serviços'!$A$5:$A$104,0)),"Serviço não encontrado"))</f>
        <v/>
      </c>
      <c r="E14" s="22">
        <f>IF(B14="","",IFERROR(INDEX('Serviços'!$C$5:$C$104,MATCH(B14,'Serviços'!$A$5:$A$104,0)),""))</f>
        <v/>
      </c>
      <c r="F14" s="20">
        <f>IF(B14="","",IFERROR(INDEX('Serviços'!$D$5:$D$104,MATCH(B14,'Serviços'!$A$5:$A$104,0)),""))</f>
        <v/>
      </c>
      <c r="G14" s="20">
        <f>IF(B14="","",IFERROR(INDEX('Serviços'!$F$5:$F$104,MATCH(B14,'Serviços'!$A$5:$A$104,0)),""))</f>
        <v/>
      </c>
      <c r="H14" s="22">
        <f>IF(OR(A14="",B14="",C14="",E14=""),"",E14*C14)</f>
        <v/>
      </c>
      <c r="I14" s="20">
        <f>IF(OR(A14="",B14="",C14="",F14=""),"",F14*C14)</f>
        <v/>
      </c>
      <c r="J14" s="20">
        <f>IF(OR(A14="",B14="",C14="",G14=""),"",G14*C14)</f>
        <v/>
      </c>
      <c r="K14" s="21">
        <f>IF(COUNTA(A14:C14)=0,"",IF(A14="","Pacote obrigatório",IF(COUNTIF('Pacotes'!$A$5:$A$104,A14)=0,"Pacote não encontrado",IF(B14="","Serviço obrigatório",IF(COUNTIF('Serviços'!$A$5:$A$104,B14)=0,"Serviço não encontrado",IF(OR(C14="",C14&lt;1,MOD(C14,1)&lt;&gt;0),"Quantidade inválida",IF(IFERROR(INDEX('Serviços'!$H$5:$H$104,MATCH(B14,'Serviços'!$A$5:$A$104,0)),"")&lt;&gt;"OK","Revisar cadastro do serviço",IF(IFERROR(INDEX('Serviços'!$G$5:$G$104,MATCH(B14,'Serviços'!$A$5:$A$104,0)),"Não")&lt;&gt;"Sim","Serviço inativo",IF(COUNTIFS($A$5:$A$204,A14,$B$5:$B$204,B14)&gt;1,"Item duplicado","OK")))))))))</f>
        <v/>
      </c>
    </row>
    <row r="15" ht="21" customHeight="1">
      <c r="A15" s="17" t="n"/>
      <c r="B15" s="17" t="n"/>
      <c r="C15" s="19" t="n"/>
      <c r="D15" s="21">
        <f>IF(B15="","",IFERROR(INDEX('Serviços'!$B$5:$B$104,MATCH(B15,'Serviços'!$A$5:$A$104,0)),"Serviço não encontrado"))</f>
        <v/>
      </c>
      <c r="E15" s="22">
        <f>IF(B15="","",IFERROR(INDEX('Serviços'!$C$5:$C$104,MATCH(B15,'Serviços'!$A$5:$A$104,0)),""))</f>
        <v/>
      </c>
      <c r="F15" s="20">
        <f>IF(B15="","",IFERROR(INDEX('Serviços'!$D$5:$D$104,MATCH(B15,'Serviços'!$A$5:$A$104,0)),""))</f>
        <v/>
      </c>
      <c r="G15" s="20">
        <f>IF(B15="","",IFERROR(INDEX('Serviços'!$F$5:$F$104,MATCH(B15,'Serviços'!$A$5:$A$104,0)),""))</f>
        <v/>
      </c>
      <c r="H15" s="22">
        <f>IF(OR(A15="",B15="",C15="",E15=""),"",E15*C15)</f>
        <v/>
      </c>
      <c r="I15" s="20">
        <f>IF(OR(A15="",B15="",C15="",F15=""),"",F15*C15)</f>
        <v/>
      </c>
      <c r="J15" s="20">
        <f>IF(OR(A15="",B15="",C15="",G15=""),"",G15*C15)</f>
        <v/>
      </c>
      <c r="K15" s="21">
        <f>IF(COUNTA(A15:C15)=0,"",IF(A15="","Pacote obrigatório",IF(COUNTIF('Pacotes'!$A$5:$A$104,A15)=0,"Pacote não encontrado",IF(B15="","Serviço obrigatório",IF(COUNTIF('Serviços'!$A$5:$A$104,B15)=0,"Serviço não encontrado",IF(OR(C15="",C15&lt;1,MOD(C15,1)&lt;&gt;0),"Quantidade inválida",IF(IFERROR(INDEX('Serviços'!$H$5:$H$104,MATCH(B15,'Serviços'!$A$5:$A$104,0)),"")&lt;&gt;"OK","Revisar cadastro do serviço",IF(IFERROR(INDEX('Serviços'!$G$5:$G$104,MATCH(B15,'Serviços'!$A$5:$A$104,0)),"Não")&lt;&gt;"Sim","Serviço inativo",IF(COUNTIFS($A$5:$A$204,A15,$B$5:$B$204,B15)&gt;1,"Item duplicado","OK")))))))))</f>
        <v/>
      </c>
    </row>
    <row r="16" ht="21" customHeight="1">
      <c r="A16" s="17" t="n"/>
      <c r="B16" s="17" t="n"/>
      <c r="C16" s="19" t="n"/>
      <c r="D16" s="21">
        <f>IF(B16="","",IFERROR(INDEX('Serviços'!$B$5:$B$104,MATCH(B16,'Serviços'!$A$5:$A$104,0)),"Serviço não encontrado"))</f>
        <v/>
      </c>
      <c r="E16" s="22">
        <f>IF(B16="","",IFERROR(INDEX('Serviços'!$C$5:$C$104,MATCH(B16,'Serviços'!$A$5:$A$104,0)),""))</f>
        <v/>
      </c>
      <c r="F16" s="20">
        <f>IF(B16="","",IFERROR(INDEX('Serviços'!$D$5:$D$104,MATCH(B16,'Serviços'!$A$5:$A$104,0)),""))</f>
        <v/>
      </c>
      <c r="G16" s="20">
        <f>IF(B16="","",IFERROR(INDEX('Serviços'!$F$5:$F$104,MATCH(B16,'Serviços'!$A$5:$A$104,0)),""))</f>
        <v/>
      </c>
      <c r="H16" s="22">
        <f>IF(OR(A16="",B16="",C16="",E16=""),"",E16*C16)</f>
        <v/>
      </c>
      <c r="I16" s="20">
        <f>IF(OR(A16="",B16="",C16="",F16=""),"",F16*C16)</f>
        <v/>
      </c>
      <c r="J16" s="20">
        <f>IF(OR(A16="",B16="",C16="",G16=""),"",G16*C16)</f>
        <v/>
      </c>
      <c r="K16" s="21">
        <f>IF(COUNTA(A16:C16)=0,"",IF(A16="","Pacote obrigatório",IF(COUNTIF('Pacotes'!$A$5:$A$104,A16)=0,"Pacote não encontrado",IF(B16="","Serviço obrigatório",IF(COUNTIF('Serviços'!$A$5:$A$104,B16)=0,"Serviço não encontrado",IF(OR(C16="",C16&lt;1,MOD(C16,1)&lt;&gt;0),"Quantidade inválida",IF(IFERROR(INDEX('Serviços'!$H$5:$H$104,MATCH(B16,'Serviços'!$A$5:$A$104,0)),"")&lt;&gt;"OK","Revisar cadastro do serviço",IF(IFERROR(INDEX('Serviços'!$G$5:$G$104,MATCH(B16,'Serviços'!$A$5:$A$104,0)),"Não")&lt;&gt;"Sim","Serviço inativo",IF(COUNTIFS($A$5:$A$204,A16,$B$5:$B$204,B16)&gt;1,"Item duplicado","OK")))))))))</f>
        <v/>
      </c>
    </row>
    <row r="17" ht="21" customHeight="1">
      <c r="A17" s="17" t="n"/>
      <c r="B17" s="17" t="n"/>
      <c r="C17" s="19" t="n"/>
      <c r="D17" s="21">
        <f>IF(B17="","",IFERROR(INDEX('Serviços'!$B$5:$B$104,MATCH(B17,'Serviços'!$A$5:$A$104,0)),"Serviço não encontrado"))</f>
        <v/>
      </c>
      <c r="E17" s="22">
        <f>IF(B17="","",IFERROR(INDEX('Serviços'!$C$5:$C$104,MATCH(B17,'Serviços'!$A$5:$A$104,0)),""))</f>
        <v/>
      </c>
      <c r="F17" s="20">
        <f>IF(B17="","",IFERROR(INDEX('Serviços'!$D$5:$D$104,MATCH(B17,'Serviços'!$A$5:$A$104,0)),""))</f>
        <v/>
      </c>
      <c r="G17" s="20">
        <f>IF(B17="","",IFERROR(INDEX('Serviços'!$F$5:$F$104,MATCH(B17,'Serviços'!$A$5:$A$104,0)),""))</f>
        <v/>
      </c>
      <c r="H17" s="22">
        <f>IF(OR(A17="",B17="",C17="",E17=""),"",E17*C17)</f>
        <v/>
      </c>
      <c r="I17" s="20">
        <f>IF(OR(A17="",B17="",C17="",F17=""),"",F17*C17)</f>
        <v/>
      </c>
      <c r="J17" s="20">
        <f>IF(OR(A17="",B17="",C17="",G17=""),"",G17*C17)</f>
        <v/>
      </c>
      <c r="K17" s="21">
        <f>IF(COUNTA(A17:C17)=0,"",IF(A17="","Pacote obrigatório",IF(COUNTIF('Pacotes'!$A$5:$A$104,A17)=0,"Pacote não encontrado",IF(B17="","Serviço obrigatório",IF(COUNTIF('Serviços'!$A$5:$A$104,B17)=0,"Serviço não encontrado",IF(OR(C17="",C17&lt;1,MOD(C17,1)&lt;&gt;0),"Quantidade inválida",IF(IFERROR(INDEX('Serviços'!$H$5:$H$104,MATCH(B17,'Serviços'!$A$5:$A$104,0)),"")&lt;&gt;"OK","Revisar cadastro do serviço",IF(IFERROR(INDEX('Serviços'!$G$5:$G$104,MATCH(B17,'Serviços'!$A$5:$A$104,0)),"Não")&lt;&gt;"Sim","Serviço inativo",IF(COUNTIFS($A$5:$A$204,A17,$B$5:$B$204,B17)&gt;1,"Item duplicado","OK")))))))))</f>
        <v/>
      </c>
    </row>
    <row r="18" ht="21" customHeight="1">
      <c r="A18" s="17" t="n"/>
      <c r="B18" s="17" t="n"/>
      <c r="C18" s="19" t="n"/>
      <c r="D18" s="21">
        <f>IF(B18="","",IFERROR(INDEX('Serviços'!$B$5:$B$104,MATCH(B18,'Serviços'!$A$5:$A$104,0)),"Serviço não encontrado"))</f>
        <v/>
      </c>
      <c r="E18" s="22">
        <f>IF(B18="","",IFERROR(INDEX('Serviços'!$C$5:$C$104,MATCH(B18,'Serviços'!$A$5:$A$104,0)),""))</f>
        <v/>
      </c>
      <c r="F18" s="20">
        <f>IF(B18="","",IFERROR(INDEX('Serviços'!$D$5:$D$104,MATCH(B18,'Serviços'!$A$5:$A$104,0)),""))</f>
        <v/>
      </c>
      <c r="G18" s="20">
        <f>IF(B18="","",IFERROR(INDEX('Serviços'!$F$5:$F$104,MATCH(B18,'Serviços'!$A$5:$A$104,0)),""))</f>
        <v/>
      </c>
      <c r="H18" s="22">
        <f>IF(OR(A18="",B18="",C18="",E18=""),"",E18*C18)</f>
        <v/>
      </c>
      <c r="I18" s="20">
        <f>IF(OR(A18="",B18="",C18="",F18=""),"",F18*C18)</f>
        <v/>
      </c>
      <c r="J18" s="20">
        <f>IF(OR(A18="",B18="",C18="",G18=""),"",G18*C18)</f>
        <v/>
      </c>
      <c r="K18" s="21">
        <f>IF(COUNTA(A18:C18)=0,"",IF(A18="","Pacote obrigatório",IF(COUNTIF('Pacotes'!$A$5:$A$104,A18)=0,"Pacote não encontrado",IF(B18="","Serviço obrigatório",IF(COUNTIF('Serviços'!$A$5:$A$104,B18)=0,"Serviço não encontrado",IF(OR(C18="",C18&lt;1,MOD(C18,1)&lt;&gt;0),"Quantidade inválida",IF(IFERROR(INDEX('Serviços'!$H$5:$H$104,MATCH(B18,'Serviços'!$A$5:$A$104,0)),"")&lt;&gt;"OK","Revisar cadastro do serviço",IF(IFERROR(INDEX('Serviços'!$G$5:$G$104,MATCH(B18,'Serviços'!$A$5:$A$104,0)),"Não")&lt;&gt;"Sim","Serviço inativo",IF(COUNTIFS($A$5:$A$204,A18,$B$5:$B$204,B18)&gt;1,"Item duplicado","OK")))))))))</f>
        <v/>
      </c>
    </row>
    <row r="19" ht="21" customHeight="1">
      <c r="A19" s="17" t="n"/>
      <c r="B19" s="17" t="n"/>
      <c r="C19" s="19" t="n"/>
      <c r="D19" s="21">
        <f>IF(B19="","",IFERROR(INDEX('Serviços'!$B$5:$B$104,MATCH(B19,'Serviços'!$A$5:$A$104,0)),"Serviço não encontrado"))</f>
        <v/>
      </c>
      <c r="E19" s="22">
        <f>IF(B19="","",IFERROR(INDEX('Serviços'!$C$5:$C$104,MATCH(B19,'Serviços'!$A$5:$A$104,0)),""))</f>
        <v/>
      </c>
      <c r="F19" s="20">
        <f>IF(B19="","",IFERROR(INDEX('Serviços'!$D$5:$D$104,MATCH(B19,'Serviços'!$A$5:$A$104,0)),""))</f>
        <v/>
      </c>
      <c r="G19" s="20">
        <f>IF(B19="","",IFERROR(INDEX('Serviços'!$F$5:$F$104,MATCH(B19,'Serviços'!$A$5:$A$104,0)),""))</f>
        <v/>
      </c>
      <c r="H19" s="22">
        <f>IF(OR(A19="",B19="",C19="",E19=""),"",E19*C19)</f>
        <v/>
      </c>
      <c r="I19" s="20">
        <f>IF(OR(A19="",B19="",C19="",F19=""),"",F19*C19)</f>
        <v/>
      </c>
      <c r="J19" s="20">
        <f>IF(OR(A19="",B19="",C19="",G19=""),"",G19*C19)</f>
        <v/>
      </c>
      <c r="K19" s="21">
        <f>IF(COUNTA(A19:C19)=0,"",IF(A19="","Pacote obrigatório",IF(COUNTIF('Pacotes'!$A$5:$A$104,A19)=0,"Pacote não encontrado",IF(B19="","Serviço obrigatório",IF(COUNTIF('Serviços'!$A$5:$A$104,B19)=0,"Serviço não encontrado",IF(OR(C19="",C19&lt;1,MOD(C19,1)&lt;&gt;0),"Quantidade inválida",IF(IFERROR(INDEX('Serviços'!$H$5:$H$104,MATCH(B19,'Serviços'!$A$5:$A$104,0)),"")&lt;&gt;"OK","Revisar cadastro do serviço",IF(IFERROR(INDEX('Serviços'!$G$5:$G$104,MATCH(B19,'Serviços'!$A$5:$A$104,0)),"Não")&lt;&gt;"Sim","Serviço inativo",IF(COUNTIFS($A$5:$A$204,A19,$B$5:$B$204,B19)&gt;1,"Item duplicado","OK")))))))))</f>
        <v/>
      </c>
    </row>
    <row r="20" ht="21" customHeight="1">
      <c r="A20" s="17" t="n"/>
      <c r="B20" s="17" t="n"/>
      <c r="C20" s="19" t="n"/>
      <c r="D20" s="21">
        <f>IF(B20="","",IFERROR(INDEX('Serviços'!$B$5:$B$104,MATCH(B20,'Serviços'!$A$5:$A$104,0)),"Serviço não encontrado"))</f>
        <v/>
      </c>
      <c r="E20" s="22">
        <f>IF(B20="","",IFERROR(INDEX('Serviços'!$C$5:$C$104,MATCH(B20,'Serviços'!$A$5:$A$104,0)),""))</f>
        <v/>
      </c>
      <c r="F20" s="20">
        <f>IF(B20="","",IFERROR(INDEX('Serviços'!$D$5:$D$104,MATCH(B20,'Serviços'!$A$5:$A$104,0)),""))</f>
        <v/>
      </c>
      <c r="G20" s="20">
        <f>IF(B20="","",IFERROR(INDEX('Serviços'!$F$5:$F$104,MATCH(B20,'Serviços'!$A$5:$A$104,0)),""))</f>
        <v/>
      </c>
      <c r="H20" s="22">
        <f>IF(OR(A20="",B20="",C20="",E20=""),"",E20*C20)</f>
        <v/>
      </c>
      <c r="I20" s="20">
        <f>IF(OR(A20="",B20="",C20="",F20=""),"",F20*C20)</f>
        <v/>
      </c>
      <c r="J20" s="20">
        <f>IF(OR(A20="",B20="",C20="",G20=""),"",G20*C20)</f>
        <v/>
      </c>
      <c r="K20" s="21">
        <f>IF(COUNTA(A20:C20)=0,"",IF(A20="","Pacote obrigatório",IF(COUNTIF('Pacotes'!$A$5:$A$104,A20)=0,"Pacote não encontrado",IF(B20="","Serviço obrigatório",IF(COUNTIF('Serviços'!$A$5:$A$104,B20)=0,"Serviço não encontrado",IF(OR(C20="",C20&lt;1,MOD(C20,1)&lt;&gt;0),"Quantidade inválida",IF(IFERROR(INDEX('Serviços'!$H$5:$H$104,MATCH(B20,'Serviços'!$A$5:$A$104,0)),"")&lt;&gt;"OK","Revisar cadastro do serviço",IF(IFERROR(INDEX('Serviços'!$G$5:$G$104,MATCH(B20,'Serviços'!$A$5:$A$104,0)),"Não")&lt;&gt;"Sim","Serviço inativo",IF(COUNTIFS($A$5:$A$204,A20,$B$5:$B$204,B20)&gt;1,"Item duplicado","OK")))))))))</f>
        <v/>
      </c>
    </row>
    <row r="21" ht="21" customHeight="1">
      <c r="A21" s="17" t="n"/>
      <c r="B21" s="17" t="n"/>
      <c r="C21" s="19" t="n"/>
      <c r="D21" s="21">
        <f>IF(B21="","",IFERROR(INDEX('Serviços'!$B$5:$B$104,MATCH(B21,'Serviços'!$A$5:$A$104,0)),"Serviço não encontrado"))</f>
        <v/>
      </c>
      <c r="E21" s="22">
        <f>IF(B21="","",IFERROR(INDEX('Serviços'!$C$5:$C$104,MATCH(B21,'Serviços'!$A$5:$A$104,0)),""))</f>
        <v/>
      </c>
      <c r="F21" s="20">
        <f>IF(B21="","",IFERROR(INDEX('Serviços'!$D$5:$D$104,MATCH(B21,'Serviços'!$A$5:$A$104,0)),""))</f>
        <v/>
      </c>
      <c r="G21" s="20">
        <f>IF(B21="","",IFERROR(INDEX('Serviços'!$F$5:$F$104,MATCH(B21,'Serviços'!$A$5:$A$104,0)),""))</f>
        <v/>
      </c>
      <c r="H21" s="22">
        <f>IF(OR(A21="",B21="",C21="",E21=""),"",E21*C21)</f>
        <v/>
      </c>
      <c r="I21" s="20">
        <f>IF(OR(A21="",B21="",C21="",F21=""),"",F21*C21)</f>
        <v/>
      </c>
      <c r="J21" s="20">
        <f>IF(OR(A21="",B21="",C21="",G21=""),"",G21*C21)</f>
        <v/>
      </c>
      <c r="K21" s="21">
        <f>IF(COUNTA(A21:C21)=0,"",IF(A21="","Pacote obrigatório",IF(COUNTIF('Pacotes'!$A$5:$A$104,A21)=0,"Pacote não encontrado",IF(B21="","Serviço obrigatório",IF(COUNTIF('Serviços'!$A$5:$A$104,B21)=0,"Serviço não encontrado",IF(OR(C21="",C21&lt;1,MOD(C21,1)&lt;&gt;0),"Quantidade inválida",IF(IFERROR(INDEX('Serviços'!$H$5:$H$104,MATCH(B21,'Serviços'!$A$5:$A$104,0)),"")&lt;&gt;"OK","Revisar cadastro do serviço",IF(IFERROR(INDEX('Serviços'!$G$5:$G$104,MATCH(B21,'Serviços'!$A$5:$A$104,0)),"Não")&lt;&gt;"Sim","Serviço inativo",IF(COUNTIFS($A$5:$A$204,A21,$B$5:$B$204,B21)&gt;1,"Item duplicado","OK")))))))))</f>
        <v/>
      </c>
    </row>
    <row r="22" ht="21" customHeight="1">
      <c r="A22" s="17" t="n"/>
      <c r="B22" s="17" t="n"/>
      <c r="C22" s="19" t="n"/>
      <c r="D22" s="21">
        <f>IF(B22="","",IFERROR(INDEX('Serviços'!$B$5:$B$104,MATCH(B22,'Serviços'!$A$5:$A$104,0)),"Serviço não encontrado"))</f>
        <v/>
      </c>
      <c r="E22" s="22">
        <f>IF(B22="","",IFERROR(INDEX('Serviços'!$C$5:$C$104,MATCH(B22,'Serviços'!$A$5:$A$104,0)),""))</f>
        <v/>
      </c>
      <c r="F22" s="20">
        <f>IF(B22="","",IFERROR(INDEX('Serviços'!$D$5:$D$104,MATCH(B22,'Serviços'!$A$5:$A$104,0)),""))</f>
        <v/>
      </c>
      <c r="G22" s="20">
        <f>IF(B22="","",IFERROR(INDEX('Serviços'!$F$5:$F$104,MATCH(B22,'Serviços'!$A$5:$A$104,0)),""))</f>
        <v/>
      </c>
      <c r="H22" s="22">
        <f>IF(OR(A22="",B22="",C22="",E22=""),"",E22*C22)</f>
        <v/>
      </c>
      <c r="I22" s="20">
        <f>IF(OR(A22="",B22="",C22="",F22=""),"",F22*C22)</f>
        <v/>
      </c>
      <c r="J22" s="20">
        <f>IF(OR(A22="",B22="",C22="",G22=""),"",G22*C22)</f>
        <v/>
      </c>
      <c r="K22" s="21">
        <f>IF(COUNTA(A22:C22)=0,"",IF(A22="","Pacote obrigatório",IF(COUNTIF('Pacotes'!$A$5:$A$104,A22)=0,"Pacote não encontrado",IF(B22="","Serviço obrigatório",IF(COUNTIF('Serviços'!$A$5:$A$104,B22)=0,"Serviço não encontrado",IF(OR(C22="",C22&lt;1,MOD(C22,1)&lt;&gt;0),"Quantidade inválida",IF(IFERROR(INDEX('Serviços'!$H$5:$H$104,MATCH(B22,'Serviços'!$A$5:$A$104,0)),"")&lt;&gt;"OK","Revisar cadastro do serviço",IF(IFERROR(INDEX('Serviços'!$G$5:$G$104,MATCH(B22,'Serviços'!$A$5:$A$104,0)),"Não")&lt;&gt;"Sim","Serviço inativo",IF(COUNTIFS($A$5:$A$204,A22,$B$5:$B$204,B22)&gt;1,"Item duplicado","OK")))))))))</f>
        <v/>
      </c>
    </row>
    <row r="23" ht="21" customHeight="1">
      <c r="A23" s="17" t="n"/>
      <c r="B23" s="17" t="n"/>
      <c r="C23" s="19" t="n"/>
      <c r="D23" s="21">
        <f>IF(B23="","",IFERROR(INDEX('Serviços'!$B$5:$B$104,MATCH(B23,'Serviços'!$A$5:$A$104,0)),"Serviço não encontrado"))</f>
        <v/>
      </c>
      <c r="E23" s="22">
        <f>IF(B23="","",IFERROR(INDEX('Serviços'!$C$5:$C$104,MATCH(B23,'Serviços'!$A$5:$A$104,0)),""))</f>
        <v/>
      </c>
      <c r="F23" s="20">
        <f>IF(B23="","",IFERROR(INDEX('Serviços'!$D$5:$D$104,MATCH(B23,'Serviços'!$A$5:$A$104,0)),""))</f>
        <v/>
      </c>
      <c r="G23" s="20">
        <f>IF(B23="","",IFERROR(INDEX('Serviços'!$F$5:$F$104,MATCH(B23,'Serviços'!$A$5:$A$104,0)),""))</f>
        <v/>
      </c>
      <c r="H23" s="22">
        <f>IF(OR(A23="",B23="",C23="",E23=""),"",E23*C23)</f>
        <v/>
      </c>
      <c r="I23" s="20">
        <f>IF(OR(A23="",B23="",C23="",F23=""),"",F23*C23)</f>
        <v/>
      </c>
      <c r="J23" s="20">
        <f>IF(OR(A23="",B23="",C23="",G23=""),"",G23*C23)</f>
        <v/>
      </c>
      <c r="K23" s="21">
        <f>IF(COUNTA(A23:C23)=0,"",IF(A23="","Pacote obrigatório",IF(COUNTIF('Pacotes'!$A$5:$A$104,A23)=0,"Pacote não encontrado",IF(B23="","Serviço obrigatório",IF(COUNTIF('Serviços'!$A$5:$A$104,B23)=0,"Serviço não encontrado",IF(OR(C23="",C23&lt;1,MOD(C23,1)&lt;&gt;0),"Quantidade inválida",IF(IFERROR(INDEX('Serviços'!$H$5:$H$104,MATCH(B23,'Serviços'!$A$5:$A$104,0)),"")&lt;&gt;"OK","Revisar cadastro do serviço",IF(IFERROR(INDEX('Serviços'!$G$5:$G$104,MATCH(B23,'Serviços'!$A$5:$A$104,0)),"Não")&lt;&gt;"Sim","Serviço inativo",IF(COUNTIFS($A$5:$A$204,A23,$B$5:$B$204,B23)&gt;1,"Item duplicado","OK")))))))))</f>
        <v/>
      </c>
    </row>
    <row r="24" ht="21" customHeight="1">
      <c r="A24" s="17" t="n"/>
      <c r="B24" s="17" t="n"/>
      <c r="C24" s="19" t="n"/>
      <c r="D24" s="21">
        <f>IF(B24="","",IFERROR(INDEX('Serviços'!$B$5:$B$104,MATCH(B24,'Serviços'!$A$5:$A$104,0)),"Serviço não encontrado"))</f>
        <v/>
      </c>
      <c r="E24" s="22">
        <f>IF(B24="","",IFERROR(INDEX('Serviços'!$C$5:$C$104,MATCH(B24,'Serviços'!$A$5:$A$104,0)),""))</f>
        <v/>
      </c>
      <c r="F24" s="20">
        <f>IF(B24="","",IFERROR(INDEX('Serviços'!$D$5:$D$104,MATCH(B24,'Serviços'!$A$5:$A$104,0)),""))</f>
        <v/>
      </c>
      <c r="G24" s="20">
        <f>IF(B24="","",IFERROR(INDEX('Serviços'!$F$5:$F$104,MATCH(B24,'Serviços'!$A$5:$A$104,0)),""))</f>
        <v/>
      </c>
      <c r="H24" s="22">
        <f>IF(OR(A24="",B24="",C24="",E24=""),"",E24*C24)</f>
        <v/>
      </c>
      <c r="I24" s="20">
        <f>IF(OR(A24="",B24="",C24="",F24=""),"",F24*C24)</f>
        <v/>
      </c>
      <c r="J24" s="20">
        <f>IF(OR(A24="",B24="",C24="",G24=""),"",G24*C24)</f>
        <v/>
      </c>
      <c r="K24" s="21">
        <f>IF(COUNTA(A24:C24)=0,"",IF(A24="","Pacote obrigatório",IF(COUNTIF('Pacotes'!$A$5:$A$104,A24)=0,"Pacote não encontrado",IF(B24="","Serviço obrigatório",IF(COUNTIF('Serviços'!$A$5:$A$104,B24)=0,"Serviço não encontrado",IF(OR(C24="",C24&lt;1,MOD(C24,1)&lt;&gt;0),"Quantidade inválida",IF(IFERROR(INDEX('Serviços'!$H$5:$H$104,MATCH(B24,'Serviços'!$A$5:$A$104,0)),"")&lt;&gt;"OK","Revisar cadastro do serviço",IF(IFERROR(INDEX('Serviços'!$G$5:$G$104,MATCH(B24,'Serviços'!$A$5:$A$104,0)),"Não")&lt;&gt;"Sim","Serviço inativo",IF(COUNTIFS($A$5:$A$204,A24,$B$5:$B$204,B24)&gt;1,"Item duplicado","OK")))))))))</f>
        <v/>
      </c>
    </row>
    <row r="25" ht="21" customHeight="1">
      <c r="A25" s="17" t="n"/>
      <c r="B25" s="17" t="n"/>
      <c r="C25" s="19" t="n"/>
      <c r="D25" s="21">
        <f>IF(B25="","",IFERROR(INDEX('Serviços'!$B$5:$B$104,MATCH(B25,'Serviços'!$A$5:$A$104,0)),"Serviço não encontrado"))</f>
        <v/>
      </c>
      <c r="E25" s="22">
        <f>IF(B25="","",IFERROR(INDEX('Serviços'!$C$5:$C$104,MATCH(B25,'Serviços'!$A$5:$A$104,0)),""))</f>
        <v/>
      </c>
      <c r="F25" s="20">
        <f>IF(B25="","",IFERROR(INDEX('Serviços'!$D$5:$D$104,MATCH(B25,'Serviços'!$A$5:$A$104,0)),""))</f>
        <v/>
      </c>
      <c r="G25" s="20">
        <f>IF(B25="","",IFERROR(INDEX('Serviços'!$F$5:$F$104,MATCH(B25,'Serviços'!$A$5:$A$104,0)),""))</f>
        <v/>
      </c>
      <c r="H25" s="22">
        <f>IF(OR(A25="",B25="",C25="",E25=""),"",E25*C25)</f>
        <v/>
      </c>
      <c r="I25" s="20">
        <f>IF(OR(A25="",B25="",C25="",F25=""),"",F25*C25)</f>
        <v/>
      </c>
      <c r="J25" s="20">
        <f>IF(OR(A25="",B25="",C25="",G25=""),"",G25*C25)</f>
        <v/>
      </c>
      <c r="K25" s="21">
        <f>IF(COUNTA(A25:C25)=0,"",IF(A25="","Pacote obrigatório",IF(COUNTIF('Pacotes'!$A$5:$A$104,A25)=0,"Pacote não encontrado",IF(B25="","Serviço obrigatório",IF(COUNTIF('Serviços'!$A$5:$A$104,B25)=0,"Serviço não encontrado",IF(OR(C25="",C25&lt;1,MOD(C25,1)&lt;&gt;0),"Quantidade inválida",IF(IFERROR(INDEX('Serviços'!$H$5:$H$104,MATCH(B25,'Serviços'!$A$5:$A$104,0)),"")&lt;&gt;"OK","Revisar cadastro do serviço",IF(IFERROR(INDEX('Serviços'!$G$5:$G$104,MATCH(B25,'Serviços'!$A$5:$A$104,0)),"Não")&lt;&gt;"Sim","Serviço inativo",IF(COUNTIFS($A$5:$A$204,A25,$B$5:$B$204,B25)&gt;1,"Item duplicado","OK")))))))))</f>
        <v/>
      </c>
    </row>
    <row r="26" ht="21" customHeight="1">
      <c r="A26" s="17" t="n"/>
      <c r="B26" s="17" t="n"/>
      <c r="C26" s="19" t="n"/>
      <c r="D26" s="21">
        <f>IF(B26="","",IFERROR(INDEX('Serviços'!$B$5:$B$104,MATCH(B26,'Serviços'!$A$5:$A$104,0)),"Serviço não encontrado"))</f>
        <v/>
      </c>
      <c r="E26" s="22">
        <f>IF(B26="","",IFERROR(INDEX('Serviços'!$C$5:$C$104,MATCH(B26,'Serviços'!$A$5:$A$104,0)),""))</f>
        <v/>
      </c>
      <c r="F26" s="20">
        <f>IF(B26="","",IFERROR(INDEX('Serviços'!$D$5:$D$104,MATCH(B26,'Serviços'!$A$5:$A$104,0)),""))</f>
        <v/>
      </c>
      <c r="G26" s="20">
        <f>IF(B26="","",IFERROR(INDEX('Serviços'!$F$5:$F$104,MATCH(B26,'Serviços'!$A$5:$A$104,0)),""))</f>
        <v/>
      </c>
      <c r="H26" s="22">
        <f>IF(OR(A26="",B26="",C26="",E26=""),"",E26*C26)</f>
        <v/>
      </c>
      <c r="I26" s="20">
        <f>IF(OR(A26="",B26="",C26="",F26=""),"",F26*C26)</f>
        <v/>
      </c>
      <c r="J26" s="20">
        <f>IF(OR(A26="",B26="",C26="",G26=""),"",G26*C26)</f>
        <v/>
      </c>
      <c r="K26" s="21">
        <f>IF(COUNTA(A26:C26)=0,"",IF(A26="","Pacote obrigatório",IF(COUNTIF('Pacotes'!$A$5:$A$104,A26)=0,"Pacote não encontrado",IF(B26="","Serviço obrigatório",IF(COUNTIF('Serviços'!$A$5:$A$104,B26)=0,"Serviço não encontrado",IF(OR(C26="",C26&lt;1,MOD(C26,1)&lt;&gt;0),"Quantidade inválida",IF(IFERROR(INDEX('Serviços'!$H$5:$H$104,MATCH(B26,'Serviços'!$A$5:$A$104,0)),"")&lt;&gt;"OK","Revisar cadastro do serviço",IF(IFERROR(INDEX('Serviços'!$G$5:$G$104,MATCH(B26,'Serviços'!$A$5:$A$104,0)),"Não")&lt;&gt;"Sim","Serviço inativo",IF(COUNTIFS($A$5:$A$204,A26,$B$5:$B$204,B26)&gt;1,"Item duplicado","OK")))))))))</f>
        <v/>
      </c>
    </row>
    <row r="27" ht="21" customHeight="1">
      <c r="A27" s="17" t="n"/>
      <c r="B27" s="17" t="n"/>
      <c r="C27" s="19" t="n"/>
      <c r="D27" s="21">
        <f>IF(B27="","",IFERROR(INDEX('Serviços'!$B$5:$B$104,MATCH(B27,'Serviços'!$A$5:$A$104,0)),"Serviço não encontrado"))</f>
        <v/>
      </c>
      <c r="E27" s="22">
        <f>IF(B27="","",IFERROR(INDEX('Serviços'!$C$5:$C$104,MATCH(B27,'Serviços'!$A$5:$A$104,0)),""))</f>
        <v/>
      </c>
      <c r="F27" s="20">
        <f>IF(B27="","",IFERROR(INDEX('Serviços'!$D$5:$D$104,MATCH(B27,'Serviços'!$A$5:$A$104,0)),""))</f>
        <v/>
      </c>
      <c r="G27" s="20">
        <f>IF(B27="","",IFERROR(INDEX('Serviços'!$F$5:$F$104,MATCH(B27,'Serviços'!$A$5:$A$104,0)),""))</f>
        <v/>
      </c>
      <c r="H27" s="22">
        <f>IF(OR(A27="",B27="",C27="",E27=""),"",E27*C27)</f>
        <v/>
      </c>
      <c r="I27" s="20">
        <f>IF(OR(A27="",B27="",C27="",F27=""),"",F27*C27)</f>
        <v/>
      </c>
      <c r="J27" s="20">
        <f>IF(OR(A27="",B27="",C27="",G27=""),"",G27*C27)</f>
        <v/>
      </c>
      <c r="K27" s="21">
        <f>IF(COUNTA(A27:C27)=0,"",IF(A27="","Pacote obrigatório",IF(COUNTIF('Pacotes'!$A$5:$A$104,A27)=0,"Pacote não encontrado",IF(B27="","Serviço obrigatório",IF(COUNTIF('Serviços'!$A$5:$A$104,B27)=0,"Serviço não encontrado",IF(OR(C27="",C27&lt;1,MOD(C27,1)&lt;&gt;0),"Quantidade inválida",IF(IFERROR(INDEX('Serviços'!$H$5:$H$104,MATCH(B27,'Serviços'!$A$5:$A$104,0)),"")&lt;&gt;"OK","Revisar cadastro do serviço",IF(IFERROR(INDEX('Serviços'!$G$5:$G$104,MATCH(B27,'Serviços'!$A$5:$A$104,0)),"Não")&lt;&gt;"Sim","Serviço inativo",IF(COUNTIFS($A$5:$A$204,A27,$B$5:$B$204,B27)&gt;1,"Item duplicado","OK")))))))))</f>
        <v/>
      </c>
    </row>
    <row r="28" ht="21" customHeight="1">
      <c r="A28" s="17" t="n"/>
      <c r="B28" s="17" t="n"/>
      <c r="C28" s="19" t="n"/>
      <c r="D28" s="21">
        <f>IF(B28="","",IFERROR(INDEX('Serviços'!$B$5:$B$104,MATCH(B28,'Serviços'!$A$5:$A$104,0)),"Serviço não encontrado"))</f>
        <v/>
      </c>
      <c r="E28" s="22">
        <f>IF(B28="","",IFERROR(INDEX('Serviços'!$C$5:$C$104,MATCH(B28,'Serviços'!$A$5:$A$104,0)),""))</f>
        <v/>
      </c>
      <c r="F28" s="20">
        <f>IF(B28="","",IFERROR(INDEX('Serviços'!$D$5:$D$104,MATCH(B28,'Serviços'!$A$5:$A$104,0)),""))</f>
        <v/>
      </c>
      <c r="G28" s="20">
        <f>IF(B28="","",IFERROR(INDEX('Serviços'!$F$5:$F$104,MATCH(B28,'Serviços'!$A$5:$A$104,0)),""))</f>
        <v/>
      </c>
      <c r="H28" s="22">
        <f>IF(OR(A28="",B28="",C28="",E28=""),"",E28*C28)</f>
        <v/>
      </c>
      <c r="I28" s="20">
        <f>IF(OR(A28="",B28="",C28="",F28=""),"",F28*C28)</f>
        <v/>
      </c>
      <c r="J28" s="20">
        <f>IF(OR(A28="",B28="",C28="",G28=""),"",G28*C28)</f>
        <v/>
      </c>
      <c r="K28" s="21">
        <f>IF(COUNTA(A28:C28)=0,"",IF(A28="","Pacote obrigatório",IF(COUNTIF('Pacotes'!$A$5:$A$104,A28)=0,"Pacote não encontrado",IF(B28="","Serviço obrigatório",IF(COUNTIF('Serviços'!$A$5:$A$104,B28)=0,"Serviço não encontrado",IF(OR(C28="",C28&lt;1,MOD(C28,1)&lt;&gt;0),"Quantidade inválida",IF(IFERROR(INDEX('Serviços'!$H$5:$H$104,MATCH(B28,'Serviços'!$A$5:$A$104,0)),"")&lt;&gt;"OK","Revisar cadastro do serviço",IF(IFERROR(INDEX('Serviços'!$G$5:$G$104,MATCH(B28,'Serviços'!$A$5:$A$104,0)),"Não")&lt;&gt;"Sim","Serviço inativo",IF(COUNTIFS($A$5:$A$204,A28,$B$5:$B$204,B28)&gt;1,"Item duplicado","OK")))))))))</f>
        <v/>
      </c>
    </row>
    <row r="29" ht="21" customHeight="1">
      <c r="A29" s="17" t="n"/>
      <c r="B29" s="17" t="n"/>
      <c r="C29" s="19" t="n"/>
      <c r="D29" s="21">
        <f>IF(B29="","",IFERROR(INDEX('Serviços'!$B$5:$B$104,MATCH(B29,'Serviços'!$A$5:$A$104,0)),"Serviço não encontrado"))</f>
        <v/>
      </c>
      <c r="E29" s="22">
        <f>IF(B29="","",IFERROR(INDEX('Serviços'!$C$5:$C$104,MATCH(B29,'Serviços'!$A$5:$A$104,0)),""))</f>
        <v/>
      </c>
      <c r="F29" s="20">
        <f>IF(B29="","",IFERROR(INDEX('Serviços'!$D$5:$D$104,MATCH(B29,'Serviços'!$A$5:$A$104,0)),""))</f>
        <v/>
      </c>
      <c r="G29" s="20">
        <f>IF(B29="","",IFERROR(INDEX('Serviços'!$F$5:$F$104,MATCH(B29,'Serviços'!$A$5:$A$104,0)),""))</f>
        <v/>
      </c>
      <c r="H29" s="22">
        <f>IF(OR(A29="",B29="",C29="",E29=""),"",E29*C29)</f>
        <v/>
      </c>
      <c r="I29" s="20">
        <f>IF(OR(A29="",B29="",C29="",F29=""),"",F29*C29)</f>
        <v/>
      </c>
      <c r="J29" s="20">
        <f>IF(OR(A29="",B29="",C29="",G29=""),"",G29*C29)</f>
        <v/>
      </c>
      <c r="K29" s="21">
        <f>IF(COUNTA(A29:C29)=0,"",IF(A29="","Pacote obrigatório",IF(COUNTIF('Pacotes'!$A$5:$A$104,A29)=0,"Pacote não encontrado",IF(B29="","Serviço obrigatório",IF(COUNTIF('Serviços'!$A$5:$A$104,B29)=0,"Serviço não encontrado",IF(OR(C29="",C29&lt;1,MOD(C29,1)&lt;&gt;0),"Quantidade inválida",IF(IFERROR(INDEX('Serviços'!$H$5:$H$104,MATCH(B29,'Serviços'!$A$5:$A$104,0)),"")&lt;&gt;"OK","Revisar cadastro do serviço",IF(IFERROR(INDEX('Serviços'!$G$5:$G$104,MATCH(B29,'Serviços'!$A$5:$A$104,0)),"Não")&lt;&gt;"Sim","Serviço inativo",IF(COUNTIFS($A$5:$A$204,A29,$B$5:$B$204,B29)&gt;1,"Item duplicado","OK")))))))))</f>
        <v/>
      </c>
    </row>
    <row r="30" ht="21" customHeight="1">
      <c r="A30" s="17" t="n"/>
      <c r="B30" s="17" t="n"/>
      <c r="C30" s="19" t="n"/>
      <c r="D30" s="21">
        <f>IF(B30="","",IFERROR(INDEX('Serviços'!$B$5:$B$104,MATCH(B30,'Serviços'!$A$5:$A$104,0)),"Serviço não encontrado"))</f>
        <v/>
      </c>
      <c r="E30" s="22">
        <f>IF(B30="","",IFERROR(INDEX('Serviços'!$C$5:$C$104,MATCH(B30,'Serviços'!$A$5:$A$104,0)),""))</f>
        <v/>
      </c>
      <c r="F30" s="20">
        <f>IF(B30="","",IFERROR(INDEX('Serviços'!$D$5:$D$104,MATCH(B30,'Serviços'!$A$5:$A$104,0)),""))</f>
        <v/>
      </c>
      <c r="G30" s="20">
        <f>IF(B30="","",IFERROR(INDEX('Serviços'!$F$5:$F$104,MATCH(B30,'Serviços'!$A$5:$A$104,0)),""))</f>
        <v/>
      </c>
      <c r="H30" s="22">
        <f>IF(OR(A30="",B30="",C30="",E30=""),"",E30*C30)</f>
        <v/>
      </c>
      <c r="I30" s="20">
        <f>IF(OR(A30="",B30="",C30="",F30=""),"",F30*C30)</f>
        <v/>
      </c>
      <c r="J30" s="20">
        <f>IF(OR(A30="",B30="",C30="",G30=""),"",G30*C30)</f>
        <v/>
      </c>
      <c r="K30" s="21">
        <f>IF(COUNTA(A30:C30)=0,"",IF(A30="","Pacote obrigatório",IF(COUNTIF('Pacotes'!$A$5:$A$104,A30)=0,"Pacote não encontrado",IF(B30="","Serviço obrigatório",IF(COUNTIF('Serviços'!$A$5:$A$104,B30)=0,"Serviço não encontrado",IF(OR(C30="",C30&lt;1,MOD(C30,1)&lt;&gt;0),"Quantidade inválida",IF(IFERROR(INDEX('Serviços'!$H$5:$H$104,MATCH(B30,'Serviços'!$A$5:$A$104,0)),"")&lt;&gt;"OK","Revisar cadastro do serviço",IF(IFERROR(INDEX('Serviços'!$G$5:$G$104,MATCH(B30,'Serviços'!$A$5:$A$104,0)),"Não")&lt;&gt;"Sim","Serviço inativo",IF(COUNTIFS($A$5:$A$204,A30,$B$5:$B$204,B30)&gt;1,"Item duplicado","OK")))))))))</f>
        <v/>
      </c>
    </row>
    <row r="31" ht="21" customHeight="1">
      <c r="A31" s="17" t="n"/>
      <c r="B31" s="17" t="n"/>
      <c r="C31" s="19" t="n"/>
      <c r="D31" s="21">
        <f>IF(B31="","",IFERROR(INDEX('Serviços'!$B$5:$B$104,MATCH(B31,'Serviços'!$A$5:$A$104,0)),"Serviço não encontrado"))</f>
        <v/>
      </c>
      <c r="E31" s="22">
        <f>IF(B31="","",IFERROR(INDEX('Serviços'!$C$5:$C$104,MATCH(B31,'Serviços'!$A$5:$A$104,0)),""))</f>
        <v/>
      </c>
      <c r="F31" s="20">
        <f>IF(B31="","",IFERROR(INDEX('Serviços'!$D$5:$D$104,MATCH(B31,'Serviços'!$A$5:$A$104,0)),""))</f>
        <v/>
      </c>
      <c r="G31" s="20">
        <f>IF(B31="","",IFERROR(INDEX('Serviços'!$F$5:$F$104,MATCH(B31,'Serviços'!$A$5:$A$104,0)),""))</f>
        <v/>
      </c>
      <c r="H31" s="22">
        <f>IF(OR(A31="",B31="",C31="",E31=""),"",E31*C31)</f>
        <v/>
      </c>
      <c r="I31" s="20">
        <f>IF(OR(A31="",B31="",C31="",F31=""),"",F31*C31)</f>
        <v/>
      </c>
      <c r="J31" s="20">
        <f>IF(OR(A31="",B31="",C31="",G31=""),"",G31*C31)</f>
        <v/>
      </c>
      <c r="K31" s="21">
        <f>IF(COUNTA(A31:C31)=0,"",IF(A31="","Pacote obrigatório",IF(COUNTIF('Pacotes'!$A$5:$A$104,A31)=0,"Pacote não encontrado",IF(B31="","Serviço obrigatório",IF(COUNTIF('Serviços'!$A$5:$A$104,B31)=0,"Serviço não encontrado",IF(OR(C31="",C31&lt;1,MOD(C31,1)&lt;&gt;0),"Quantidade inválida",IF(IFERROR(INDEX('Serviços'!$H$5:$H$104,MATCH(B31,'Serviços'!$A$5:$A$104,0)),"")&lt;&gt;"OK","Revisar cadastro do serviço",IF(IFERROR(INDEX('Serviços'!$G$5:$G$104,MATCH(B31,'Serviços'!$A$5:$A$104,0)),"Não")&lt;&gt;"Sim","Serviço inativo",IF(COUNTIFS($A$5:$A$204,A31,$B$5:$B$204,B31)&gt;1,"Item duplicado","OK")))))))))</f>
        <v/>
      </c>
    </row>
    <row r="32" ht="21" customHeight="1">
      <c r="A32" s="17" t="n"/>
      <c r="B32" s="17" t="n"/>
      <c r="C32" s="19" t="n"/>
      <c r="D32" s="21">
        <f>IF(B32="","",IFERROR(INDEX('Serviços'!$B$5:$B$104,MATCH(B32,'Serviços'!$A$5:$A$104,0)),"Serviço não encontrado"))</f>
        <v/>
      </c>
      <c r="E32" s="22">
        <f>IF(B32="","",IFERROR(INDEX('Serviços'!$C$5:$C$104,MATCH(B32,'Serviços'!$A$5:$A$104,0)),""))</f>
        <v/>
      </c>
      <c r="F32" s="20">
        <f>IF(B32="","",IFERROR(INDEX('Serviços'!$D$5:$D$104,MATCH(B32,'Serviços'!$A$5:$A$104,0)),""))</f>
        <v/>
      </c>
      <c r="G32" s="20">
        <f>IF(B32="","",IFERROR(INDEX('Serviços'!$F$5:$F$104,MATCH(B32,'Serviços'!$A$5:$A$104,0)),""))</f>
        <v/>
      </c>
      <c r="H32" s="22">
        <f>IF(OR(A32="",B32="",C32="",E32=""),"",E32*C32)</f>
        <v/>
      </c>
      <c r="I32" s="20">
        <f>IF(OR(A32="",B32="",C32="",F32=""),"",F32*C32)</f>
        <v/>
      </c>
      <c r="J32" s="20">
        <f>IF(OR(A32="",B32="",C32="",G32=""),"",G32*C32)</f>
        <v/>
      </c>
      <c r="K32" s="21">
        <f>IF(COUNTA(A32:C32)=0,"",IF(A32="","Pacote obrigatório",IF(COUNTIF('Pacotes'!$A$5:$A$104,A32)=0,"Pacote não encontrado",IF(B32="","Serviço obrigatório",IF(COUNTIF('Serviços'!$A$5:$A$104,B32)=0,"Serviço não encontrado",IF(OR(C32="",C32&lt;1,MOD(C32,1)&lt;&gt;0),"Quantidade inválida",IF(IFERROR(INDEX('Serviços'!$H$5:$H$104,MATCH(B32,'Serviços'!$A$5:$A$104,0)),"")&lt;&gt;"OK","Revisar cadastro do serviço",IF(IFERROR(INDEX('Serviços'!$G$5:$G$104,MATCH(B32,'Serviços'!$A$5:$A$104,0)),"Não")&lt;&gt;"Sim","Serviço inativo",IF(COUNTIFS($A$5:$A$204,A32,$B$5:$B$204,B32)&gt;1,"Item duplicado","OK")))))))))</f>
        <v/>
      </c>
    </row>
    <row r="33" ht="21" customHeight="1">
      <c r="A33" s="17" t="n"/>
      <c r="B33" s="17" t="n"/>
      <c r="C33" s="19" t="n"/>
      <c r="D33" s="21">
        <f>IF(B33="","",IFERROR(INDEX('Serviços'!$B$5:$B$104,MATCH(B33,'Serviços'!$A$5:$A$104,0)),"Serviço não encontrado"))</f>
        <v/>
      </c>
      <c r="E33" s="22">
        <f>IF(B33="","",IFERROR(INDEX('Serviços'!$C$5:$C$104,MATCH(B33,'Serviços'!$A$5:$A$104,0)),""))</f>
        <v/>
      </c>
      <c r="F33" s="20">
        <f>IF(B33="","",IFERROR(INDEX('Serviços'!$D$5:$D$104,MATCH(B33,'Serviços'!$A$5:$A$104,0)),""))</f>
        <v/>
      </c>
      <c r="G33" s="20">
        <f>IF(B33="","",IFERROR(INDEX('Serviços'!$F$5:$F$104,MATCH(B33,'Serviços'!$A$5:$A$104,0)),""))</f>
        <v/>
      </c>
      <c r="H33" s="22">
        <f>IF(OR(A33="",B33="",C33="",E33=""),"",E33*C33)</f>
        <v/>
      </c>
      <c r="I33" s="20">
        <f>IF(OR(A33="",B33="",C33="",F33=""),"",F33*C33)</f>
        <v/>
      </c>
      <c r="J33" s="20">
        <f>IF(OR(A33="",B33="",C33="",G33=""),"",G33*C33)</f>
        <v/>
      </c>
      <c r="K33" s="21">
        <f>IF(COUNTA(A33:C33)=0,"",IF(A33="","Pacote obrigatório",IF(COUNTIF('Pacotes'!$A$5:$A$104,A33)=0,"Pacote não encontrado",IF(B33="","Serviço obrigatório",IF(COUNTIF('Serviços'!$A$5:$A$104,B33)=0,"Serviço não encontrado",IF(OR(C33="",C33&lt;1,MOD(C33,1)&lt;&gt;0),"Quantidade inválida",IF(IFERROR(INDEX('Serviços'!$H$5:$H$104,MATCH(B33,'Serviços'!$A$5:$A$104,0)),"")&lt;&gt;"OK","Revisar cadastro do serviço",IF(IFERROR(INDEX('Serviços'!$G$5:$G$104,MATCH(B33,'Serviços'!$A$5:$A$104,0)),"Não")&lt;&gt;"Sim","Serviço inativo",IF(COUNTIFS($A$5:$A$204,A33,$B$5:$B$204,B33)&gt;1,"Item duplicado","OK")))))))))</f>
        <v/>
      </c>
    </row>
    <row r="34" ht="21" customHeight="1">
      <c r="A34" s="17" t="n"/>
      <c r="B34" s="17" t="n"/>
      <c r="C34" s="19" t="n"/>
      <c r="D34" s="21">
        <f>IF(B34="","",IFERROR(INDEX('Serviços'!$B$5:$B$104,MATCH(B34,'Serviços'!$A$5:$A$104,0)),"Serviço não encontrado"))</f>
        <v/>
      </c>
      <c r="E34" s="22">
        <f>IF(B34="","",IFERROR(INDEX('Serviços'!$C$5:$C$104,MATCH(B34,'Serviços'!$A$5:$A$104,0)),""))</f>
        <v/>
      </c>
      <c r="F34" s="20">
        <f>IF(B34="","",IFERROR(INDEX('Serviços'!$D$5:$D$104,MATCH(B34,'Serviços'!$A$5:$A$104,0)),""))</f>
        <v/>
      </c>
      <c r="G34" s="20">
        <f>IF(B34="","",IFERROR(INDEX('Serviços'!$F$5:$F$104,MATCH(B34,'Serviços'!$A$5:$A$104,0)),""))</f>
        <v/>
      </c>
      <c r="H34" s="22">
        <f>IF(OR(A34="",B34="",C34="",E34=""),"",E34*C34)</f>
        <v/>
      </c>
      <c r="I34" s="20">
        <f>IF(OR(A34="",B34="",C34="",F34=""),"",F34*C34)</f>
        <v/>
      </c>
      <c r="J34" s="20">
        <f>IF(OR(A34="",B34="",C34="",G34=""),"",G34*C34)</f>
        <v/>
      </c>
      <c r="K34" s="21">
        <f>IF(COUNTA(A34:C34)=0,"",IF(A34="","Pacote obrigatório",IF(COUNTIF('Pacotes'!$A$5:$A$104,A34)=0,"Pacote não encontrado",IF(B34="","Serviço obrigatório",IF(COUNTIF('Serviços'!$A$5:$A$104,B34)=0,"Serviço não encontrado",IF(OR(C34="",C34&lt;1,MOD(C34,1)&lt;&gt;0),"Quantidade inválida",IF(IFERROR(INDEX('Serviços'!$H$5:$H$104,MATCH(B34,'Serviços'!$A$5:$A$104,0)),"")&lt;&gt;"OK","Revisar cadastro do serviço",IF(IFERROR(INDEX('Serviços'!$G$5:$G$104,MATCH(B34,'Serviços'!$A$5:$A$104,0)),"Não")&lt;&gt;"Sim","Serviço inativo",IF(COUNTIFS($A$5:$A$204,A34,$B$5:$B$204,B34)&gt;1,"Item duplicado","OK")))))))))</f>
        <v/>
      </c>
    </row>
    <row r="35" ht="21" customHeight="1">
      <c r="A35" s="17" t="n"/>
      <c r="B35" s="17" t="n"/>
      <c r="C35" s="19" t="n"/>
      <c r="D35" s="21">
        <f>IF(B35="","",IFERROR(INDEX('Serviços'!$B$5:$B$104,MATCH(B35,'Serviços'!$A$5:$A$104,0)),"Serviço não encontrado"))</f>
        <v/>
      </c>
      <c r="E35" s="22">
        <f>IF(B35="","",IFERROR(INDEX('Serviços'!$C$5:$C$104,MATCH(B35,'Serviços'!$A$5:$A$104,0)),""))</f>
        <v/>
      </c>
      <c r="F35" s="20">
        <f>IF(B35="","",IFERROR(INDEX('Serviços'!$D$5:$D$104,MATCH(B35,'Serviços'!$A$5:$A$104,0)),""))</f>
        <v/>
      </c>
      <c r="G35" s="20">
        <f>IF(B35="","",IFERROR(INDEX('Serviços'!$F$5:$F$104,MATCH(B35,'Serviços'!$A$5:$A$104,0)),""))</f>
        <v/>
      </c>
      <c r="H35" s="22">
        <f>IF(OR(A35="",B35="",C35="",E35=""),"",E35*C35)</f>
        <v/>
      </c>
      <c r="I35" s="20">
        <f>IF(OR(A35="",B35="",C35="",F35=""),"",F35*C35)</f>
        <v/>
      </c>
      <c r="J35" s="20">
        <f>IF(OR(A35="",B35="",C35="",G35=""),"",G35*C35)</f>
        <v/>
      </c>
      <c r="K35" s="21">
        <f>IF(COUNTA(A35:C35)=0,"",IF(A35="","Pacote obrigatório",IF(COUNTIF('Pacotes'!$A$5:$A$104,A35)=0,"Pacote não encontrado",IF(B35="","Serviço obrigatório",IF(COUNTIF('Serviços'!$A$5:$A$104,B35)=0,"Serviço não encontrado",IF(OR(C35="",C35&lt;1,MOD(C35,1)&lt;&gt;0),"Quantidade inválida",IF(IFERROR(INDEX('Serviços'!$H$5:$H$104,MATCH(B35,'Serviços'!$A$5:$A$104,0)),"")&lt;&gt;"OK","Revisar cadastro do serviço",IF(IFERROR(INDEX('Serviços'!$G$5:$G$104,MATCH(B35,'Serviços'!$A$5:$A$104,0)),"Não")&lt;&gt;"Sim","Serviço inativo",IF(COUNTIFS($A$5:$A$204,A35,$B$5:$B$204,B35)&gt;1,"Item duplicado","OK")))))))))</f>
        <v/>
      </c>
    </row>
    <row r="36" ht="21" customHeight="1">
      <c r="A36" s="17" t="n"/>
      <c r="B36" s="17" t="n"/>
      <c r="C36" s="19" t="n"/>
      <c r="D36" s="21">
        <f>IF(B36="","",IFERROR(INDEX('Serviços'!$B$5:$B$104,MATCH(B36,'Serviços'!$A$5:$A$104,0)),"Serviço não encontrado"))</f>
        <v/>
      </c>
      <c r="E36" s="22">
        <f>IF(B36="","",IFERROR(INDEX('Serviços'!$C$5:$C$104,MATCH(B36,'Serviços'!$A$5:$A$104,0)),""))</f>
        <v/>
      </c>
      <c r="F36" s="20">
        <f>IF(B36="","",IFERROR(INDEX('Serviços'!$D$5:$D$104,MATCH(B36,'Serviços'!$A$5:$A$104,0)),""))</f>
        <v/>
      </c>
      <c r="G36" s="20">
        <f>IF(B36="","",IFERROR(INDEX('Serviços'!$F$5:$F$104,MATCH(B36,'Serviços'!$A$5:$A$104,0)),""))</f>
        <v/>
      </c>
      <c r="H36" s="22">
        <f>IF(OR(A36="",B36="",C36="",E36=""),"",E36*C36)</f>
        <v/>
      </c>
      <c r="I36" s="20">
        <f>IF(OR(A36="",B36="",C36="",F36=""),"",F36*C36)</f>
        <v/>
      </c>
      <c r="J36" s="20">
        <f>IF(OR(A36="",B36="",C36="",G36=""),"",G36*C36)</f>
        <v/>
      </c>
      <c r="K36" s="21">
        <f>IF(COUNTA(A36:C36)=0,"",IF(A36="","Pacote obrigatório",IF(COUNTIF('Pacotes'!$A$5:$A$104,A36)=0,"Pacote não encontrado",IF(B36="","Serviço obrigatório",IF(COUNTIF('Serviços'!$A$5:$A$104,B36)=0,"Serviço não encontrado",IF(OR(C36="",C36&lt;1,MOD(C36,1)&lt;&gt;0),"Quantidade inválida",IF(IFERROR(INDEX('Serviços'!$H$5:$H$104,MATCH(B36,'Serviços'!$A$5:$A$104,0)),"")&lt;&gt;"OK","Revisar cadastro do serviço",IF(IFERROR(INDEX('Serviços'!$G$5:$G$104,MATCH(B36,'Serviços'!$A$5:$A$104,0)),"Não")&lt;&gt;"Sim","Serviço inativo",IF(COUNTIFS($A$5:$A$204,A36,$B$5:$B$204,B36)&gt;1,"Item duplicado","OK")))))))))</f>
        <v/>
      </c>
    </row>
    <row r="37" ht="21" customHeight="1">
      <c r="A37" s="17" t="n"/>
      <c r="B37" s="17" t="n"/>
      <c r="C37" s="19" t="n"/>
      <c r="D37" s="21">
        <f>IF(B37="","",IFERROR(INDEX('Serviços'!$B$5:$B$104,MATCH(B37,'Serviços'!$A$5:$A$104,0)),"Serviço não encontrado"))</f>
        <v/>
      </c>
      <c r="E37" s="22">
        <f>IF(B37="","",IFERROR(INDEX('Serviços'!$C$5:$C$104,MATCH(B37,'Serviços'!$A$5:$A$104,0)),""))</f>
        <v/>
      </c>
      <c r="F37" s="20">
        <f>IF(B37="","",IFERROR(INDEX('Serviços'!$D$5:$D$104,MATCH(B37,'Serviços'!$A$5:$A$104,0)),""))</f>
        <v/>
      </c>
      <c r="G37" s="20">
        <f>IF(B37="","",IFERROR(INDEX('Serviços'!$F$5:$F$104,MATCH(B37,'Serviços'!$A$5:$A$104,0)),""))</f>
        <v/>
      </c>
      <c r="H37" s="22">
        <f>IF(OR(A37="",B37="",C37="",E37=""),"",E37*C37)</f>
        <v/>
      </c>
      <c r="I37" s="20">
        <f>IF(OR(A37="",B37="",C37="",F37=""),"",F37*C37)</f>
        <v/>
      </c>
      <c r="J37" s="20">
        <f>IF(OR(A37="",B37="",C37="",G37=""),"",G37*C37)</f>
        <v/>
      </c>
      <c r="K37" s="21">
        <f>IF(COUNTA(A37:C37)=0,"",IF(A37="","Pacote obrigatório",IF(COUNTIF('Pacotes'!$A$5:$A$104,A37)=0,"Pacote não encontrado",IF(B37="","Serviço obrigatório",IF(COUNTIF('Serviços'!$A$5:$A$104,B37)=0,"Serviço não encontrado",IF(OR(C37="",C37&lt;1,MOD(C37,1)&lt;&gt;0),"Quantidade inválida",IF(IFERROR(INDEX('Serviços'!$H$5:$H$104,MATCH(B37,'Serviços'!$A$5:$A$104,0)),"")&lt;&gt;"OK","Revisar cadastro do serviço",IF(IFERROR(INDEX('Serviços'!$G$5:$G$104,MATCH(B37,'Serviços'!$A$5:$A$104,0)),"Não")&lt;&gt;"Sim","Serviço inativo",IF(COUNTIFS($A$5:$A$204,A37,$B$5:$B$204,B37)&gt;1,"Item duplicado","OK")))))))))</f>
        <v/>
      </c>
    </row>
    <row r="38" ht="21" customHeight="1">
      <c r="A38" s="17" t="n"/>
      <c r="B38" s="17" t="n"/>
      <c r="C38" s="19" t="n"/>
      <c r="D38" s="21">
        <f>IF(B38="","",IFERROR(INDEX('Serviços'!$B$5:$B$104,MATCH(B38,'Serviços'!$A$5:$A$104,0)),"Serviço não encontrado"))</f>
        <v/>
      </c>
      <c r="E38" s="22">
        <f>IF(B38="","",IFERROR(INDEX('Serviços'!$C$5:$C$104,MATCH(B38,'Serviços'!$A$5:$A$104,0)),""))</f>
        <v/>
      </c>
      <c r="F38" s="20">
        <f>IF(B38="","",IFERROR(INDEX('Serviços'!$D$5:$D$104,MATCH(B38,'Serviços'!$A$5:$A$104,0)),""))</f>
        <v/>
      </c>
      <c r="G38" s="20">
        <f>IF(B38="","",IFERROR(INDEX('Serviços'!$F$5:$F$104,MATCH(B38,'Serviços'!$A$5:$A$104,0)),""))</f>
        <v/>
      </c>
      <c r="H38" s="22">
        <f>IF(OR(A38="",B38="",C38="",E38=""),"",E38*C38)</f>
        <v/>
      </c>
      <c r="I38" s="20">
        <f>IF(OR(A38="",B38="",C38="",F38=""),"",F38*C38)</f>
        <v/>
      </c>
      <c r="J38" s="20">
        <f>IF(OR(A38="",B38="",C38="",G38=""),"",G38*C38)</f>
        <v/>
      </c>
      <c r="K38" s="21">
        <f>IF(COUNTA(A38:C38)=0,"",IF(A38="","Pacote obrigatório",IF(COUNTIF('Pacotes'!$A$5:$A$104,A38)=0,"Pacote não encontrado",IF(B38="","Serviço obrigatório",IF(COUNTIF('Serviços'!$A$5:$A$104,B38)=0,"Serviço não encontrado",IF(OR(C38="",C38&lt;1,MOD(C38,1)&lt;&gt;0),"Quantidade inválida",IF(IFERROR(INDEX('Serviços'!$H$5:$H$104,MATCH(B38,'Serviços'!$A$5:$A$104,0)),"")&lt;&gt;"OK","Revisar cadastro do serviço",IF(IFERROR(INDEX('Serviços'!$G$5:$G$104,MATCH(B38,'Serviços'!$A$5:$A$104,0)),"Não")&lt;&gt;"Sim","Serviço inativo",IF(COUNTIFS($A$5:$A$204,A38,$B$5:$B$204,B38)&gt;1,"Item duplicado","OK")))))))))</f>
        <v/>
      </c>
    </row>
    <row r="39" ht="21" customHeight="1">
      <c r="A39" s="17" t="n"/>
      <c r="B39" s="17" t="n"/>
      <c r="C39" s="19" t="n"/>
      <c r="D39" s="21">
        <f>IF(B39="","",IFERROR(INDEX('Serviços'!$B$5:$B$104,MATCH(B39,'Serviços'!$A$5:$A$104,0)),"Serviço não encontrado"))</f>
        <v/>
      </c>
      <c r="E39" s="22">
        <f>IF(B39="","",IFERROR(INDEX('Serviços'!$C$5:$C$104,MATCH(B39,'Serviços'!$A$5:$A$104,0)),""))</f>
        <v/>
      </c>
      <c r="F39" s="20">
        <f>IF(B39="","",IFERROR(INDEX('Serviços'!$D$5:$D$104,MATCH(B39,'Serviços'!$A$5:$A$104,0)),""))</f>
        <v/>
      </c>
      <c r="G39" s="20">
        <f>IF(B39="","",IFERROR(INDEX('Serviços'!$F$5:$F$104,MATCH(B39,'Serviços'!$A$5:$A$104,0)),""))</f>
        <v/>
      </c>
      <c r="H39" s="22">
        <f>IF(OR(A39="",B39="",C39="",E39=""),"",E39*C39)</f>
        <v/>
      </c>
      <c r="I39" s="20">
        <f>IF(OR(A39="",B39="",C39="",F39=""),"",F39*C39)</f>
        <v/>
      </c>
      <c r="J39" s="20">
        <f>IF(OR(A39="",B39="",C39="",G39=""),"",G39*C39)</f>
        <v/>
      </c>
      <c r="K39" s="21">
        <f>IF(COUNTA(A39:C39)=0,"",IF(A39="","Pacote obrigatório",IF(COUNTIF('Pacotes'!$A$5:$A$104,A39)=0,"Pacote não encontrado",IF(B39="","Serviço obrigatório",IF(COUNTIF('Serviços'!$A$5:$A$104,B39)=0,"Serviço não encontrado",IF(OR(C39="",C39&lt;1,MOD(C39,1)&lt;&gt;0),"Quantidade inválida",IF(IFERROR(INDEX('Serviços'!$H$5:$H$104,MATCH(B39,'Serviços'!$A$5:$A$104,0)),"")&lt;&gt;"OK","Revisar cadastro do serviço",IF(IFERROR(INDEX('Serviços'!$G$5:$G$104,MATCH(B39,'Serviços'!$A$5:$A$104,0)),"Não")&lt;&gt;"Sim","Serviço inativo",IF(COUNTIFS($A$5:$A$204,A39,$B$5:$B$204,B39)&gt;1,"Item duplicado","OK")))))))))</f>
        <v/>
      </c>
    </row>
    <row r="40" ht="21" customHeight="1">
      <c r="A40" s="17" t="n"/>
      <c r="B40" s="17" t="n"/>
      <c r="C40" s="19" t="n"/>
      <c r="D40" s="21">
        <f>IF(B40="","",IFERROR(INDEX('Serviços'!$B$5:$B$104,MATCH(B40,'Serviços'!$A$5:$A$104,0)),"Serviço não encontrado"))</f>
        <v/>
      </c>
      <c r="E40" s="22">
        <f>IF(B40="","",IFERROR(INDEX('Serviços'!$C$5:$C$104,MATCH(B40,'Serviços'!$A$5:$A$104,0)),""))</f>
        <v/>
      </c>
      <c r="F40" s="20">
        <f>IF(B40="","",IFERROR(INDEX('Serviços'!$D$5:$D$104,MATCH(B40,'Serviços'!$A$5:$A$104,0)),""))</f>
        <v/>
      </c>
      <c r="G40" s="20">
        <f>IF(B40="","",IFERROR(INDEX('Serviços'!$F$5:$F$104,MATCH(B40,'Serviços'!$A$5:$A$104,0)),""))</f>
        <v/>
      </c>
      <c r="H40" s="22">
        <f>IF(OR(A40="",B40="",C40="",E40=""),"",E40*C40)</f>
        <v/>
      </c>
      <c r="I40" s="20">
        <f>IF(OR(A40="",B40="",C40="",F40=""),"",F40*C40)</f>
        <v/>
      </c>
      <c r="J40" s="20">
        <f>IF(OR(A40="",B40="",C40="",G40=""),"",G40*C40)</f>
        <v/>
      </c>
      <c r="K40" s="21">
        <f>IF(COUNTA(A40:C40)=0,"",IF(A40="","Pacote obrigatório",IF(COUNTIF('Pacotes'!$A$5:$A$104,A40)=0,"Pacote não encontrado",IF(B40="","Serviço obrigatório",IF(COUNTIF('Serviços'!$A$5:$A$104,B40)=0,"Serviço não encontrado",IF(OR(C40="",C40&lt;1,MOD(C40,1)&lt;&gt;0),"Quantidade inválida",IF(IFERROR(INDEX('Serviços'!$H$5:$H$104,MATCH(B40,'Serviços'!$A$5:$A$104,0)),"")&lt;&gt;"OK","Revisar cadastro do serviço",IF(IFERROR(INDEX('Serviços'!$G$5:$G$104,MATCH(B40,'Serviços'!$A$5:$A$104,0)),"Não")&lt;&gt;"Sim","Serviço inativo",IF(COUNTIFS($A$5:$A$204,A40,$B$5:$B$204,B40)&gt;1,"Item duplicado","OK")))))))))</f>
        <v/>
      </c>
    </row>
    <row r="41" ht="21" customHeight="1">
      <c r="A41" s="17" t="n"/>
      <c r="B41" s="17" t="n"/>
      <c r="C41" s="19" t="n"/>
      <c r="D41" s="21">
        <f>IF(B41="","",IFERROR(INDEX('Serviços'!$B$5:$B$104,MATCH(B41,'Serviços'!$A$5:$A$104,0)),"Serviço não encontrado"))</f>
        <v/>
      </c>
      <c r="E41" s="22">
        <f>IF(B41="","",IFERROR(INDEX('Serviços'!$C$5:$C$104,MATCH(B41,'Serviços'!$A$5:$A$104,0)),""))</f>
        <v/>
      </c>
      <c r="F41" s="20">
        <f>IF(B41="","",IFERROR(INDEX('Serviços'!$D$5:$D$104,MATCH(B41,'Serviços'!$A$5:$A$104,0)),""))</f>
        <v/>
      </c>
      <c r="G41" s="20">
        <f>IF(B41="","",IFERROR(INDEX('Serviços'!$F$5:$F$104,MATCH(B41,'Serviços'!$A$5:$A$104,0)),""))</f>
        <v/>
      </c>
      <c r="H41" s="22">
        <f>IF(OR(A41="",B41="",C41="",E41=""),"",E41*C41)</f>
        <v/>
      </c>
      <c r="I41" s="20">
        <f>IF(OR(A41="",B41="",C41="",F41=""),"",F41*C41)</f>
        <v/>
      </c>
      <c r="J41" s="20">
        <f>IF(OR(A41="",B41="",C41="",G41=""),"",G41*C41)</f>
        <v/>
      </c>
      <c r="K41" s="21">
        <f>IF(COUNTA(A41:C41)=0,"",IF(A41="","Pacote obrigatório",IF(COUNTIF('Pacotes'!$A$5:$A$104,A41)=0,"Pacote não encontrado",IF(B41="","Serviço obrigatório",IF(COUNTIF('Serviços'!$A$5:$A$104,B41)=0,"Serviço não encontrado",IF(OR(C41="",C41&lt;1,MOD(C41,1)&lt;&gt;0),"Quantidade inválida",IF(IFERROR(INDEX('Serviços'!$H$5:$H$104,MATCH(B41,'Serviços'!$A$5:$A$104,0)),"")&lt;&gt;"OK","Revisar cadastro do serviço",IF(IFERROR(INDEX('Serviços'!$G$5:$G$104,MATCH(B41,'Serviços'!$A$5:$A$104,0)),"Não")&lt;&gt;"Sim","Serviço inativo",IF(COUNTIFS($A$5:$A$204,A41,$B$5:$B$204,B41)&gt;1,"Item duplicado","OK")))))))))</f>
        <v/>
      </c>
    </row>
    <row r="42" ht="21" customHeight="1">
      <c r="A42" s="17" t="n"/>
      <c r="B42" s="17" t="n"/>
      <c r="C42" s="19" t="n"/>
      <c r="D42" s="21">
        <f>IF(B42="","",IFERROR(INDEX('Serviços'!$B$5:$B$104,MATCH(B42,'Serviços'!$A$5:$A$104,0)),"Serviço não encontrado"))</f>
        <v/>
      </c>
      <c r="E42" s="22">
        <f>IF(B42="","",IFERROR(INDEX('Serviços'!$C$5:$C$104,MATCH(B42,'Serviços'!$A$5:$A$104,0)),""))</f>
        <v/>
      </c>
      <c r="F42" s="20">
        <f>IF(B42="","",IFERROR(INDEX('Serviços'!$D$5:$D$104,MATCH(B42,'Serviços'!$A$5:$A$104,0)),""))</f>
        <v/>
      </c>
      <c r="G42" s="20">
        <f>IF(B42="","",IFERROR(INDEX('Serviços'!$F$5:$F$104,MATCH(B42,'Serviços'!$A$5:$A$104,0)),""))</f>
        <v/>
      </c>
      <c r="H42" s="22">
        <f>IF(OR(A42="",B42="",C42="",E42=""),"",E42*C42)</f>
        <v/>
      </c>
      <c r="I42" s="20">
        <f>IF(OR(A42="",B42="",C42="",F42=""),"",F42*C42)</f>
        <v/>
      </c>
      <c r="J42" s="20">
        <f>IF(OR(A42="",B42="",C42="",G42=""),"",G42*C42)</f>
        <v/>
      </c>
      <c r="K42" s="21">
        <f>IF(COUNTA(A42:C42)=0,"",IF(A42="","Pacote obrigatório",IF(COUNTIF('Pacotes'!$A$5:$A$104,A42)=0,"Pacote não encontrado",IF(B42="","Serviço obrigatório",IF(COUNTIF('Serviços'!$A$5:$A$104,B42)=0,"Serviço não encontrado",IF(OR(C42="",C42&lt;1,MOD(C42,1)&lt;&gt;0),"Quantidade inválida",IF(IFERROR(INDEX('Serviços'!$H$5:$H$104,MATCH(B42,'Serviços'!$A$5:$A$104,0)),"")&lt;&gt;"OK","Revisar cadastro do serviço",IF(IFERROR(INDEX('Serviços'!$G$5:$G$104,MATCH(B42,'Serviços'!$A$5:$A$104,0)),"Não")&lt;&gt;"Sim","Serviço inativo",IF(COUNTIFS($A$5:$A$204,A42,$B$5:$B$204,B42)&gt;1,"Item duplicado","OK")))))))))</f>
        <v/>
      </c>
    </row>
    <row r="43" ht="21" customHeight="1">
      <c r="A43" s="17" t="n"/>
      <c r="B43" s="17" t="n"/>
      <c r="C43" s="19" t="n"/>
      <c r="D43" s="21">
        <f>IF(B43="","",IFERROR(INDEX('Serviços'!$B$5:$B$104,MATCH(B43,'Serviços'!$A$5:$A$104,0)),"Serviço não encontrado"))</f>
        <v/>
      </c>
      <c r="E43" s="22">
        <f>IF(B43="","",IFERROR(INDEX('Serviços'!$C$5:$C$104,MATCH(B43,'Serviços'!$A$5:$A$104,0)),""))</f>
        <v/>
      </c>
      <c r="F43" s="20">
        <f>IF(B43="","",IFERROR(INDEX('Serviços'!$D$5:$D$104,MATCH(B43,'Serviços'!$A$5:$A$104,0)),""))</f>
        <v/>
      </c>
      <c r="G43" s="20">
        <f>IF(B43="","",IFERROR(INDEX('Serviços'!$F$5:$F$104,MATCH(B43,'Serviços'!$A$5:$A$104,0)),""))</f>
        <v/>
      </c>
      <c r="H43" s="22">
        <f>IF(OR(A43="",B43="",C43="",E43=""),"",E43*C43)</f>
        <v/>
      </c>
      <c r="I43" s="20">
        <f>IF(OR(A43="",B43="",C43="",F43=""),"",F43*C43)</f>
        <v/>
      </c>
      <c r="J43" s="20">
        <f>IF(OR(A43="",B43="",C43="",G43=""),"",G43*C43)</f>
        <v/>
      </c>
      <c r="K43" s="21">
        <f>IF(COUNTA(A43:C43)=0,"",IF(A43="","Pacote obrigatório",IF(COUNTIF('Pacotes'!$A$5:$A$104,A43)=0,"Pacote não encontrado",IF(B43="","Serviço obrigatório",IF(COUNTIF('Serviços'!$A$5:$A$104,B43)=0,"Serviço não encontrado",IF(OR(C43="",C43&lt;1,MOD(C43,1)&lt;&gt;0),"Quantidade inválida",IF(IFERROR(INDEX('Serviços'!$H$5:$H$104,MATCH(B43,'Serviços'!$A$5:$A$104,0)),"")&lt;&gt;"OK","Revisar cadastro do serviço",IF(IFERROR(INDEX('Serviços'!$G$5:$G$104,MATCH(B43,'Serviços'!$A$5:$A$104,0)),"Não")&lt;&gt;"Sim","Serviço inativo",IF(COUNTIFS($A$5:$A$204,A43,$B$5:$B$204,B43)&gt;1,"Item duplicado","OK")))))))))</f>
        <v/>
      </c>
    </row>
    <row r="44" ht="21" customHeight="1">
      <c r="A44" s="17" t="n"/>
      <c r="B44" s="17" t="n"/>
      <c r="C44" s="19" t="n"/>
      <c r="D44" s="21">
        <f>IF(B44="","",IFERROR(INDEX('Serviços'!$B$5:$B$104,MATCH(B44,'Serviços'!$A$5:$A$104,0)),"Serviço não encontrado"))</f>
        <v/>
      </c>
      <c r="E44" s="22">
        <f>IF(B44="","",IFERROR(INDEX('Serviços'!$C$5:$C$104,MATCH(B44,'Serviços'!$A$5:$A$104,0)),""))</f>
        <v/>
      </c>
      <c r="F44" s="20">
        <f>IF(B44="","",IFERROR(INDEX('Serviços'!$D$5:$D$104,MATCH(B44,'Serviços'!$A$5:$A$104,0)),""))</f>
        <v/>
      </c>
      <c r="G44" s="20">
        <f>IF(B44="","",IFERROR(INDEX('Serviços'!$F$5:$F$104,MATCH(B44,'Serviços'!$A$5:$A$104,0)),""))</f>
        <v/>
      </c>
      <c r="H44" s="22">
        <f>IF(OR(A44="",B44="",C44="",E44=""),"",E44*C44)</f>
        <v/>
      </c>
      <c r="I44" s="20">
        <f>IF(OR(A44="",B44="",C44="",F44=""),"",F44*C44)</f>
        <v/>
      </c>
      <c r="J44" s="20">
        <f>IF(OR(A44="",B44="",C44="",G44=""),"",G44*C44)</f>
        <v/>
      </c>
      <c r="K44" s="21">
        <f>IF(COUNTA(A44:C44)=0,"",IF(A44="","Pacote obrigatório",IF(COUNTIF('Pacotes'!$A$5:$A$104,A44)=0,"Pacote não encontrado",IF(B44="","Serviço obrigatório",IF(COUNTIF('Serviços'!$A$5:$A$104,B44)=0,"Serviço não encontrado",IF(OR(C44="",C44&lt;1,MOD(C44,1)&lt;&gt;0),"Quantidade inválida",IF(IFERROR(INDEX('Serviços'!$H$5:$H$104,MATCH(B44,'Serviços'!$A$5:$A$104,0)),"")&lt;&gt;"OK","Revisar cadastro do serviço",IF(IFERROR(INDEX('Serviços'!$G$5:$G$104,MATCH(B44,'Serviços'!$A$5:$A$104,0)),"Não")&lt;&gt;"Sim","Serviço inativo",IF(COUNTIFS($A$5:$A$204,A44,$B$5:$B$204,B44)&gt;1,"Item duplicado","OK")))))))))</f>
        <v/>
      </c>
    </row>
    <row r="45" ht="21" customHeight="1">
      <c r="A45" s="17" t="n"/>
      <c r="B45" s="17" t="n"/>
      <c r="C45" s="19" t="n"/>
      <c r="D45" s="21">
        <f>IF(B45="","",IFERROR(INDEX('Serviços'!$B$5:$B$104,MATCH(B45,'Serviços'!$A$5:$A$104,0)),"Serviço não encontrado"))</f>
        <v/>
      </c>
      <c r="E45" s="22">
        <f>IF(B45="","",IFERROR(INDEX('Serviços'!$C$5:$C$104,MATCH(B45,'Serviços'!$A$5:$A$104,0)),""))</f>
        <v/>
      </c>
      <c r="F45" s="20">
        <f>IF(B45="","",IFERROR(INDEX('Serviços'!$D$5:$D$104,MATCH(B45,'Serviços'!$A$5:$A$104,0)),""))</f>
        <v/>
      </c>
      <c r="G45" s="20">
        <f>IF(B45="","",IFERROR(INDEX('Serviços'!$F$5:$F$104,MATCH(B45,'Serviços'!$A$5:$A$104,0)),""))</f>
        <v/>
      </c>
      <c r="H45" s="22">
        <f>IF(OR(A45="",B45="",C45="",E45=""),"",E45*C45)</f>
        <v/>
      </c>
      <c r="I45" s="20">
        <f>IF(OR(A45="",B45="",C45="",F45=""),"",F45*C45)</f>
        <v/>
      </c>
      <c r="J45" s="20">
        <f>IF(OR(A45="",B45="",C45="",G45=""),"",G45*C45)</f>
        <v/>
      </c>
      <c r="K45" s="21">
        <f>IF(COUNTA(A45:C45)=0,"",IF(A45="","Pacote obrigatório",IF(COUNTIF('Pacotes'!$A$5:$A$104,A45)=0,"Pacote não encontrado",IF(B45="","Serviço obrigatório",IF(COUNTIF('Serviços'!$A$5:$A$104,B45)=0,"Serviço não encontrado",IF(OR(C45="",C45&lt;1,MOD(C45,1)&lt;&gt;0),"Quantidade inválida",IF(IFERROR(INDEX('Serviços'!$H$5:$H$104,MATCH(B45,'Serviços'!$A$5:$A$104,0)),"")&lt;&gt;"OK","Revisar cadastro do serviço",IF(IFERROR(INDEX('Serviços'!$G$5:$G$104,MATCH(B45,'Serviços'!$A$5:$A$104,0)),"Não")&lt;&gt;"Sim","Serviço inativo",IF(COUNTIFS($A$5:$A$204,A45,$B$5:$B$204,B45)&gt;1,"Item duplicado","OK")))))))))</f>
        <v/>
      </c>
    </row>
    <row r="46" ht="21" customHeight="1">
      <c r="A46" s="17" t="n"/>
      <c r="B46" s="17" t="n"/>
      <c r="C46" s="19" t="n"/>
      <c r="D46" s="21">
        <f>IF(B46="","",IFERROR(INDEX('Serviços'!$B$5:$B$104,MATCH(B46,'Serviços'!$A$5:$A$104,0)),"Serviço não encontrado"))</f>
        <v/>
      </c>
      <c r="E46" s="22">
        <f>IF(B46="","",IFERROR(INDEX('Serviços'!$C$5:$C$104,MATCH(B46,'Serviços'!$A$5:$A$104,0)),""))</f>
        <v/>
      </c>
      <c r="F46" s="20">
        <f>IF(B46="","",IFERROR(INDEX('Serviços'!$D$5:$D$104,MATCH(B46,'Serviços'!$A$5:$A$104,0)),""))</f>
        <v/>
      </c>
      <c r="G46" s="20">
        <f>IF(B46="","",IFERROR(INDEX('Serviços'!$F$5:$F$104,MATCH(B46,'Serviços'!$A$5:$A$104,0)),""))</f>
        <v/>
      </c>
      <c r="H46" s="22">
        <f>IF(OR(A46="",B46="",C46="",E46=""),"",E46*C46)</f>
        <v/>
      </c>
      <c r="I46" s="20">
        <f>IF(OR(A46="",B46="",C46="",F46=""),"",F46*C46)</f>
        <v/>
      </c>
      <c r="J46" s="20">
        <f>IF(OR(A46="",B46="",C46="",G46=""),"",G46*C46)</f>
        <v/>
      </c>
      <c r="K46" s="21">
        <f>IF(COUNTA(A46:C46)=0,"",IF(A46="","Pacote obrigatório",IF(COUNTIF('Pacotes'!$A$5:$A$104,A46)=0,"Pacote não encontrado",IF(B46="","Serviço obrigatório",IF(COUNTIF('Serviços'!$A$5:$A$104,B46)=0,"Serviço não encontrado",IF(OR(C46="",C46&lt;1,MOD(C46,1)&lt;&gt;0),"Quantidade inválida",IF(IFERROR(INDEX('Serviços'!$H$5:$H$104,MATCH(B46,'Serviços'!$A$5:$A$104,0)),"")&lt;&gt;"OK","Revisar cadastro do serviço",IF(IFERROR(INDEX('Serviços'!$G$5:$G$104,MATCH(B46,'Serviços'!$A$5:$A$104,0)),"Não")&lt;&gt;"Sim","Serviço inativo",IF(COUNTIFS($A$5:$A$204,A46,$B$5:$B$204,B46)&gt;1,"Item duplicado","OK")))))))))</f>
        <v/>
      </c>
    </row>
    <row r="47" ht="21" customHeight="1">
      <c r="A47" s="17" t="n"/>
      <c r="B47" s="17" t="n"/>
      <c r="C47" s="19" t="n"/>
      <c r="D47" s="21">
        <f>IF(B47="","",IFERROR(INDEX('Serviços'!$B$5:$B$104,MATCH(B47,'Serviços'!$A$5:$A$104,0)),"Serviço não encontrado"))</f>
        <v/>
      </c>
      <c r="E47" s="22">
        <f>IF(B47="","",IFERROR(INDEX('Serviços'!$C$5:$C$104,MATCH(B47,'Serviços'!$A$5:$A$104,0)),""))</f>
        <v/>
      </c>
      <c r="F47" s="20">
        <f>IF(B47="","",IFERROR(INDEX('Serviços'!$D$5:$D$104,MATCH(B47,'Serviços'!$A$5:$A$104,0)),""))</f>
        <v/>
      </c>
      <c r="G47" s="20">
        <f>IF(B47="","",IFERROR(INDEX('Serviços'!$F$5:$F$104,MATCH(B47,'Serviços'!$A$5:$A$104,0)),""))</f>
        <v/>
      </c>
      <c r="H47" s="22">
        <f>IF(OR(A47="",B47="",C47="",E47=""),"",E47*C47)</f>
        <v/>
      </c>
      <c r="I47" s="20">
        <f>IF(OR(A47="",B47="",C47="",F47=""),"",F47*C47)</f>
        <v/>
      </c>
      <c r="J47" s="20">
        <f>IF(OR(A47="",B47="",C47="",G47=""),"",G47*C47)</f>
        <v/>
      </c>
      <c r="K47" s="21">
        <f>IF(COUNTA(A47:C47)=0,"",IF(A47="","Pacote obrigatório",IF(COUNTIF('Pacotes'!$A$5:$A$104,A47)=0,"Pacote não encontrado",IF(B47="","Serviço obrigatório",IF(COUNTIF('Serviços'!$A$5:$A$104,B47)=0,"Serviço não encontrado",IF(OR(C47="",C47&lt;1,MOD(C47,1)&lt;&gt;0),"Quantidade inválida",IF(IFERROR(INDEX('Serviços'!$H$5:$H$104,MATCH(B47,'Serviços'!$A$5:$A$104,0)),"")&lt;&gt;"OK","Revisar cadastro do serviço",IF(IFERROR(INDEX('Serviços'!$G$5:$G$104,MATCH(B47,'Serviços'!$A$5:$A$104,0)),"Não")&lt;&gt;"Sim","Serviço inativo",IF(COUNTIFS($A$5:$A$204,A47,$B$5:$B$204,B47)&gt;1,"Item duplicado","OK")))))))))</f>
        <v/>
      </c>
    </row>
    <row r="48" ht="21" customHeight="1">
      <c r="A48" s="17" t="n"/>
      <c r="B48" s="17" t="n"/>
      <c r="C48" s="19" t="n"/>
      <c r="D48" s="21">
        <f>IF(B48="","",IFERROR(INDEX('Serviços'!$B$5:$B$104,MATCH(B48,'Serviços'!$A$5:$A$104,0)),"Serviço não encontrado"))</f>
        <v/>
      </c>
      <c r="E48" s="22">
        <f>IF(B48="","",IFERROR(INDEX('Serviços'!$C$5:$C$104,MATCH(B48,'Serviços'!$A$5:$A$104,0)),""))</f>
        <v/>
      </c>
      <c r="F48" s="20">
        <f>IF(B48="","",IFERROR(INDEX('Serviços'!$D$5:$D$104,MATCH(B48,'Serviços'!$A$5:$A$104,0)),""))</f>
        <v/>
      </c>
      <c r="G48" s="20">
        <f>IF(B48="","",IFERROR(INDEX('Serviços'!$F$5:$F$104,MATCH(B48,'Serviços'!$A$5:$A$104,0)),""))</f>
        <v/>
      </c>
      <c r="H48" s="22">
        <f>IF(OR(A48="",B48="",C48="",E48=""),"",E48*C48)</f>
        <v/>
      </c>
      <c r="I48" s="20">
        <f>IF(OR(A48="",B48="",C48="",F48=""),"",F48*C48)</f>
        <v/>
      </c>
      <c r="J48" s="20">
        <f>IF(OR(A48="",B48="",C48="",G48=""),"",G48*C48)</f>
        <v/>
      </c>
      <c r="K48" s="21">
        <f>IF(COUNTA(A48:C48)=0,"",IF(A48="","Pacote obrigatório",IF(COUNTIF('Pacotes'!$A$5:$A$104,A48)=0,"Pacote não encontrado",IF(B48="","Serviço obrigatório",IF(COUNTIF('Serviços'!$A$5:$A$104,B48)=0,"Serviço não encontrado",IF(OR(C48="",C48&lt;1,MOD(C48,1)&lt;&gt;0),"Quantidade inválida",IF(IFERROR(INDEX('Serviços'!$H$5:$H$104,MATCH(B48,'Serviços'!$A$5:$A$104,0)),"")&lt;&gt;"OK","Revisar cadastro do serviço",IF(IFERROR(INDEX('Serviços'!$G$5:$G$104,MATCH(B48,'Serviços'!$A$5:$A$104,0)),"Não")&lt;&gt;"Sim","Serviço inativo",IF(COUNTIFS($A$5:$A$204,A48,$B$5:$B$204,B48)&gt;1,"Item duplicado","OK")))))))))</f>
        <v/>
      </c>
    </row>
    <row r="49" ht="21" customHeight="1">
      <c r="A49" s="17" t="n"/>
      <c r="B49" s="17" t="n"/>
      <c r="C49" s="19" t="n"/>
      <c r="D49" s="21">
        <f>IF(B49="","",IFERROR(INDEX('Serviços'!$B$5:$B$104,MATCH(B49,'Serviços'!$A$5:$A$104,0)),"Serviço não encontrado"))</f>
        <v/>
      </c>
      <c r="E49" s="22">
        <f>IF(B49="","",IFERROR(INDEX('Serviços'!$C$5:$C$104,MATCH(B49,'Serviços'!$A$5:$A$104,0)),""))</f>
        <v/>
      </c>
      <c r="F49" s="20">
        <f>IF(B49="","",IFERROR(INDEX('Serviços'!$D$5:$D$104,MATCH(B49,'Serviços'!$A$5:$A$104,0)),""))</f>
        <v/>
      </c>
      <c r="G49" s="20">
        <f>IF(B49="","",IFERROR(INDEX('Serviços'!$F$5:$F$104,MATCH(B49,'Serviços'!$A$5:$A$104,0)),""))</f>
        <v/>
      </c>
      <c r="H49" s="22">
        <f>IF(OR(A49="",B49="",C49="",E49=""),"",E49*C49)</f>
        <v/>
      </c>
      <c r="I49" s="20">
        <f>IF(OR(A49="",B49="",C49="",F49=""),"",F49*C49)</f>
        <v/>
      </c>
      <c r="J49" s="20">
        <f>IF(OR(A49="",B49="",C49="",G49=""),"",G49*C49)</f>
        <v/>
      </c>
      <c r="K49" s="21">
        <f>IF(COUNTA(A49:C49)=0,"",IF(A49="","Pacote obrigatório",IF(COUNTIF('Pacotes'!$A$5:$A$104,A49)=0,"Pacote não encontrado",IF(B49="","Serviço obrigatório",IF(COUNTIF('Serviços'!$A$5:$A$104,B49)=0,"Serviço não encontrado",IF(OR(C49="",C49&lt;1,MOD(C49,1)&lt;&gt;0),"Quantidade inválida",IF(IFERROR(INDEX('Serviços'!$H$5:$H$104,MATCH(B49,'Serviços'!$A$5:$A$104,0)),"")&lt;&gt;"OK","Revisar cadastro do serviço",IF(IFERROR(INDEX('Serviços'!$G$5:$G$104,MATCH(B49,'Serviços'!$A$5:$A$104,0)),"Não")&lt;&gt;"Sim","Serviço inativo",IF(COUNTIFS($A$5:$A$204,A49,$B$5:$B$204,B49)&gt;1,"Item duplicado","OK")))))))))</f>
        <v/>
      </c>
    </row>
    <row r="50" ht="21" customHeight="1">
      <c r="A50" s="17" t="n"/>
      <c r="B50" s="17" t="n"/>
      <c r="C50" s="19" t="n"/>
      <c r="D50" s="21">
        <f>IF(B50="","",IFERROR(INDEX('Serviços'!$B$5:$B$104,MATCH(B50,'Serviços'!$A$5:$A$104,0)),"Serviço não encontrado"))</f>
        <v/>
      </c>
      <c r="E50" s="22">
        <f>IF(B50="","",IFERROR(INDEX('Serviços'!$C$5:$C$104,MATCH(B50,'Serviços'!$A$5:$A$104,0)),""))</f>
        <v/>
      </c>
      <c r="F50" s="20">
        <f>IF(B50="","",IFERROR(INDEX('Serviços'!$D$5:$D$104,MATCH(B50,'Serviços'!$A$5:$A$104,0)),""))</f>
        <v/>
      </c>
      <c r="G50" s="20">
        <f>IF(B50="","",IFERROR(INDEX('Serviços'!$F$5:$F$104,MATCH(B50,'Serviços'!$A$5:$A$104,0)),""))</f>
        <v/>
      </c>
      <c r="H50" s="22">
        <f>IF(OR(A50="",B50="",C50="",E50=""),"",E50*C50)</f>
        <v/>
      </c>
      <c r="I50" s="20">
        <f>IF(OR(A50="",B50="",C50="",F50=""),"",F50*C50)</f>
        <v/>
      </c>
      <c r="J50" s="20">
        <f>IF(OR(A50="",B50="",C50="",G50=""),"",G50*C50)</f>
        <v/>
      </c>
      <c r="K50" s="21">
        <f>IF(COUNTA(A50:C50)=0,"",IF(A50="","Pacote obrigatório",IF(COUNTIF('Pacotes'!$A$5:$A$104,A50)=0,"Pacote não encontrado",IF(B50="","Serviço obrigatório",IF(COUNTIF('Serviços'!$A$5:$A$104,B50)=0,"Serviço não encontrado",IF(OR(C50="",C50&lt;1,MOD(C50,1)&lt;&gt;0),"Quantidade inválida",IF(IFERROR(INDEX('Serviços'!$H$5:$H$104,MATCH(B50,'Serviços'!$A$5:$A$104,0)),"")&lt;&gt;"OK","Revisar cadastro do serviço",IF(IFERROR(INDEX('Serviços'!$G$5:$G$104,MATCH(B50,'Serviços'!$A$5:$A$104,0)),"Não")&lt;&gt;"Sim","Serviço inativo",IF(COUNTIFS($A$5:$A$204,A50,$B$5:$B$204,B50)&gt;1,"Item duplicado","OK")))))))))</f>
        <v/>
      </c>
    </row>
    <row r="51" ht="21" customHeight="1">
      <c r="A51" s="17" t="n"/>
      <c r="B51" s="17" t="n"/>
      <c r="C51" s="19" t="n"/>
      <c r="D51" s="21">
        <f>IF(B51="","",IFERROR(INDEX('Serviços'!$B$5:$B$104,MATCH(B51,'Serviços'!$A$5:$A$104,0)),"Serviço não encontrado"))</f>
        <v/>
      </c>
      <c r="E51" s="22">
        <f>IF(B51="","",IFERROR(INDEX('Serviços'!$C$5:$C$104,MATCH(B51,'Serviços'!$A$5:$A$104,0)),""))</f>
        <v/>
      </c>
      <c r="F51" s="20">
        <f>IF(B51="","",IFERROR(INDEX('Serviços'!$D$5:$D$104,MATCH(B51,'Serviços'!$A$5:$A$104,0)),""))</f>
        <v/>
      </c>
      <c r="G51" s="20">
        <f>IF(B51="","",IFERROR(INDEX('Serviços'!$F$5:$F$104,MATCH(B51,'Serviços'!$A$5:$A$104,0)),""))</f>
        <v/>
      </c>
      <c r="H51" s="22">
        <f>IF(OR(A51="",B51="",C51="",E51=""),"",E51*C51)</f>
        <v/>
      </c>
      <c r="I51" s="20">
        <f>IF(OR(A51="",B51="",C51="",F51=""),"",F51*C51)</f>
        <v/>
      </c>
      <c r="J51" s="20">
        <f>IF(OR(A51="",B51="",C51="",G51=""),"",G51*C51)</f>
        <v/>
      </c>
      <c r="K51" s="21">
        <f>IF(COUNTA(A51:C51)=0,"",IF(A51="","Pacote obrigatório",IF(COUNTIF('Pacotes'!$A$5:$A$104,A51)=0,"Pacote não encontrado",IF(B51="","Serviço obrigatório",IF(COUNTIF('Serviços'!$A$5:$A$104,B51)=0,"Serviço não encontrado",IF(OR(C51="",C51&lt;1,MOD(C51,1)&lt;&gt;0),"Quantidade inválida",IF(IFERROR(INDEX('Serviços'!$H$5:$H$104,MATCH(B51,'Serviços'!$A$5:$A$104,0)),"")&lt;&gt;"OK","Revisar cadastro do serviço",IF(IFERROR(INDEX('Serviços'!$G$5:$G$104,MATCH(B51,'Serviços'!$A$5:$A$104,0)),"Não")&lt;&gt;"Sim","Serviço inativo",IF(COUNTIFS($A$5:$A$204,A51,$B$5:$B$204,B51)&gt;1,"Item duplicado","OK")))))))))</f>
        <v/>
      </c>
    </row>
    <row r="52" ht="21" customHeight="1">
      <c r="A52" s="17" t="n"/>
      <c r="B52" s="17" t="n"/>
      <c r="C52" s="19" t="n"/>
      <c r="D52" s="21">
        <f>IF(B52="","",IFERROR(INDEX('Serviços'!$B$5:$B$104,MATCH(B52,'Serviços'!$A$5:$A$104,0)),"Serviço não encontrado"))</f>
        <v/>
      </c>
      <c r="E52" s="22">
        <f>IF(B52="","",IFERROR(INDEX('Serviços'!$C$5:$C$104,MATCH(B52,'Serviços'!$A$5:$A$104,0)),""))</f>
        <v/>
      </c>
      <c r="F52" s="20">
        <f>IF(B52="","",IFERROR(INDEX('Serviços'!$D$5:$D$104,MATCH(B52,'Serviços'!$A$5:$A$104,0)),""))</f>
        <v/>
      </c>
      <c r="G52" s="20">
        <f>IF(B52="","",IFERROR(INDEX('Serviços'!$F$5:$F$104,MATCH(B52,'Serviços'!$A$5:$A$104,0)),""))</f>
        <v/>
      </c>
      <c r="H52" s="22">
        <f>IF(OR(A52="",B52="",C52="",E52=""),"",E52*C52)</f>
        <v/>
      </c>
      <c r="I52" s="20">
        <f>IF(OR(A52="",B52="",C52="",F52=""),"",F52*C52)</f>
        <v/>
      </c>
      <c r="J52" s="20">
        <f>IF(OR(A52="",B52="",C52="",G52=""),"",G52*C52)</f>
        <v/>
      </c>
      <c r="K52" s="21">
        <f>IF(COUNTA(A52:C52)=0,"",IF(A52="","Pacote obrigatório",IF(COUNTIF('Pacotes'!$A$5:$A$104,A52)=0,"Pacote não encontrado",IF(B52="","Serviço obrigatório",IF(COUNTIF('Serviços'!$A$5:$A$104,B52)=0,"Serviço não encontrado",IF(OR(C52="",C52&lt;1,MOD(C52,1)&lt;&gt;0),"Quantidade inválida",IF(IFERROR(INDEX('Serviços'!$H$5:$H$104,MATCH(B52,'Serviços'!$A$5:$A$104,0)),"")&lt;&gt;"OK","Revisar cadastro do serviço",IF(IFERROR(INDEX('Serviços'!$G$5:$G$104,MATCH(B52,'Serviços'!$A$5:$A$104,0)),"Não")&lt;&gt;"Sim","Serviço inativo",IF(COUNTIFS($A$5:$A$204,A52,$B$5:$B$204,B52)&gt;1,"Item duplicado","OK")))))))))</f>
        <v/>
      </c>
    </row>
    <row r="53" ht="21" customHeight="1">
      <c r="A53" s="17" t="n"/>
      <c r="B53" s="17" t="n"/>
      <c r="C53" s="19" t="n"/>
      <c r="D53" s="21">
        <f>IF(B53="","",IFERROR(INDEX('Serviços'!$B$5:$B$104,MATCH(B53,'Serviços'!$A$5:$A$104,0)),"Serviço não encontrado"))</f>
        <v/>
      </c>
      <c r="E53" s="22">
        <f>IF(B53="","",IFERROR(INDEX('Serviços'!$C$5:$C$104,MATCH(B53,'Serviços'!$A$5:$A$104,0)),""))</f>
        <v/>
      </c>
      <c r="F53" s="20">
        <f>IF(B53="","",IFERROR(INDEX('Serviços'!$D$5:$D$104,MATCH(B53,'Serviços'!$A$5:$A$104,0)),""))</f>
        <v/>
      </c>
      <c r="G53" s="20">
        <f>IF(B53="","",IFERROR(INDEX('Serviços'!$F$5:$F$104,MATCH(B53,'Serviços'!$A$5:$A$104,0)),""))</f>
        <v/>
      </c>
      <c r="H53" s="22">
        <f>IF(OR(A53="",B53="",C53="",E53=""),"",E53*C53)</f>
        <v/>
      </c>
      <c r="I53" s="20">
        <f>IF(OR(A53="",B53="",C53="",F53=""),"",F53*C53)</f>
        <v/>
      </c>
      <c r="J53" s="20">
        <f>IF(OR(A53="",B53="",C53="",G53=""),"",G53*C53)</f>
        <v/>
      </c>
      <c r="K53" s="21">
        <f>IF(COUNTA(A53:C53)=0,"",IF(A53="","Pacote obrigatório",IF(COUNTIF('Pacotes'!$A$5:$A$104,A53)=0,"Pacote não encontrado",IF(B53="","Serviço obrigatório",IF(COUNTIF('Serviços'!$A$5:$A$104,B53)=0,"Serviço não encontrado",IF(OR(C53="",C53&lt;1,MOD(C53,1)&lt;&gt;0),"Quantidade inválida",IF(IFERROR(INDEX('Serviços'!$H$5:$H$104,MATCH(B53,'Serviços'!$A$5:$A$104,0)),"")&lt;&gt;"OK","Revisar cadastro do serviço",IF(IFERROR(INDEX('Serviços'!$G$5:$G$104,MATCH(B53,'Serviços'!$A$5:$A$104,0)),"Não")&lt;&gt;"Sim","Serviço inativo",IF(COUNTIFS($A$5:$A$204,A53,$B$5:$B$204,B53)&gt;1,"Item duplicado","OK")))))))))</f>
        <v/>
      </c>
    </row>
    <row r="54" ht="21" customHeight="1">
      <c r="A54" s="17" t="n"/>
      <c r="B54" s="17" t="n"/>
      <c r="C54" s="19" t="n"/>
      <c r="D54" s="21">
        <f>IF(B54="","",IFERROR(INDEX('Serviços'!$B$5:$B$104,MATCH(B54,'Serviços'!$A$5:$A$104,0)),"Serviço não encontrado"))</f>
        <v/>
      </c>
      <c r="E54" s="22">
        <f>IF(B54="","",IFERROR(INDEX('Serviços'!$C$5:$C$104,MATCH(B54,'Serviços'!$A$5:$A$104,0)),""))</f>
        <v/>
      </c>
      <c r="F54" s="20">
        <f>IF(B54="","",IFERROR(INDEX('Serviços'!$D$5:$D$104,MATCH(B54,'Serviços'!$A$5:$A$104,0)),""))</f>
        <v/>
      </c>
      <c r="G54" s="20">
        <f>IF(B54="","",IFERROR(INDEX('Serviços'!$F$5:$F$104,MATCH(B54,'Serviços'!$A$5:$A$104,0)),""))</f>
        <v/>
      </c>
      <c r="H54" s="22">
        <f>IF(OR(A54="",B54="",C54="",E54=""),"",E54*C54)</f>
        <v/>
      </c>
      <c r="I54" s="20">
        <f>IF(OR(A54="",B54="",C54="",F54=""),"",F54*C54)</f>
        <v/>
      </c>
      <c r="J54" s="20">
        <f>IF(OR(A54="",B54="",C54="",G54=""),"",G54*C54)</f>
        <v/>
      </c>
      <c r="K54" s="21">
        <f>IF(COUNTA(A54:C54)=0,"",IF(A54="","Pacote obrigatório",IF(COUNTIF('Pacotes'!$A$5:$A$104,A54)=0,"Pacote não encontrado",IF(B54="","Serviço obrigatório",IF(COUNTIF('Serviços'!$A$5:$A$104,B54)=0,"Serviço não encontrado",IF(OR(C54="",C54&lt;1,MOD(C54,1)&lt;&gt;0),"Quantidade inválida",IF(IFERROR(INDEX('Serviços'!$H$5:$H$104,MATCH(B54,'Serviços'!$A$5:$A$104,0)),"")&lt;&gt;"OK","Revisar cadastro do serviço",IF(IFERROR(INDEX('Serviços'!$G$5:$G$104,MATCH(B54,'Serviços'!$A$5:$A$104,0)),"Não")&lt;&gt;"Sim","Serviço inativo",IF(COUNTIFS($A$5:$A$204,A54,$B$5:$B$204,B54)&gt;1,"Item duplicado","OK")))))))))</f>
        <v/>
      </c>
    </row>
    <row r="55" ht="21" customHeight="1">
      <c r="A55" s="17" t="n"/>
      <c r="B55" s="17" t="n"/>
      <c r="C55" s="19" t="n"/>
      <c r="D55" s="21">
        <f>IF(B55="","",IFERROR(INDEX('Serviços'!$B$5:$B$104,MATCH(B55,'Serviços'!$A$5:$A$104,0)),"Serviço não encontrado"))</f>
        <v/>
      </c>
      <c r="E55" s="22">
        <f>IF(B55="","",IFERROR(INDEX('Serviços'!$C$5:$C$104,MATCH(B55,'Serviços'!$A$5:$A$104,0)),""))</f>
        <v/>
      </c>
      <c r="F55" s="20">
        <f>IF(B55="","",IFERROR(INDEX('Serviços'!$D$5:$D$104,MATCH(B55,'Serviços'!$A$5:$A$104,0)),""))</f>
        <v/>
      </c>
      <c r="G55" s="20">
        <f>IF(B55="","",IFERROR(INDEX('Serviços'!$F$5:$F$104,MATCH(B55,'Serviços'!$A$5:$A$104,0)),""))</f>
        <v/>
      </c>
      <c r="H55" s="22">
        <f>IF(OR(A55="",B55="",C55="",E55=""),"",E55*C55)</f>
        <v/>
      </c>
      <c r="I55" s="20">
        <f>IF(OR(A55="",B55="",C55="",F55=""),"",F55*C55)</f>
        <v/>
      </c>
      <c r="J55" s="20">
        <f>IF(OR(A55="",B55="",C55="",G55=""),"",G55*C55)</f>
        <v/>
      </c>
      <c r="K55" s="21">
        <f>IF(COUNTA(A55:C55)=0,"",IF(A55="","Pacote obrigatório",IF(COUNTIF('Pacotes'!$A$5:$A$104,A55)=0,"Pacote não encontrado",IF(B55="","Serviço obrigatório",IF(COUNTIF('Serviços'!$A$5:$A$104,B55)=0,"Serviço não encontrado",IF(OR(C55="",C55&lt;1,MOD(C55,1)&lt;&gt;0),"Quantidade inválida",IF(IFERROR(INDEX('Serviços'!$H$5:$H$104,MATCH(B55,'Serviços'!$A$5:$A$104,0)),"")&lt;&gt;"OK","Revisar cadastro do serviço",IF(IFERROR(INDEX('Serviços'!$G$5:$G$104,MATCH(B55,'Serviços'!$A$5:$A$104,0)),"Não")&lt;&gt;"Sim","Serviço inativo",IF(COUNTIFS($A$5:$A$204,A55,$B$5:$B$204,B55)&gt;1,"Item duplicado","OK")))))))))</f>
        <v/>
      </c>
    </row>
    <row r="56" ht="21" customHeight="1">
      <c r="A56" s="17" t="n"/>
      <c r="B56" s="17" t="n"/>
      <c r="C56" s="19" t="n"/>
      <c r="D56" s="21">
        <f>IF(B56="","",IFERROR(INDEX('Serviços'!$B$5:$B$104,MATCH(B56,'Serviços'!$A$5:$A$104,0)),"Serviço não encontrado"))</f>
        <v/>
      </c>
      <c r="E56" s="22">
        <f>IF(B56="","",IFERROR(INDEX('Serviços'!$C$5:$C$104,MATCH(B56,'Serviços'!$A$5:$A$104,0)),""))</f>
        <v/>
      </c>
      <c r="F56" s="20">
        <f>IF(B56="","",IFERROR(INDEX('Serviços'!$D$5:$D$104,MATCH(B56,'Serviços'!$A$5:$A$104,0)),""))</f>
        <v/>
      </c>
      <c r="G56" s="20">
        <f>IF(B56="","",IFERROR(INDEX('Serviços'!$F$5:$F$104,MATCH(B56,'Serviços'!$A$5:$A$104,0)),""))</f>
        <v/>
      </c>
      <c r="H56" s="22">
        <f>IF(OR(A56="",B56="",C56="",E56=""),"",E56*C56)</f>
        <v/>
      </c>
      <c r="I56" s="20">
        <f>IF(OR(A56="",B56="",C56="",F56=""),"",F56*C56)</f>
        <v/>
      </c>
      <c r="J56" s="20">
        <f>IF(OR(A56="",B56="",C56="",G56=""),"",G56*C56)</f>
        <v/>
      </c>
      <c r="K56" s="21">
        <f>IF(COUNTA(A56:C56)=0,"",IF(A56="","Pacote obrigatório",IF(COUNTIF('Pacotes'!$A$5:$A$104,A56)=0,"Pacote não encontrado",IF(B56="","Serviço obrigatório",IF(COUNTIF('Serviços'!$A$5:$A$104,B56)=0,"Serviço não encontrado",IF(OR(C56="",C56&lt;1,MOD(C56,1)&lt;&gt;0),"Quantidade inválida",IF(IFERROR(INDEX('Serviços'!$H$5:$H$104,MATCH(B56,'Serviços'!$A$5:$A$104,0)),"")&lt;&gt;"OK","Revisar cadastro do serviço",IF(IFERROR(INDEX('Serviços'!$G$5:$G$104,MATCH(B56,'Serviços'!$A$5:$A$104,0)),"Não")&lt;&gt;"Sim","Serviço inativo",IF(COUNTIFS($A$5:$A$204,A56,$B$5:$B$204,B56)&gt;1,"Item duplicado","OK")))))))))</f>
        <v/>
      </c>
    </row>
    <row r="57" ht="21" customHeight="1">
      <c r="A57" s="17" t="n"/>
      <c r="B57" s="17" t="n"/>
      <c r="C57" s="19" t="n"/>
      <c r="D57" s="21">
        <f>IF(B57="","",IFERROR(INDEX('Serviços'!$B$5:$B$104,MATCH(B57,'Serviços'!$A$5:$A$104,0)),"Serviço não encontrado"))</f>
        <v/>
      </c>
      <c r="E57" s="22">
        <f>IF(B57="","",IFERROR(INDEX('Serviços'!$C$5:$C$104,MATCH(B57,'Serviços'!$A$5:$A$104,0)),""))</f>
        <v/>
      </c>
      <c r="F57" s="20">
        <f>IF(B57="","",IFERROR(INDEX('Serviços'!$D$5:$D$104,MATCH(B57,'Serviços'!$A$5:$A$104,0)),""))</f>
        <v/>
      </c>
      <c r="G57" s="20">
        <f>IF(B57="","",IFERROR(INDEX('Serviços'!$F$5:$F$104,MATCH(B57,'Serviços'!$A$5:$A$104,0)),""))</f>
        <v/>
      </c>
      <c r="H57" s="22">
        <f>IF(OR(A57="",B57="",C57="",E57=""),"",E57*C57)</f>
        <v/>
      </c>
      <c r="I57" s="20">
        <f>IF(OR(A57="",B57="",C57="",F57=""),"",F57*C57)</f>
        <v/>
      </c>
      <c r="J57" s="20">
        <f>IF(OR(A57="",B57="",C57="",G57=""),"",G57*C57)</f>
        <v/>
      </c>
      <c r="K57" s="21">
        <f>IF(COUNTA(A57:C57)=0,"",IF(A57="","Pacote obrigatório",IF(COUNTIF('Pacotes'!$A$5:$A$104,A57)=0,"Pacote não encontrado",IF(B57="","Serviço obrigatório",IF(COUNTIF('Serviços'!$A$5:$A$104,B57)=0,"Serviço não encontrado",IF(OR(C57="",C57&lt;1,MOD(C57,1)&lt;&gt;0),"Quantidade inválida",IF(IFERROR(INDEX('Serviços'!$H$5:$H$104,MATCH(B57,'Serviços'!$A$5:$A$104,0)),"")&lt;&gt;"OK","Revisar cadastro do serviço",IF(IFERROR(INDEX('Serviços'!$G$5:$G$104,MATCH(B57,'Serviços'!$A$5:$A$104,0)),"Não")&lt;&gt;"Sim","Serviço inativo",IF(COUNTIFS($A$5:$A$204,A57,$B$5:$B$204,B57)&gt;1,"Item duplicado","OK")))))))))</f>
        <v/>
      </c>
    </row>
    <row r="58" ht="21" customHeight="1">
      <c r="A58" s="17" t="n"/>
      <c r="B58" s="17" t="n"/>
      <c r="C58" s="19" t="n"/>
      <c r="D58" s="21">
        <f>IF(B58="","",IFERROR(INDEX('Serviços'!$B$5:$B$104,MATCH(B58,'Serviços'!$A$5:$A$104,0)),"Serviço não encontrado"))</f>
        <v/>
      </c>
      <c r="E58" s="22">
        <f>IF(B58="","",IFERROR(INDEX('Serviços'!$C$5:$C$104,MATCH(B58,'Serviços'!$A$5:$A$104,0)),""))</f>
        <v/>
      </c>
      <c r="F58" s="20">
        <f>IF(B58="","",IFERROR(INDEX('Serviços'!$D$5:$D$104,MATCH(B58,'Serviços'!$A$5:$A$104,0)),""))</f>
        <v/>
      </c>
      <c r="G58" s="20">
        <f>IF(B58="","",IFERROR(INDEX('Serviços'!$F$5:$F$104,MATCH(B58,'Serviços'!$A$5:$A$104,0)),""))</f>
        <v/>
      </c>
      <c r="H58" s="22">
        <f>IF(OR(A58="",B58="",C58="",E58=""),"",E58*C58)</f>
        <v/>
      </c>
      <c r="I58" s="20">
        <f>IF(OR(A58="",B58="",C58="",F58=""),"",F58*C58)</f>
        <v/>
      </c>
      <c r="J58" s="20">
        <f>IF(OR(A58="",B58="",C58="",G58=""),"",G58*C58)</f>
        <v/>
      </c>
      <c r="K58" s="21">
        <f>IF(COUNTA(A58:C58)=0,"",IF(A58="","Pacote obrigatório",IF(COUNTIF('Pacotes'!$A$5:$A$104,A58)=0,"Pacote não encontrado",IF(B58="","Serviço obrigatório",IF(COUNTIF('Serviços'!$A$5:$A$104,B58)=0,"Serviço não encontrado",IF(OR(C58="",C58&lt;1,MOD(C58,1)&lt;&gt;0),"Quantidade inválida",IF(IFERROR(INDEX('Serviços'!$H$5:$H$104,MATCH(B58,'Serviços'!$A$5:$A$104,0)),"")&lt;&gt;"OK","Revisar cadastro do serviço",IF(IFERROR(INDEX('Serviços'!$G$5:$G$104,MATCH(B58,'Serviços'!$A$5:$A$104,0)),"Não")&lt;&gt;"Sim","Serviço inativo",IF(COUNTIFS($A$5:$A$204,A58,$B$5:$B$204,B58)&gt;1,"Item duplicado","OK")))))))))</f>
        <v/>
      </c>
    </row>
    <row r="59" ht="21" customHeight="1">
      <c r="A59" s="17" t="n"/>
      <c r="B59" s="17" t="n"/>
      <c r="C59" s="19" t="n"/>
      <c r="D59" s="21">
        <f>IF(B59="","",IFERROR(INDEX('Serviços'!$B$5:$B$104,MATCH(B59,'Serviços'!$A$5:$A$104,0)),"Serviço não encontrado"))</f>
        <v/>
      </c>
      <c r="E59" s="22">
        <f>IF(B59="","",IFERROR(INDEX('Serviços'!$C$5:$C$104,MATCH(B59,'Serviços'!$A$5:$A$104,0)),""))</f>
        <v/>
      </c>
      <c r="F59" s="20">
        <f>IF(B59="","",IFERROR(INDEX('Serviços'!$D$5:$D$104,MATCH(B59,'Serviços'!$A$5:$A$104,0)),""))</f>
        <v/>
      </c>
      <c r="G59" s="20">
        <f>IF(B59="","",IFERROR(INDEX('Serviços'!$F$5:$F$104,MATCH(B59,'Serviços'!$A$5:$A$104,0)),""))</f>
        <v/>
      </c>
      <c r="H59" s="22">
        <f>IF(OR(A59="",B59="",C59="",E59=""),"",E59*C59)</f>
        <v/>
      </c>
      <c r="I59" s="20">
        <f>IF(OR(A59="",B59="",C59="",F59=""),"",F59*C59)</f>
        <v/>
      </c>
      <c r="J59" s="20">
        <f>IF(OR(A59="",B59="",C59="",G59=""),"",G59*C59)</f>
        <v/>
      </c>
      <c r="K59" s="21">
        <f>IF(COUNTA(A59:C59)=0,"",IF(A59="","Pacote obrigatório",IF(COUNTIF('Pacotes'!$A$5:$A$104,A59)=0,"Pacote não encontrado",IF(B59="","Serviço obrigatório",IF(COUNTIF('Serviços'!$A$5:$A$104,B59)=0,"Serviço não encontrado",IF(OR(C59="",C59&lt;1,MOD(C59,1)&lt;&gt;0),"Quantidade inválida",IF(IFERROR(INDEX('Serviços'!$H$5:$H$104,MATCH(B59,'Serviços'!$A$5:$A$104,0)),"")&lt;&gt;"OK","Revisar cadastro do serviço",IF(IFERROR(INDEX('Serviços'!$G$5:$G$104,MATCH(B59,'Serviços'!$A$5:$A$104,0)),"Não")&lt;&gt;"Sim","Serviço inativo",IF(COUNTIFS($A$5:$A$204,A59,$B$5:$B$204,B59)&gt;1,"Item duplicado","OK")))))))))</f>
        <v/>
      </c>
    </row>
    <row r="60" ht="21" customHeight="1">
      <c r="A60" s="17" t="n"/>
      <c r="B60" s="17" t="n"/>
      <c r="C60" s="19" t="n"/>
      <c r="D60" s="21">
        <f>IF(B60="","",IFERROR(INDEX('Serviços'!$B$5:$B$104,MATCH(B60,'Serviços'!$A$5:$A$104,0)),"Serviço não encontrado"))</f>
        <v/>
      </c>
      <c r="E60" s="22">
        <f>IF(B60="","",IFERROR(INDEX('Serviços'!$C$5:$C$104,MATCH(B60,'Serviços'!$A$5:$A$104,0)),""))</f>
        <v/>
      </c>
      <c r="F60" s="20">
        <f>IF(B60="","",IFERROR(INDEX('Serviços'!$D$5:$D$104,MATCH(B60,'Serviços'!$A$5:$A$104,0)),""))</f>
        <v/>
      </c>
      <c r="G60" s="20">
        <f>IF(B60="","",IFERROR(INDEX('Serviços'!$F$5:$F$104,MATCH(B60,'Serviços'!$A$5:$A$104,0)),""))</f>
        <v/>
      </c>
      <c r="H60" s="22">
        <f>IF(OR(A60="",B60="",C60="",E60=""),"",E60*C60)</f>
        <v/>
      </c>
      <c r="I60" s="20">
        <f>IF(OR(A60="",B60="",C60="",F60=""),"",F60*C60)</f>
        <v/>
      </c>
      <c r="J60" s="20">
        <f>IF(OR(A60="",B60="",C60="",G60=""),"",G60*C60)</f>
        <v/>
      </c>
      <c r="K60" s="21">
        <f>IF(COUNTA(A60:C60)=0,"",IF(A60="","Pacote obrigatório",IF(COUNTIF('Pacotes'!$A$5:$A$104,A60)=0,"Pacote não encontrado",IF(B60="","Serviço obrigatório",IF(COUNTIF('Serviços'!$A$5:$A$104,B60)=0,"Serviço não encontrado",IF(OR(C60="",C60&lt;1,MOD(C60,1)&lt;&gt;0),"Quantidade inválida",IF(IFERROR(INDEX('Serviços'!$H$5:$H$104,MATCH(B60,'Serviços'!$A$5:$A$104,0)),"")&lt;&gt;"OK","Revisar cadastro do serviço",IF(IFERROR(INDEX('Serviços'!$G$5:$G$104,MATCH(B60,'Serviços'!$A$5:$A$104,0)),"Não")&lt;&gt;"Sim","Serviço inativo",IF(COUNTIFS($A$5:$A$204,A60,$B$5:$B$204,B60)&gt;1,"Item duplicado","OK")))))))))</f>
        <v/>
      </c>
    </row>
    <row r="61" ht="21" customHeight="1">
      <c r="A61" s="17" t="n"/>
      <c r="B61" s="17" t="n"/>
      <c r="C61" s="19" t="n"/>
      <c r="D61" s="21">
        <f>IF(B61="","",IFERROR(INDEX('Serviços'!$B$5:$B$104,MATCH(B61,'Serviços'!$A$5:$A$104,0)),"Serviço não encontrado"))</f>
        <v/>
      </c>
      <c r="E61" s="22">
        <f>IF(B61="","",IFERROR(INDEX('Serviços'!$C$5:$C$104,MATCH(B61,'Serviços'!$A$5:$A$104,0)),""))</f>
        <v/>
      </c>
      <c r="F61" s="20">
        <f>IF(B61="","",IFERROR(INDEX('Serviços'!$D$5:$D$104,MATCH(B61,'Serviços'!$A$5:$A$104,0)),""))</f>
        <v/>
      </c>
      <c r="G61" s="20">
        <f>IF(B61="","",IFERROR(INDEX('Serviços'!$F$5:$F$104,MATCH(B61,'Serviços'!$A$5:$A$104,0)),""))</f>
        <v/>
      </c>
      <c r="H61" s="22">
        <f>IF(OR(A61="",B61="",C61="",E61=""),"",E61*C61)</f>
        <v/>
      </c>
      <c r="I61" s="20">
        <f>IF(OR(A61="",B61="",C61="",F61=""),"",F61*C61)</f>
        <v/>
      </c>
      <c r="J61" s="20">
        <f>IF(OR(A61="",B61="",C61="",G61=""),"",G61*C61)</f>
        <v/>
      </c>
      <c r="K61" s="21">
        <f>IF(COUNTA(A61:C61)=0,"",IF(A61="","Pacote obrigatório",IF(COUNTIF('Pacotes'!$A$5:$A$104,A61)=0,"Pacote não encontrado",IF(B61="","Serviço obrigatório",IF(COUNTIF('Serviços'!$A$5:$A$104,B61)=0,"Serviço não encontrado",IF(OR(C61="",C61&lt;1,MOD(C61,1)&lt;&gt;0),"Quantidade inválida",IF(IFERROR(INDEX('Serviços'!$H$5:$H$104,MATCH(B61,'Serviços'!$A$5:$A$104,0)),"")&lt;&gt;"OK","Revisar cadastro do serviço",IF(IFERROR(INDEX('Serviços'!$G$5:$G$104,MATCH(B61,'Serviços'!$A$5:$A$104,0)),"Não")&lt;&gt;"Sim","Serviço inativo",IF(COUNTIFS($A$5:$A$204,A61,$B$5:$B$204,B61)&gt;1,"Item duplicado","OK")))))))))</f>
        <v/>
      </c>
    </row>
    <row r="62" ht="21" customHeight="1">
      <c r="A62" s="17" t="n"/>
      <c r="B62" s="17" t="n"/>
      <c r="C62" s="19" t="n"/>
      <c r="D62" s="21">
        <f>IF(B62="","",IFERROR(INDEX('Serviços'!$B$5:$B$104,MATCH(B62,'Serviços'!$A$5:$A$104,0)),"Serviço não encontrado"))</f>
        <v/>
      </c>
      <c r="E62" s="22">
        <f>IF(B62="","",IFERROR(INDEX('Serviços'!$C$5:$C$104,MATCH(B62,'Serviços'!$A$5:$A$104,0)),""))</f>
        <v/>
      </c>
      <c r="F62" s="20">
        <f>IF(B62="","",IFERROR(INDEX('Serviços'!$D$5:$D$104,MATCH(B62,'Serviços'!$A$5:$A$104,0)),""))</f>
        <v/>
      </c>
      <c r="G62" s="20">
        <f>IF(B62="","",IFERROR(INDEX('Serviços'!$F$5:$F$104,MATCH(B62,'Serviços'!$A$5:$A$104,0)),""))</f>
        <v/>
      </c>
      <c r="H62" s="22">
        <f>IF(OR(A62="",B62="",C62="",E62=""),"",E62*C62)</f>
        <v/>
      </c>
      <c r="I62" s="20">
        <f>IF(OR(A62="",B62="",C62="",F62=""),"",F62*C62)</f>
        <v/>
      </c>
      <c r="J62" s="20">
        <f>IF(OR(A62="",B62="",C62="",G62=""),"",G62*C62)</f>
        <v/>
      </c>
      <c r="K62" s="21">
        <f>IF(COUNTA(A62:C62)=0,"",IF(A62="","Pacote obrigatório",IF(COUNTIF('Pacotes'!$A$5:$A$104,A62)=0,"Pacote não encontrado",IF(B62="","Serviço obrigatório",IF(COUNTIF('Serviços'!$A$5:$A$104,B62)=0,"Serviço não encontrado",IF(OR(C62="",C62&lt;1,MOD(C62,1)&lt;&gt;0),"Quantidade inválida",IF(IFERROR(INDEX('Serviços'!$H$5:$H$104,MATCH(B62,'Serviços'!$A$5:$A$104,0)),"")&lt;&gt;"OK","Revisar cadastro do serviço",IF(IFERROR(INDEX('Serviços'!$G$5:$G$104,MATCH(B62,'Serviços'!$A$5:$A$104,0)),"Não")&lt;&gt;"Sim","Serviço inativo",IF(COUNTIFS($A$5:$A$204,A62,$B$5:$B$204,B62)&gt;1,"Item duplicado","OK")))))))))</f>
        <v/>
      </c>
    </row>
    <row r="63" ht="21" customHeight="1">
      <c r="A63" s="17" t="n"/>
      <c r="B63" s="17" t="n"/>
      <c r="C63" s="19" t="n"/>
      <c r="D63" s="21">
        <f>IF(B63="","",IFERROR(INDEX('Serviços'!$B$5:$B$104,MATCH(B63,'Serviços'!$A$5:$A$104,0)),"Serviço não encontrado"))</f>
        <v/>
      </c>
      <c r="E63" s="22">
        <f>IF(B63="","",IFERROR(INDEX('Serviços'!$C$5:$C$104,MATCH(B63,'Serviços'!$A$5:$A$104,0)),""))</f>
        <v/>
      </c>
      <c r="F63" s="20">
        <f>IF(B63="","",IFERROR(INDEX('Serviços'!$D$5:$D$104,MATCH(B63,'Serviços'!$A$5:$A$104,0)),""))</f>
        <v/>
      </c>
      <c r="G63" s="20">
        <f>IF(B63="","",IFERROR(INDEX('Serviços'!$F$5:$F$104,MATCH(B63,'Serviços'!$A$5:$A$104,0)),""))</f>
        <v/>
      </c>
      <c r="H63" s="22">
        <f>IF(OR(A63="",B63="",C63="",E63=""),"",E63*C63)</f>
        <v/>
      </c>
      <c r="I63" s="20">
        <f>IF(OR(A63="",B63="",C63="",F63=""),"",F63*C63)</f>
        <v/>
      </c>
      <c r="J63" s="20">
        <f>IF(OR(A63="",B63="",C63="",G63=""),"",G63*C63)</f>
        <v/>
      </c>
      <c r="K63" s="21">
        <f>IF(COUNTA(A63:C63)=0,"",IF(A63="","Pacote obrigatório",IF(COUNTIF('Pacotes'!$A$5:$A$104,A63)=0,"Pacote não encontrado",IF(B63="","Serviço obrigatório",IF(COUNTIF('Serviços'!$A$5:$A$104,B63)=0,"Serviço não encontrado",IF(OR(C63="",C63&lt;1,MOD(C63,1)&lt;&gt;0),"Quantidade inválida",IF(IFERROR(INDEX('Serviços'!$H$5:$H$104,MATCH(B63,'Serviços'!$A$5:$A$104,0)),"")&lt;&gt;"OK","Revisar cadastro do serviço",IF(IFERROR(INDEX('Serviços'!$G$5:$G$104,MATCH(B63,'Serviços'!$A$5:$A$104,0)),"Não")&lt;&gt;"Sim","Serviço inativo",IF(COUNTIFS($A$5:$A$204,A63,$B$5:$B$204,B63)&gt;1,"Item duplicado","OK")))))))))</f>
        <v/>
      </c>
    </row>
    <row r="64" ht="21" customHeight="1">
      <c r="A64" s="17" t="n"/>
      <c r="B64" s="17" t="n"/>
      <c r="C64" s="19" t="n"/>
      <c r="D64" s="21">
        <f>IF(B64="","",IFERROR(INDEX('Serviços'!$B$5:$B$104,MATCH(B64,'Serviços'!$A$5:$A$104,0)),"Serviço não encontrado"))</f>
        <v/>
      </c>
      <c r="E64" s="22">
        <f>IF(B64="","",IFERROR(INDEX('Serviços'!$C$5:$C$104,MATCH(B64,'Serviços'!$A$5:$A$104,0)),""))</f>
        <v/>
      </c>
      <c r="F64" s="20">
        <f>IF(B64="","",IFERROR(INDEX('Serviços'!$D$5:$D$104,MATCH(B64,'Serviços'!$A$5:$A$104,0)),""))</f>
        <v/>
      </c>
      <c r="G64" s="20">
        <f>IF(B64="","",IFERROR(INDEX('Serviços'!$F$5:$F$104,MATCH(B64,'Serviços'!$A$5:$A$104,0)),""))</f>
        <v/>
      </c>
      <c r="H64" s="22">
        <f>IF(OR(A64="",B64="",C64="",E64=""),"",E64*C64)</f>
        <v/>
      </c>
      <c r="I64" s="20">
        <f>IF(OR(A64="",B64="",C64="",F64=""),"",F64*C64)</f>
        <v/>
      </c>
      <c r="J64" s="20">
        <f>IF(OR(A64="",B64="",C64="",G64=""),"",G64*C64)</f>
        <v/>
      </c>
      <c r="K64" s="21">
        <f>IF(COUNTA(A64:C64)=0,"",IF(A64="","Pacote obrigatório",IF(COUNTIF('Pacotes'!$A$5:$A$104,A64)=0,"Pacote não encontrado",IF(B64="","Serviço obrigatório",IF(COUNTIF('Serviços'!$A$5:$A$104,B64)=0,"Serviço não encontrado",IF(OR(C64="",C64&lt;1,MOD(C64,1)&lt;&gt;0),"Quantidade inválida",IF(IFERROR(INDEX('Serviços'!$H$5:$H$104,MATCH(B64,'Serviços'!$A$5:$A$104,0)),"")&lt;&gt;"OK","Revisar cadastro do serviço",IF(IFERROR(INDEX('Serviços'!$G$5:$G$104,MATCH(B64,'Serviços'!$A$5:$A$104,0)),"Não")&lt;&gt;"Sim","Serviço inativo",IF(COUNTIFS($A$5:$A$204,A64,$B$5:$B$204,B64)&gt;1,"Item duplicado","OK")))))))))</f>
        <v/>
      </c>
    </row>
    <row r="65" ht="21" customHeight="1">
      <c r="A65" s="17" t="n"/>
      <c r="B65" s="17" t="n"/>
      <c r="C65" s="19" t="n"/>
      <c r="D65" s="21">
        <f>IF(B65="","",IFERROR(INDEX('Serviços'!$B$5:$B$104,MATCH(B65,'Serviços'!$A$5:$A$104,0)),"Serviço não encontrado"))</f>
        <v/>
      </c>
      <c r="E65" s="22">
        <f>IF(B65="","",IFERROR(INDEX('Serviços'!$C$5:$C$104,MATCH(B65,'Serviços'!$A$5:$A$104,0)),""))</f>
        <v/>
      </c>
      <c r="F65" s="20">
        <f>IF(B65="","",IFERROR(INDEX('Serviços'!$D$5:$D$104,MATCH(B65,'Serviços'!$A$5:$A$104,0)),""))</f>
        <v/>
      </c>
      <c r="G65" s="20">
        <f>IF(B65="","",IFERROR(INDEX('Serviços'!$F$5:$F$104,MATCH(B65,'Serviços'!$A$5:$A$104,0)),""))</f>
        <v/>
      </c>
      <c r="H65" s="22">
        <f>IF(OR(A65="",B65="",C65="",E65=""),"",E65*C65)</f>
        <v/>
      </c>
      <c r="I65" s="20">
        <f>IF(OR(A65="",B65="",C65="",F65=""),"",F65*C65)</f>
        <v/>
      </c>
      <c r="J65" s="20">
        <f>IF(OR(A65="",B65="",C65="",G65=""),"",G65*C65)</f>
        <v/>
      </c>
      <c r="K65" s="21">
        <f>IF(COUNTA(A65:C65)=0,"",IF(A65="","Pacote obrigatório",IF(COUNTIF('Pacotes'!$A$5:$A$104,A65)=0,"Pacote não encontrado",IF(B65="","Serviço obrigatório",IF(COUNTIF('Serviços'!$A$5:$A$104,B65)=0,"Serviço não encontrado",IF(OR(C65="",C65&lt;1,MOD(C65,1)&lt;&gt;0),"Quantidade inválida",IF(IFERROR(INDEX('Serviços'!$H$5:$H$104,MATCH(B65,'Serviços'!$A$5:$A$104,0)),"")&lt;&gt;"OK","Revisar cadastro do serviço",IF(IFERROR(INDEX('Serviços'!$G$5:$G$104,MATCH(B65,'Serviços'!$A$5:$A$104,0)),"Não")&lt;&gt;"Sim","Serviço inativo",IF(COUNTIFS($A$5:$A$204,A65,$B$5:$B$204,B65)&gt;1,"Item duplicado","OK")))))))))</f>
        <v/>
      </c>
    </row>
    <row r="66" ht="21" customHeight="1">
      <c r="A66" s="17" t="n"/>
      <c r="B66" s="17" t="n"/>
      <c r="C66" s="19" t="n"/>
      <c r="D66" s="21">
        <f>IF(B66="","",IFERROR(INDEX('Serviços'!$B$5:$B$104,MATCH(B66,'Serviços'!$A$5:$A$104,0)),"Serviço não encontrado"))</f>
        <v/>
      </c>
      <c r="E66" s="22">
        <f>IF(B66="","",IFERROR(INDEX('Serviços'!$C$5:$C$104,MATCH(B66,'Serviços'!$A$5:$A$104,0)),""))</f>
        <v/>
      </c>
      <c r="F66" s="20">
        <f>IF(B66="","",IFERROR(INDEX('Serviços'!$D$5:$D$104,MATCH(B66,'Serviços'!$A$5:$A$104,0)),""))</f>
        <v/>
      </c>
      <c r="G66" s="20">
        <f>IF(B66="","",IFERROR(INDEX('Serviços'!$F$5:$F$104,MATCH(B66,'Serviços'!$A$5:$A$104,0)),""))</f>
        <v/>
      </c>
      <c r="H66" s="22">
        <f>IF(OR(A66="",B66="",C66="",E66=""),"",E66*C66)</f>
        <v/>
      </c>
      <c r="I66" s="20">
        <f>IF(OR(A66="",B66="",C66="",F66=""),"",F66*C66)</f>
        <v/>
      </c>
      <c r="J66" s="20">
        <f>IF(OR(A66="",B66="",C66="",G66=""),"",G66*C66)</f>
        <v/>
      </c>
      <c r="K66" s="21">
        <f>IF(COUNTA(A66:C66)=0,"",IF(A66="","Pacote obrigatório",IF(COUNTIF('Pacotes'!$A$5:$A$104,A66)=0,"Pacote não encontrado",IF(B66="","Serviço obrigatório",IF(COUNTIF('Serviços'!$A$5:$A$104,B66)=0,"Serviço não encontrado",IF(OR(C66="",C66&lt;1,MOD(C66,1)&lt;&gt;0),"Quantidade inválida",IF(IFERROR(INDEX('Serviços'!$H$5:$H$104,MATCH(B66,'Serviços'!$A$5:$A$104,0)),"")&lt;&gt;"OK","Revisar cadastro do serviço",IF(IFERROR(INDEX('Serviços'!$G$5:$G$104,MATCH(B66,'Serviços'!$A$5:$A$104,0)),"Não")&lt;&gt;"Sim","Serviço inativo",IF(COUNTIFS($A$5:$A$204,A66,$B$5:$B$204,B66)&gt;1,"Item duplicado","OK")))))))))</f>
        <v/>
      </c>
    </row>
    <row r="67" ht="21" customHeight="1">
      <c r="A67" s="17" t="n"/>
      <c r="B67" s="17" t="n"/>
      <c r="C67" s="19" t="n"/>
      <c r="D67" s="21">
        <f>IF(B67="","",IFERROR(INDEX('Serviços'!$B$5:$B$104,MATCH(B67,'Serviços'!$A$5:$A$104,0)),"Serviço não encontrado"))</f>
        <v/>
      </c>
      <c r="E67" s="22">
        <f>IF(B67="","",IFERROR(INDEX('Serviços'!$C$5:$C$104,MATCH(B67,'Serviços'!$A$5:$A$104,0)),""))</f>
        <v/>
      </c>
      <c r="F67" s="20">
        <f>IF(B67="","",IFERROR(INDEX('Serviços'!$D$5:$D$104,MATCH(B67,'Serviços'!$A$5:$A$104,0)),""))</f>
        <v/>
      </c>
      <c r="G67" s="20">
        <f>IF(B67="","",IFERROR(INDEX('Serviços'!$F$5:$F$104,MATCH(B67,'Serviços'!$A$5:$A$104,0)),""))</f>
        <v/>
      </c>
      <c r="H67" s="22">
        <f>IF(OR(A67="",B67="",C67="",E67=""),"",E67*C67)</f>
        <v/>
      </c>
      <c r="I67" s="20">
        <f>IF(OR(A67="",B67="",C67="",F67=""),"",F67*C67)</f>
        <v/>
      </c>
      <c r="J67" s="20">
        <f>IF(OR(A67="",B67="",C67="",G67=""),"",G67*C67)</f>
        <v/>
      </c>
      <c r="K67" s="21">
        <f>IF(COUNTA(A67:C67)=0,"",IF(A67="","Pacote obrigatório",IF(COUNTIF('Pacotes'!$A$5:$A$104,A67)=0,"Pacote não encontrado",IF(B67="","Serviço obrigatório",IF(COUNTIF('Serviços'!$A$5:$A$104,B67)=0,"Serviço não encontrado",IF(OR(C67="",C67&lt;1,MOD(C67,1)&lt;&gt;0),"Quantidade inválida",IF(IFERROR(INDEX('Serviços'!$H$5:$H$104,MATCH(B67,'Serviços'!$A$5:$A$104,0)),"")&lt;&gt;"OK","Revisar cadastro do serviço",IF(IFERROR(INDEX('Serviços'!$G$5:$G$104,MATCH(B67,'Serviços'!$A$5:$A$104,0)),"Não")&lt;&gt;"Sim","Serviço inativo",IF(COUNTIFS($A$5:$A$204,A67,$B$5:$B$204,B67)&gt;1,"Item duplicado","OK")))))))))</f>
        <v/>
      </c>
    </row>
    <row r="68" ht="21" customHeight="1">
      <c r="A68" s="17" t="n"/>
      <c r="B68" s="17" t="n"/>
      <c r="C68" s="19" t="n"/>
      <c r="D68" s="21">
        <f>IF(B68="","",IFERROR(INDEX('Serviços'!$B$5:$B$104,MATCH(B68,'Serviços'!$A$5:$A$104,0)),"Serviço não encontrado"))</f>
        <v/>
      </c>
      <c r="E68" s="22">
        <f>IF(B68="","",IFERROR(INDEX('Serviços'!$C$5:$C$104,MATCH(B68,'Serviços'!$A$5:$A$104,0)),""))</f>
        <v/>
      </c>
      <c r="F68" s="20">
        <f>IF(B68="","",IFERROR(INDEX('Serviços'!$D$5:$D$104,MATCH(B68,'Serviços'!$A$5:$A$104,0)),""))</f>
        <v/>
      </c>
      <c r="G68" s="20">
        <f>IF(B68="","",IFERROR(INDEX('Serviços'!$F$5:$F$104,MATCH(B68,'Serviços'!$A$5:$A$104,0)),""))</f>
        <v/>
      </c>
      <c r="H68" s="22">
        <f>IF(OR(A68="",B68="",C68="",E68=""),"",E68*C68)</f>
        <v/>
      </c>
      <c r="I68" s="20">
        <f>IF(OR(A68="",B68="",C68="",F68=""),"",F68*C68)</f>
        <v/>
      </c>
      <c r="J68" s="20">
        <f>IF(OR(A68="",B68="",C68="",G68=""),"",G68*C68)</f>
        <v/>
      </c>
      <c r="K68" s="21">
        <f>IF(COUNTA(A68:C68)=0,"",IF(A68="","Pacote obrigatório",IF(COUNTIF('Pacotes'!$A$5:$A$104,A68)=0,"Pacote não encontrado",IF(B68="","Serviço obrigatório",IF(COUNTIF('Serviços'!$A$5:$A$104,B68)=0,"Serviço não encontrado",IF(OR(C68="",C68&lt;1,MOD(C68,1)&lt;&gt;0),"Quantidade inválida",IF(IFERROR(INDEX('Serviços'!$H$5:$H$104,MATCH(B68,'Serviços'!$A$5:$A$104,0)),"")&lt;&gt;"OK","Revisar cadastro do serviço",IF(IFERROR(INDEX('Serviços'!$G$5:$G$104,MATCH(B68,'Serviços'!$A$5:$A$104,0)),"Não")&lt;&gt;"Sim","Serviço inativo",IF(COUNTIFS($A$5:$A$204,A68,$B$5:$B$204,B68)&gt;1,"Item duplicado","OK")))))))))</f>
        <v/>
      </c>
    </row>
    <row r="69" ht="21" customHeight="1">
      <c r="A69" s="17" t="n"/>
      <c r="B69" s="17" t="n"/>
      <c r="C69" s="19" t="n"/>
      <c r="D69" s="21">
        <f>IF(B69="","",IFERROR(INDEX('Serviços'!$B$5:$B$104,MATCH(B69,'Serviços'!$A$5:$A$104,0)),"Serviço não encontrado"))</f>
        <v/>
      </c>
      <c r="E69" s="22">
        <f>IF(B69="","",IFERROR(INDEX('Serviços'!$C$5:$C$104,MATCH(B69,'Serviços'!$A$5:$A$104,0)),""))</f>
        <v/>
      </c>
      <c r="F69" s="20">
        <f>IF(B69="","",IFERROR(INDEX('Serviços'!$D$5:$D$104,MATCH(B69,'Serviços'!$A$5:$A$104,0)),""))</f>
        <v/>
      </c>
      <c r="G69" s="20">
        <f>IF(B69="","",IFERROR(INDEX('Serviços'!$F$5:$F$104,MATCH(B69,'Serviços'!$A$5:$A$104,0)),""))</f>
        <v/>
      </c>
      <c r="H69" s="22">
        <f>IF(OR(A69="",B69="",C69="",E69=""),"",E69*C69)</f>
        <v/>
      </c>
      <c r="I69" s="20">
        <f>IF(OR(A69="",B69="",C69="",F69=""),"",F69*C69)</f>
        <v/>
      </c>
      <c r="J69" s="20">
        <f>IF(OR(A69="",B69="",C69="",G69=""),"",G69*C69)</f>
        <v/>
      </c>
      <c r="K69" s="21">
        <f>IF(COUNTA(A69:C69)=0,"",IF(A69="","Pacote obrigatório",IF(COUNTIF('Pacotes'!$A$5:$A$104,A69)=0,"Pacote não encontrado",IF(B69="","Serviço obrigatório",IF(COUNTIF('Serviços'!$A$5:$A$104,B69)=0,"Serviço não encontrado",IF(OR(C69="",C69&lt;1,MOD(C69,1)&lt;&gt;0),"Quantidade inválida",IF(IFERROR(INDEX('Serviços'!$H$5:$H$104,MATCH(B69,'Serviços'!$A$5:$A$104,0)),"")&lt;&gt;"OK","Revisar cadastro do serviço",IF(IFERROR(INDEX('Serviços'!$G$5:$G$104,MATCH(B69,'Serviços'!$A$5:$A$104,0)),"Não")&lt;&gt;"Sim","Serviço inativo",IF(COUNTIFS($A$5:$A$204,A69,$B$5:$B$204,B69)&gt;1,"Item duplicado","OK")))))))))</f>
        <v/>
      </c>
    </row>
    <row r="70" ht="21" customHeight="1">
      <c r="A70" s="17" t="n"/>
      <c r="B70" s="17" t="n"/>
      <c r="C70" s="19" t="n"/>
      <c r="D70" s="21">
        <f>IF(B70="","",IFERROR(INDEX('Serviços'!$B$5:$B$104,MATCH(B70,'Serviços'!$A$5:$A$104,0)),"Serviço não encontrado"))</f>
        <v/>
      </c>
      <c r="E70" s="22">
        <f>IF(B70="","",IFERROR(INDEX('Serviços'!$C$5:$C$104,MATCH(B70,'Serviços'!$A$5:$A$104,0)),""))</f>
        <v/>
      </c>
      <c r="F70" s="20">
        <f>IF(B70="","",IFERROR(INDEX('Serviços'!$D$5:$D$104,MATCH(B70,'Serviços'!$A$5:$A$104,0)),""))</f>
        <v/>
      </c>
      <c r="G70" s="20">
        <f>IF(B70="","",IFERROR(INDEX('Serviços'!$F$5:$F$104,MATCH(B70,'Serviços'!$A$5:$A$104,0)),""))</f>
        <v/>
      </c>
      <c r="H70" s="22">
        <f>IF(OR(A70="",B70="",C70="",E70=""),"",E70*C70)</f>
        <v/>
      </c>
      <c r="I70" s="20">
        <f>IF(OR(A70="",B70="",C70="",F70=""),"",F70*C70)</f>
        <v/>
      </c>
      <c r="J70" s="20">
        <f>IF(OR(A70="",B70="",C70="",G70=""),"",G70*C70)</f>
        <v/>
      </c>
      <c r="K70" s="21">
        <f>IF(COUNTA(A70:C70)=0,"",IF(A70="","Pacote obrigatório",IF(COUNTIF('Pacotes'!$A$5:$A$104,A70)=0,"Pacote não encontrado",IF(B70="","Serviço obrigatório",IF(COUNTIF('Serviços'!$A$5:$A$104,B70)=0,"Serviço não encontrado",IF(OR(C70="",C70&lt;1,MOD(C70,1)&lt;&gt;0),"Quantidade inválida",IF(IFERROR(INDEX('Serviços'!$H$5:$H$104,MATCH(B70,'Serviços'!$A$5:$A$104,0)),"")&lt;&gt;"OK","Revisar cadastro do serviço",IF(IFERROR(INDEX('Serviços'!$G$5:$G$104,MATCH(B70,'Serviços'!$A$5:$A$104,0)),"Não")&lt;&gt;"Sim","Serviço inativo",IF(COUNTIFS($A$5:$A$204,A70,$B$5:$B$204,B70)&gt;1,"Item duplicado","OK")))))))))</f>
        <v/>
      </c>
    </row>
    <row r="71" ht="21" customHeight="1">
      <c r="A71" s="17" t="n"/>
      <c r="B71" s="17" t="n"/>
      <c r="C71" s="19" t="n"/>
      <c r="D71" s="21">
        <f>IF(B71="","",IFERROR(INDEX('Serviços'!$B$5:$B$104,MATCH(B71,'Serviços'!$A$5:$A$104,0)),"Serviço não encontrado"))</f>
        <v/>
      </c>
      <c r="E71" s="22">
        <f>IF(B71="","",IFERROR(INDEX('Serviços'!$C$5:$C$104,MATCH(B71,'Serviços'!$A$5:$A$104,0)),""))</f>
        <v/>
      </c>
      <c r="F71" s="20">
        <f>IF(B71="","",IFERROR(INDEX('Serviços'!$D$5:$D$104,MATCH(B71,'Serviços'!$A$5:$A$104,0)),""))</f>
        <v/>
      </c>
      <c r="G71" s="20">
        <f>IF(B71="","",IFERROR(INDEX('Serviços'!$F$5:$F$104,MATCH(B71,'Serviços'!$A$5:$A$104,0)),""))</f>
        <v/>
      </c>
      <c r="H71" s="22">
        <f>IF(OR(A71="",B71="",C71="",E71=""),"",E71*C71)</f>
        <v/>
      </c>
      <c r="I71" s="20">
        <f>IF(OR(A71="",B71="",C71="",F71=""),"",F71*C71)</f>
        <v/>
      </c>
      <c r="J71" s="20">
        <f>IF(OR(A71="",B71="",C71="",G71=""),"",G71*C71)</f>
        <v/>
      </c>
      <c r="K71" s="21">
        <f>IF(COUNTA(A71:C71)=0,"",IF(A71="","Pacote obrigatório",IF(COUNTIF('Pacotes'!$A$5:$A$104,A71)=0,"Pacote não encontrado",IF(B71="","Serviço obrigatório",IF(COUNTIF('Serviços'!$A$5:$A$104,B71)=0,"Serviço não encontrado",IF(OR(C71="",C71&lt;1,MOD(C71,1)&lt;&gt;0),"Quantidade inválida",IF(IFERROR(INDEX('Serviços'!$H$5:$H$104,MATCH(B71,'Serviços'!$A$5:$A$104,0)),"")&lt;&gt;"OK","Revisar cadastro do serviço",IF(IFERROR(INDEX('Serviços'!$G$5:$G$104,MATCH(B71,'Serviços'!$A$5:$A$104,0)),"Não")&lt;&gt;"Sim","Serviço inativo",IF(COUNTIFS($A$5:$A$204,A71,$B$5:$B$204,B71)&gt;1,"Item duplicado","OK")))))))))</f>
        <v/>
      </c>
    </row>
    <row r="72" ht="21" customHeight="1">
      <c r="A72" s="17" t="n"/>
      <c r="B72" s="17" t="n"/>
      <c r="C72" s="19" t="n"/>
      <c r="D72" s="21">
        <f>IF(B72="","",IFERROR(INDEX('Serviços'!$B$5:$B$104,MATCH(B72,'Serviços'!$A$5:$A$104,0)),"Serviço não encontrado"))</f>
        <v/>
      </c>
      <c r="E72" s="22">
        <f>IF(B72="","",IFERROR(INDEX('Serviços'!$C$5:$C$104,MATCH(B72,'Serviços'!$A$5:$A$104,0)),""))</f>
        <v/>
      </c>
      <c r="F72" s="20">
        <f>IF(B72="","",IFERROR(INDEX('Serviços'!$D$5:$D$104,MATCH(B72,'Serviços'!$A$5:$A$104,0)),""))</f>
        <v/>
      </c>
      <c r="G72" s="20">
        <f>IF(B72="","",IFERROR(INDEX('Serviços'!$F$5:$F$104,MATCH(B72,'Serviços'!$A$5:$A$104,0)),""))</f>
        <v/>
      </c>
      <c r="H72" s="22">
        <f>IF(OR(A72="",B72="",C72="",E72=""),"",E72*C72)</f>
        <v/>
      </c>
      <c r="I72" s="20">
        <f>IF(OR(A72="",B72="",C72="",F72=""),"",F72*C72)</f>
        <v/>
      </c>
      <c r="J72" s="20">
        <f>IF(OR(A72="",B72="",C72="",G72=""),"",G72*C72)</f>
        <v/>
      </c>
      <c r="K72" s="21">
        <f>IF(COUNTA(A72:C72)=0,"",IF(A72="","Pacote obrigatório",IF(COUNTIF('Pacotes'!$A$5:$A$104,A72)=0,"Pacote não encontrado",IF(B72="","Serviço obrigatório",IF(COUNTIF('Serviços'!$A$5:$A$104,B72)=0,"Serviço não encontrado",IF(OR(C72="",C72&lt;1,MOD(C72,1)&lt;&gt;0),"Quantidade inválida",IF(IFERROR(INDEX('Serviços'!$H$5:$H$104,MATCH(B72,'Serviços'!$A$5:$A$104,0)),"")&lt;&gt;"OK","Revisar cadastro do serviço",IF(IFERROR(INDEX('Serviços'!$G$5:$G$104,MATCH(B72,'Serviços'!$A$5:$A$104,0)),"Não")&lt;&gt;"Sim","Serviço inativo",IF(COUNTIFS($A$5:$A$204,A72,$B$5:$B$204,B72)&gt;1,"Item duplicado","OK")))))))))</f>
        <v/>
      </c>
    </row>
    <row r="73" ht="21" customHeight="1">
      <c r="A73" s="17" t="n"/>
      <c r="B73" s="17" t="n"/>
      <c r="C73" s="19" t="n"/>
      <c r="D73" s="21">
        <f>IF(B73="","",IFERROR(INDEX('Serviços'!$B$5:$B$104,MATCH(B73,'Serviços'!$A$5:$A$104,0)),"Serviço não encontrado"))</f>
        <v/>
      </c>
      <c r="E73" s="22">
        <f>IF(B73="","",IFERROR(INDEX('Serviços'!$C$5:$C$104,MATCH(B73,'Serviços'!$A$5:$A$104,0)),""))</f>
        <v/>
      </c>
      <c r="F73" s="20">
        <f>IF(B73="","",IFERROR(INDEX('Serviços'!$D$5:$D$104,MATCH(B73,'Serviços'!$A$5:$A$104,0)),""))</f>
        <v/>
      </c>
      <c r="G73" s="20">
        <f>IF(B73="","",IFERROR(INDEX('Serviços'!$F$5:$F$104,MATCH(B73,'Serviços'!$A$5:$A$104,0)),""))</f>
        <v/>
      </c>
      <c r="H73" s="22">
        <f>IF(OR(A73="",B73="",C73="",E73=""),"",E73*C73)</f>
        <v/>
      </c>
      <c r="I73" s="20">
        <f>IF(OR(A73="",B73="",C73="",F73=""),"",F73*C73)</f>
        <v/>
      </c>
      <c r="J73" s="20">
        <f>IF(OR(A73="",B73="",C73="",G73=""),"",G73*C73)</f>
        <v/>
      </c>
      <c r="K73" s="21">
        <f>IF(COUNTA(A73:C73)=0,"",IF(A73="","Pacote obrigatório",IF(COUNTIF('Pacotes'!$A$5:$A$104,A73)=0,"Pacote não encontrado",IF(B73="","Serviço obrigatório",IF(COUNTIF('Serviços'!$A$5:$A$104,B73)=0,"Serviço não encontrado",IF(OR(C73="",C73&lt;1,MOD(C73,1)&lt;&gt;0),"Quantidade inválida",IF(IFERROR(INDEX('Serviços'!$H$5:$H$104,MATCH(B73,'Serviços'!$A$5:$A$104,0)),"")&lt;&gt;"OK","Revisar cadastro do serviço",IF(IFERROR(INDEX('Serviços'!$G$5:$G$104,MATCH(B73,'Serviços'!$A$5:$A$104,0)),"Não")&lt;&gt;"Sim","Serviço inativo",IF(COUNTIFS($A$5:$A$204,A73,$B$5:$B$204,B73)&gt;1,"Item duplicado","OK")))))))))</f>
        <v/>
      </c>
    </row>
    <row r="74" ht="21" customHeight="1">
      <c r="A74" s="17" t="n"/>
      <c r="B74" s="17" t="n"/>
      <c r="C74" s="19" t="n"/>
      <c r="D74" s="21">
        <f>IF(B74="","",IFERROR(INDEX('Serviços'!$B$5:$B$104,MATCH(B74,'Serviços'!$A$5:$A$104,0)),"Serviço não encontrado"))</f>
        <v/>
      </c>
      <c r="E74" s="22">
        <f>IF(B74="","",IFERROR(INDEX('Serviços'!$C$5:$C$104,MATCH(B74,'Serviços'!$A$5:$A$104,0)),""))</f>
        <v/>
      </c>
      <c r="F74" s="20">
        <f>IF(B74="","",IFERROR(INDEX('Serviços'!$D$5:$D$104,MATCH(B74,'Serviços'!$A$5:$A$104,0)),""))</f>
        <v/>
      </c>
      <c r="G74" s="20">
        <f>IF(B74="","",IFERROR(INDEX('Serviços'!$F$5:$F$104,MATCH(B74,'Serviços'!$A$5:$A$104,0)),""))</f>
        <v/>
      </c>
      <c r="H74" s="22">
        <f>IF(OR(A74="",B74="",C74="",E74=""),"",E74*C74)</f>
        <v/>
      </c>
      <c r="I74" s="20">
        <f>IF(OR(A74="",B74="",C74="",F74=""),"",F74*C74)</f>
        <v/>
      </c>
      <c r="J74" s="20">
        <f>IF(OR(A74="",B74="",C74="",G74=""),"",G74*C74)</f>
        <v/>
      </c>
      <c r="K74" s="21">
        <f>IF(COUNTA(A74:C74)=0,"",IF(A74="","Pacote obrigatório",IF(COUNTIF('Pacotes'!$A$5:$A$104,A74)=0,"Pacote não encontrado",IF(B74="","Serviço obrigatório",IF(COUNTIF('Serviços'!$A$5:$A$104,B74)=0,"Serviço não encontrado",IF(OR(C74="",C74&lt;1,MOD(C74,1)&lt;&gt;0),"Quantidade inválida",IF(IFERROR(INDEX('Serviços'!$H$5:$H$104,MATCH(B74,'Serviços'!$A$5:$A$104,0)),"")&lt;&gt;"OK","Revisar cadastro do serviço",IF(IFERROR(INDEX('Serviços'!$G$5:$G$104,MATCH(B74,'Serviços'!$A$5:$A$104,0)),"Não")&lt;&gt;"Sim","Serviço inativo",IF(COUNTIFS($A$5:$A$204,A74,$B$5:$B$204,B74)&gt;1,"Item duplicado","OK")))))))))</f>
        <v/>
      </c>
    </row>
    <row r="75" ht="21" customHeight="1">
      <c r="A75" s="17" t="n"/>
      <c r="B75" s="17" t="n"/>
      <c r="C75" s="19" t="n"/>
      <c r="D75" s="21">
        <f>IF(B75="","",IFERROR(INDEX('Serviços'!$B$5:$B$104,MATCH(B75,'Serviços'!$A$5:$A$104,0)),"Serviço não encontrado"))</f>
        <v/>
      </c>
      <c r="E75" s="22">
        <f>IF(B75="","",IFERROR(INDEX('Serviços'!$C$5:$C$104,MATCH(B75,'Serviços'!$A$5:$A$104,0)),""))</f>
        <v/>
      </c>
      <c r="F75" s="20">
        <f>IF(B75="","",IFERROR(INDEX('Serviços'!$D$5:$D$104,MATCH(B75,'Serviços'!$A$5:$A$104,0)),""))</f>
        <v/>
      </c>
      <c r="G75" s="20">
        <f>IF(B75="","",IFERROR(INDEX('Serviços'!$F$5:$F$104,MATCH(B75,'Serviços'!$A$5:$A$104,0)),""))</f>
        <v/>
      </c>
      <c r="H75" s="22">
        <f>IF(OR(A75="",B75="",C75="",E75=""),"",E75*C75)</f>
        <v/>
      </c>
      <c r="I75" s="20">
        <f>IF(OR(A75="",B75="",C75="",F75=""),"",F75*C75)</f>
        <v/>
      </c>
      <c r="J75" s="20">
        <f>IF(OR(A75="",B75="",C75="",G75=""),"",G75*C75)</f>
        <v/>
      </c>
      <c r="K75" s="21">
        <f>IF(COUNTA(A75:C75)=0,"",IF(A75="","Pacote obrigatório",IF(COUNTIF('Pacotes'!$A$5:$A$104,A75)=0,"Pacote não encontrado",IF(B75="","Serviço obrigatório",IF(COUNTIF('Serviços'!$A$5:$A$104,B75)=0,"Serviço não encontrado",IF(OR(C75="",C75&lt;1,MOD(C75,1)&lt;&gt;0),"Quantidade inválida",IF(IFERROR(INDEX('Serviços'!$H$5:$H$104,MATCH(B75,'Serviços'!$A$5:$A$104,0)),"")&lt;&gt;"OK","Revisar cadastro do serviço",IF(IFERROR(INDEX('Serviços'!$G$5:$G$104,MATCH(B75,'Serviços'!$A$5:$A$104,0)),"Não")&lt;&gt;"Sim","Serviço inativo",IF(COUNTIFS($A$5:$A$204,A75,$B$5:$B$204,B75)&gt;1,"Item duplicado","OK")))))))))</f>
        <v/>
      </c>
    </row>
    <row r="76" ht="21" customHeight="1">
      <c r="A76" s="17" t="n"/>
      <c r="B76" s="17" t="n"/>
      <c r="C76" s="19" t="n"/>
      <c r="D76" s="21">
        <f>IF(B76="","",IFERROR(INDEX('Serviços'!$B$5:$B$104,MATCH(B76,'Serviços'!$A$5:$A$104,0)),"Serviço não encontrado"))</f>
        <v/>
      </c>
      <c r="E76" s="22">
        <f>IF(B76="","",IFERROR(INDEX('Serviços'!$C$5:$C$104,MATCH(B76,'Serviços'!$A$5:$A$104,0)),""))</f>
        <v/>
      </c>
      <c r="F76" s="20">
        <f>IF(B76="","",IFERROR(INDEX('Serviços'!$D$5:$D$104,MATCH(B76,'Serviços'!$A$5:$A$104,0)),""))</f>
        <v/>
      </c>
      <c r="G76" s="20">
        <f>IF(B76="","",IFERROR(INDEX('Serviços'!$F$5:$F$104,MATCH(B76,'Serviços'!$A$5:$A$104,0)),""))</f>
        <v/>
      </c>
      <c r="H76" s="22">
        <f>IF(OR(A76="",B76="",C76="",E76=""),"",E76*C76)</f>
        <v/>
      </c>
      <c r="I76" s="20">
        <f>IF(OR(A76="",B76="",C76="",F76=""),"",F76*C76)</f>
        <v/>
      </c>
      <c r="J76" s="20">
        <f>IF(OR(A76="",B76="",C76="",G76=""),"",G76*C76)</f>
        <v/>
      </c>
      <c r="K76" s="21">
        <f>IF(COUNTA(A76:C76)=0,"",IF(A76="","Pacote obrigatório",IF(COUNTIF('Pacotes'!$A$5:$A$104,A76)=0,"Pacote não encontrado",IF(B76="","Serviço obrigatório",IF(COUNTIF('Serviços'!$A$5:$A$104,B76)=0,"Serviço não encontrado",IF(OR(C76="",C76&lt;1,MOD(C76,1)&lt;&gt;0),"Quantidade inválida",IF(IFERROR(INDEX('Serviços'!$H$5:$H$104,MATCH(B76,'Serviços'!$A$5:$A$104,0)),"")&lt;&gt;"OK","Revisar cadastro do serviço",IF(IFERROR(INDEX('Serviços'!$G$5:$G$104,MATCH(B76,'Serviços'!$A$5:$A$104,0)),"Não")&lt;&gt;"Sim","Serviço inativo",IF(COUNTIFS($A$5:$A$204,A76,$B$5:$B$204,B76)&gt;1,"Item duplicado","OK")))))))))</f>
        <v/>
      </c>
    </row>
    <row r="77" ht="21" customHeight="1">
      <c r="A77" s="17" t="n"/>
      <c r="B77" s="17" t="n"/>
      <c r="C77" s="19" t="n"/>
      <c r="D77" s="21">
        <f>IF(B77="","",IFERROR(INDEX('Serviços'!$B$5:$B$104,MATCH(B77,'Serviços'!$A$5:$A$104,0)),"Serviço não encontrado"))</f>
        <v/>
      </c>
      <c r="E77" s="22">
        <f>IF(B77="","",IFERROR(INDEX('Serviços'!$C$5:$C$104,MATCH(B77,'Serviços'!$A$5:$A$104,0)),""))</f>
        <v/>
      </c>
      <c r="F77" s="20">
        <f>IF(B77="","",IFERROR(INDEX('Serviços'!$D$5:$D$104,MATCH(B77,'Serviços'!$A$5:$A$104,0)),""))</f>
        <v/>
      </c>
      <c r="G77" s="20">
        <f>IF(B77="","",IFERROR(INDEX('Serviços'!$F$5:$F$104,MATCH(B77,'Serviços'!$A$5:$A$104,0)),""))</f>
        <v/>
      </c>
      <c r="H77" s="22">
        <f>IF(OR(A77="",B77="",C77="",E77=""),"",E77*C77)</f>
        <v/>
      </c>
      <c r="I77" s="20">
        <f>IF(OR(A77="",B77="",C77="",F77=""),"",F77*C77)</f>
        <v/>
      </c>
      <c r="J77" s="20">
        <f>IF(OR(A77="",B77="",C77="",G77=""),"",G77*C77)</f>
        <v/>
      </c>
      <c r="K77" s="21">
        <f>IF(COUNTA(A77:C77)=0,"",IF(A77="","Pacote obrigatório",IF(COUNTIF('Pacotes'!$A$5:$A$104,A77)=0,"Pacote não encontrado",IF(B77="","Serviço obrigatório",IF(COUNTIF('Serviços'!$A$5:$A$104,B77)=0,"Serviço não encontrado",IF(OR(C77="",C77&lt;1,MOD(C77,1)&lt;&gt;0),"Quantidade inválida",IF(IFERROR(INDEX('Serviços'!$H$5:$H$104,MATCH(B77,'Serviços'!$A$5:$A$104,0)),"")&lt;&gt;"OK","Revisar cadastro do serviço",IF(IFERROR(INDEX('Serviços'!$G$5:$G$104,MATCH(B77,'Serviços'!$A$5:$A$104,0)),"Não")&lt;&gt;"Sim","Serviço inativo",IF(COUNTIFS($A$5:$A$204,A77,$B$5:$B$204,B77)&gt;1,"Item duplicado","OK")))))))))</f>
        <v/>
      </c>
    </row>
    <row r="78" ht="21" customHeight="1">
      <c r="A78" s="17" t="n"/>
      <c r="B78" s="17" t="n"/>
      <c r="C78" s="19" t="n"/>
      <c r="D78" s="21">
        <f>IF(B78="","",IFERROR(INDEX('Serviços'!$B$5:$B$104,MATCH(B78,'Serviços'!$A$5:$A$104,0)),"Serviço não encontrado"))</f>
        <v/>
      </c>
      <c r="E78" s="22">
        <f>IF(B78="","",IFERROR(INDEX('Serviços'!$C$5:$C$104,MATCH(B78,'Serviços'!$A$5:$A$104,0)),""))</f>
        <v/>
      </c>
      <c r="F78" s="20">
        <f>IF(B78="","",IFERROR(INDEX('Serviços'!$D$5:$D$104,MATCH(B78,'Serviços'!$A$5:$A$104,0)),""))</f>
        <v/>
      </c>
      <c r="G78" s="20">
        <f>IF(B78="","",IFERROR(INDEX('Serviços'!$F$5:$F$104,MATCH(B78,'Serviços'!$A$5:$A$104,0)),""))</f>
        <v/>
      </c>
      <c r="H78" s="22">
        <f>IF(OR(A78="",B78="",C78="",E78=""),"",E78*C78)</f>
        <v/>
      </c>
      <c r="I78" s="20">
        <f>IF(OR(A78="",B78="",C78="",F78=""),"",F78*C78)</f>
        <v/>
      </c>
      <c r="J78" s="20">
        <f>IF(OR(A78="",B78="",C78="",G78=""),"",G78*C78)</f>
        <v/>
      </c>
      <c r="K78" s="21">
        <f>IF(COUNTA(A78:C78)=0,"",IF(A78="","Pacote obrigatório",IF(COUNTIF('Pacotes'!$A$5:$A$104,A78)=0,"Pacote não encontrado",IF(B78="","Serviço obrigatório",IF(COUNTIF('Serviços'!$A$5:$A$104,B78)=0,"Serviço não encontrado",IF(OR(C78="",C78&lt;1,MOD(C78,1)&lt;&gt;0),"Quantidade inválida",IF(IFERROR(INDEX('Serviços'!$H$5:$H$104,MATCH(B78,'Serviços'!$A$5:$A$104,0)),"")&lt;&gt;"OK","Revisar cadastro do serviço",IF(IFERROR(INDEX('Serviços'!$G$5:$G$104,MATCH(B78,'Serviços'!$A$5:$A$104,0)),"Não")&lt;&gt;"Sim","Serviço inativo",IF(COUNTIFS($A$5:$A$204,A78,$B$5:$B$204,B78)&gt;1,"Item duplicado","OK")))))))))</f>
        <v/>
      </c>
    </row>
    <row r="79" ht="21" customHeight="1">
      <c r="A79" s="17" t="n"/>
      <c r="B79" s="17" t="n"/>
      <c r="C79" s="19" t="n"/>
      <c r="D79" s="21">
        <f>IF(B79="","",IFERROR(INDEX('Serviços'!$B$5:$B$104,MATCH(B79,'Serviços'!$A$5:$A$104,0)),"Serviço não encontrado"))</f>
        <v/>
      </c>
      <c r="E79" s="22">
        <f>IF(B79="","",IFERROR(INDEX('Serviços'!$C$5:$C$104,MATCH(B79,'Serviços'!$A$5:$A$104,0)),""))</f>
        <v/>
      </c>
      <c r="F79" s="20">
        <f>IF(B79="","",IFERROR(INDEX('Serviços'!$D$5:$D$104,MATCH(B79,'Serviços'!$A$5:$A$104,0)),""))</f>
        <v/>
      </c>
      <c r="G79" s="20">
        <f>IF(B79="","",IFERROR(INDEX('Serviços'!$F$5:$F$104,MATCH(B79,'Serviços'!$A$5:$A$104,0)),""))</f>
        <v/>
      </c>
      <c r="H79" s="22">
        <f>IF(OR(A79="",B79="",C79="",E79=""),"",E79*C79)</f>
        <v/>
      </c>
      <c r="I79" s="20">
        <f>IF(OR(A79="",B79="",C79="",F79=""),"",F79*C79)</f>
        <v/>
      </c>
      <c r="J79" s="20">
        <f>IF(OR(A79="",B79="",C79="",G79=""),"",G79*C79)</f>
        <v/>
      </c>
      <c r="K79" s="21">
        <f>IF(COUNTA(A79:C79)=0,"",IF(A79="","Pacote obrigatório",IF(COUNTIF('Pacotes'!$A$5:$A$104,A79)=0,"Pacote não encontrado",IF(B79="","Serviço obrigatório",IF(COUNTIF('Serviços'!$A$5:$A$104,B79)=0,"Serviço não encontrado",IF(OR(C79="",C79&lt;1,MOD(C79,1)&lt;&gt;0),"Quantidade inválida",IF(IFERROR(INDEX('Serviços'!$H$5:$H$104,MATCH(B79,'Serviços'!$A$5:$A$104,0)),"")&lt;&gt;"OK","Revisar cadastro do serviço",IF(IFERROR(INDEX('Serviços'!$G$5:$G$104,MATCH(B79,'Serviços'!$A$5:$A$104,0)),"Não")&lt;&gt;"Sim","Serviço inativo",IF(COUNTIFS($A$5:$A$204,A79,$B$5:$B$204,B79)&gt;1,"Item duplicado","OK")))))))))</f>
        <v/>
      </c>
    </row>
    <row r="80" ht="21" customHeight="1">
      <c r="A80" s="17" t="n"/>
      <c r="B80" s="17" t="n"/>
      <c r="C80" s="19" t="n"/>
      <c r="D80" s="21">
        <f>IF(B80="","",IFERROR(INDEX('Serviços'!$B$5:$B$104,MATCH(B80,'Serviços'!$A$5:$A$104,0)),"Serviço não encontrado"))</f>
        <v/>
      </c>
      <c r="E80" s="22">
        <f>IF(B80="","",IFERROR(INDEX('Serviços'!$C$5:$C$104,MATCH(B80,'Serviços'!$A$5:$A$104,0)),""))</f>
        <v/>
      </c>
      <c r="F80" s="20">
        <f>IF(B80="","",IFERROR(INDEX('Serviços'!$D$5:$D$104,MATCH(B80,'Serviços'!$A$5:$A$104,0)),""))</f>
        <v/>
      </c>
      <c r="G80" s="20">
        <f>IF(B80="","",IFERROR(INDEX('Serviços'!$F$5:$F$104,MATCH(B80,'Serviços'!$A$5:$A$104,0)),""))</f>
        <v/>
      </c>
      <c r="H80" s="22">
        <f>IF(OR(A80="",B80="",C80="",E80=""),"",E80*C80)</f>
        <v/>
      </c>
      <c r="I80" s="20">
        <f>IF(OR(A80="",B80="",C80="",F80=""),"",F80*C80)</f>
        <v/>
      </c>
      <c r="J80" s="20">
        <f>IF(OR(A80="",B80="",C80="",G80=""),"",G80*C80)</f>
        <v/>
      </c>
      <c r="K80" s="21">
        <f>IF(COUNTA(A80:C80)=0,"",IF(A80="","Pacote obrigatório",IF(COUNTIF('Pacotes'!$A$5:$A$104,A80)=0,"Pacote não encontrado",IF(B80="","Serviço obrigatório",IF(COUNTIF('Serviços'!$A$5:$A$104,B80)=0,"Serviço não encontrado",IF(OR(C80="",C80&lt;1,MOD(C80,1)&lt;&gt;0),"Quantidade inválida",IF(IFERROR(INDEX('Serviços'!$H$5:$H$104,MATCH(B80,'Serviços'!$A$5:$A$104,0)),"")&lt;&gt;"OK","Revisar cadastro do serviço",IF(IFERROR(INDEX('Serviços'!$G$5:$G$104,MATCH(B80,'Serviços'!$A$5:$A$104,0)),"Não")&lt;&gt;"Sim","Serviço inativo",IF(COUNTIFS($A$5:$A$204,A80,$B$5:$B$204,B80)&gt;1,"Item duplicado","OK")))))))))</f>
        <v/>
      </c>
    </row>
    <row r="81" ht="21" customHeight="1">
      <c r="A81" s="17" t="n"/>
      <c r="B81" s="17" t="n"/>
      <c r="C81" s="19" t="n"/>
      <c r="D81" s="21">
        <f>IF(B81="","",IFERROR(INDEX('Serviços'!$B$5:$B$104,MATCH(B81,'Serviços'!$A$5:$A$104,0)),"Serviço não encontrado"))</f>
        <v/>
      </c>
      <c r="E81" s="22">
        <f>IF(B81="","",IFERROR(INDEX('Serviços'!$C$5:$C$104,MATCH(B81,'Serviços'!$A$5:$A$104,0)),""))</f>
        <v/>
      </c>
      <c r="F81" s="20">
        <f>IF(B81="","",IFERROR(INDEX('Serviços'!$D$5:$D$104,MATCH(B81,'Serviços'!$A$5:$A$104,0)),""))</f>
        <v/>
      </c>
      <c r="G81" s="20">
        <f>IF(B81="","",IFERROR(INDEX('Serviços'!$F$5:$F$104,MATCH(B81,'Serviços'!$A$5:$A$104,0)),""))</f>
        <v/>
      </c>
      <c r="H81" s="22">
        <f>IF(OR(A81="",B81="",C81="",E81=""),"",E81*C81)</f>
        <v/>
      </c>
      <c r="I81" s="20">
        <f>IF(OR(A81="",B81="",C81="",F81=""),"",F81*C81)</f>
        <v/>
      </c>
      <c r="J81" s="20">
        <f>IF(OR(A81="",B81="",C81="",G81=""),"",G81*C81)</f>
        <v/>
      </c>
      <c r="K81" s="21">
        <f>IF(COUNTA(A81:C81)=0,"",IF(A81="","Pacote obrigatório",IF(COUNTIF('Pacotes'!$A$5:$A$104,A81)=0,"Pacote não encontrado",IF(B81="","Serviço obrigatório",IF(COUNTIF('Serviços'!$A$5:$A$104,B81)=0,"Serviço não encontrado",IF(OR(C81="",C81&lt;1,MOD(C81,1)&lt;&gt;0),"Quantidade inválida",IF(IFERROR(INDEX('Serviços'!$H$5:$H$104,MATCH(B81,'Serviços'!$A$5:$A$104,0)),"")&lt;&gt;"OK","Revisar cadastro do serviço",IF(IFERROR(INDEX('Serviços'!$G$5:$G$104,MATCH(B81,'Serviços'!$A$5:$A$104,0)),"Não")&lt;&gt;"Sim","Serviço inativo",IF(COUNTIFS($A$5:$A$204,A81,$B$5:$B$204,B81)&gt;1,"Item duplicado","OK")))))))))</f>
        <v/>
      </c>
    </row>
    <row r="82" ht="21" customHeight="1">
      <c r="A82" s="17" t="n"/>
      <c r="B82" s="17" t="n"/>
      <c r="C82" s="19" t="n"/>
      <c r="D82" s="21">
        <f>IF(B82="","",IFERROR(INDEX('Serviços'!$B$5:$B$104,MATCH(B82,'Serviços'!$A$5:$A$104,0)),"Serviço não encontrado"))</f>
        <v/>
      </c>
      <c r="E82" s="22">
        <f>IF(B82="","",IFERROR(INDEX('Serviços'!$C$5:$C$104,MATCH(B82,'Serviços'!$A$5:$A$104,0)),""))</f>
        <v/>
      </c>
      <c r="F82" s="20">
        <f>IF(B82="","",IFERROR(INDEX('Serviços'!$D$5:$D$104,MATCH(B82,'Serviços'!$A$5:$A$104,0)),""))</f>
        <v/>
      </c>
      <c r="G82" s="20">
        <f>IF(B82="","",IFERROR(INDEX('Serviços'!$F$5:$F$104,MATCH(B82,'Serviços'!$A$5:$A$104,0)),""))</f>
        <v/>
      </c>
      <c r="H82" s="22">
        <f>IF(OR(A82="",B82="",C82="",E82=""),"",E82*C82)</f>
        <v/>
      </c>
      <c r="I82" s="20">
        <f>IF(OR(A82="",B82="",C82="",F82=""),"",F82*C82)</f>
        <v/>
      </c>
      <c r="J82" s="20">
        <f>IF(OR(A82="",B82="",C82="",G82=""),"",G82*C82)</f>
        <v/>
      </c>
      <c r="K82" s="21">
        <f>IF(COUNTA(A82:C82)=0,"",IF(A82="","Pacote obrigatório",IF(COUNTIF('Pacotes'!$A$5:$A$104,A82)=0,"Pacote não encontrado",IF(B82="","Serviço obrigatório",IF(COUNTIF('Serviços'!$A$5:$A$104,B82)=0,"Serviço não encontrado",IF(OR(C82="",C82&lt;1,MOD(C82,1)&lt;&gt;0),"Quantidade inválida",IF(IFERROR(INDEX('Serviços'!$H$5:$H$104,MATCH(B82,'Serviços'!$A$5:$A$104,0)),"")&lt;&gt;"OK","Revisar cadastro do serviço",IF(IFERROR(INDEX('Serviços'!$G$5:$G$104,MATCH(B82,'Serviços'!$A$5:$A$104,0)),"Não")&lt;&gt;"Sim","Serviço inativo",IF(COUNTIFS($A$5:$A$204,A82,$B$5:$B$204,B82)&gt;1,"Item duplicado","OK")))))))))</f>
        <v/>
      </c>
    </row>
    <row r="83" ht="21" customHeight="1">
      <c r="A83" s="17" t="n"/>
      <c r="B83" s="17" t="n"/>
      <c r="C83" s="19" t="n"/>
      <c r="D83" s="21">
        <f>IF(B83="","",IFERROR(INDEX('Serviços'!$B$5:$B$104,MATCH(B83,'Serviços'!$A$5:$A$104,0)),"Serviço não encontrado"))</f>
        <v/>
      </c>
      <c r="E83" s="22">
        <f>IF(B83="","",IFERROR(INDEX('Serviços'!$C$5:$C$104,MATCH(B83,'Serviços'!$A$5:$A$104,0)),""))</f>
        <v/>
      </c>
      <c r="F83" s="20">
        <f>IF(B83="","",IFERROR(INDEX('Serviços'!$D$5:$D$104,MATCH(B83,'Serviços'!$A$5:$A$104,0)),""))</f>
        <v/>
      </c>
      <c r="G83" s="20">
        <f>IF(B83="","",IFERROR(INDEX('Serviços'!$F$5:$F$104,MATCH(B83,'Serviços'!$A$5:$A$104,0)),""))</f>
        <v/>
      </c>
      <c r="H83" s="22">
        <f>IF(OR(A83="",B83="",C83="",E83=""),"",E83*C83)</f>
        <v/>
      </c>
      <c r="I83" s="20">
        <f>IF(OR(A83="",B83="",C83="",F83=""),"",F83*C83)</f>
        <v/>
      </c>
      <c r="J83" s="20">
        <f>IF(OR(A83="",B83="",C83="",G83=""),"",G83*C83)</f>
        <v/>
      </c>
      <c r="K83" s="21">
        <f>IF(COUNTA(A83:C83)=0,"",IF(A83="","Pacote obrigatório",IF(COUNTIF('Pacotes'!$A$5:$A$104,A83)=0,"Pacote não encontrado",IF(B83="","Serviço obrigatório",IF(COUNTIF('Serviços'!$A$5:$A$104,B83)=0,"Serviço não encontrado",IF(OR(C83="",C83&lt;1,MOD(C83,1)&lt;&gt;0),"Quantidade inválida",IF(IFERROR(INDEX('Serviços'!$H$5:$H$104,MATCH(B83,'Serviços'!$A$5:$A$104,0)),"")&lt;&gt;"OK","Revisar cadastro do serviço",IF(IFERROR(INDEX('Serviços'!$G$5:$G$104,MATCH(B83,'Serviços'!$A$5:$A$104,0)),"Não")&lt;&gt;"Sim","Serviço inativo",IF(COUNTIFS($A$5:$A$204,A83,$B$5:$B$204,B83)&gt;1,"Item duplicado","OK")))))))))</f>
        <v/>
      </c>
    </row>
    <row r="84" ht="21" customHeight="1">
      <c r="A84" s="17" t="n"/>
      <c r="B84" s="17" t="n"/>
      <c r="C84" s="19" t="n"/>
      <c r="D84" s="21">
        <f>IF(B84="","",IFERROR(INDEX('Serviços'!$B$5:$B$104,MATCH(B84,'Serviços'!$A$5:$A$104,0)),"Serviço não encontrado"))</f>
        <v/>
      </c>
      <c r="E84" s="22">
        <f>IF(B84="","",IFERROR(INDEX('Serviços'!$C$5:$C$104,MATCH(B84,'Serviços'!$A$5:$A$104,0)),""))</f>
        <v/>
      </c>
      <c r="F84" s="20">
        <f>IF(B84="","",IFERROR(INDEX('Serviços'!$D$5:$D$104,MATCH(B84,'Serviços'!$A$5:$A$104,0)),""))</f>
        <v/>
      </c>
      <c r="G84" s="20">
        <f>IF(B84="","",IFERROR(INDEX('Serviços'!$F$5:$F$104,MATCH(B84,'Serviços'!$A$5:$A$104,0)),""))</f>
        <v/>
      </c>
      <c r="H84" s="22">
        <f>IF(OR(A84="",B84="",C84="",E84=""),"",E84*C84)</f>
        <v/>
      </c>
      <c r="I84" s="20">
        <f>IF(OR(A84="",B84="",C84="",F84=""),"",F84*C84)</f>
        <v/>
      </c>
      <c r="J84" s="20">
        <f>IF(OR(A84="",B84="",C84="",G84=""),"",G84*C84)</f>
        <v/>
      </c>
      <c r="K84" s="21">
        <f>IF(COUNTA(A84:C84)=0,"",IF(A84="","Pacote obrigatório",IF(COUNTIF('Pacotes'!$A$5:$A$104,A84)=0,"Pacote não encontrado",IF(B84="","Serviço obrigatório",IF(COUNTIF('Serviços'!$A$5:$A$104,B84)=0,"Serviço não encontrado",IF(OR(C84="",C84&lt;1,MOD(C84,1)&lt;&gt;0),"Quantidade inválida",IF(IFERROR(INDEX('Serviços'!$H$5:$H$104,MATCH(B84,'Serviços'!$A$5:$A$104,0)),"")&lt;&gt;"OK","Revisar cadastro do serviço",IF(IFERROR(INDEX('Serviços'!$G$5:$G$104,MATCH(B84,'Serviços'!$A$5:$A$104,0)),"Não")&lt;&gt;"Sim","Serviço inativo",IF(COUNTIFS($A$5:$A$204,A84,$B$5:$B$204,B84)&gt;1,"Item duplicado","OK")))))))))</f>
        <v/>
      </c>
    </row>
    <row r="85" ht="21" customHeight="1">
      <c r="A85" s="17" t="n"/>
      <c r="B85" s="17" t="n"/>
      <c r="C85" s="19" t="n"/>
      <c r="D85" s="21">
        <f>IF(B85="","",IFERROR(INDEX('Serviços'!$B$5:$B$104,MATCH(B85,'Serviços'!$A$5:$A$104,0)),"Serviço não encontrado"))</f>
        <v/>
      </c>
      <c r="E85" s="22">
        <f>IF(B85="","",IFERROR(INDEX('Serviços'!$C$5:$C$104,MATCH(B85,'Serviços'!$A$5:$A$104,0)),""))</f>
        <v/>
      </c>
      <c r="F85" s="20">
        <f>IF(B85="","",IFERROR(INDEX('Serviços'!$D$5:$D$104,MATCH(B85,'Serviços'!$A$5:$A$104,0)),""))</f>
        <v/>
      </c>
      <c r="G85" s="20">
        <f>IF(B85="","",IFERROR(INDEX('Serviços'!$F$5:$F$104,MATCH(B85,'Serviços'!$A$5:$A$104,0)),""))</f>
        <v/>
      </c>
      <c r="H85" s="22">
        <f>IF(OR(A85="",B85="",C85="",E85=""),"",E85*C85)</f>
        <v/>
      </c>
      <c r="I85" s="20">
        <f>IF(OR(A85="",B85="",C85="",F85=""),"",F85*C85)</f>
        <v/>
      </c>
      <c r="J85" s="20">
        <f>IF(OR(A85="",B85="",C85="",G85=""),"",G85*C85)</f>
        <v/>
      </c>
      <c r="K85" s="21">
        <f>IF(COUNTA(A85:C85)=0,"",IF(A85="","Pacote obrigatório",IF(COUNTIF('Pacotes'!$A$5:$A$104,A85)=0,"Pacote não encontrado",IF(B85="","Serviço obrigatório",IF(COUNTIF('Serviços'!$A$5:$A$104,B85)=0,"Serviço não encontrado",IF(OR(C85="",C85&lt;1,MOD(C85,1)&lt;&gt;0),"Quantidade inválida",IF(IFERROR(INDEX('Serviços'!$H$5:$H$104,MATCH(B85,'Serviços'!$A$5:$A$104,0)),"")&lt;&gt;"OK","Revisar cadastro do serviço",IF(IFERROR(INDEX('Serviços'!$G$5:$G$104,MATCH(B85,'Serviços'!$A$5:$A$104,0)),"Não")&lt;&gt;"Sim","Serviço inativo",IF(COUNTIFS($A$5:$A$204,A85,$B$5:$B$204,B85)&gt;1,"Item duplicado","OK")))))))))</f>
        <v/>
      </c>
    </row>
    <row r="86" ht="21" customHeight="1">
      <c r="A86" s="17" t="n"/>
      <c r="B86" s="17" t="n"/>
      <c r="C86" s="19" t="n"/>
      <c r="D86" s="21">
        <f>IF(B86="","",IFERROR(INDEX('Serviços'!$B$5:$B$104,MATCH(B86,'Serviços'!$A$5:$A$104,0)),"Serviço não encontrado"))</f>
        <v/>
      </c>
      <c r="E86" s="22">
        <f>IF(B86="","",IFERROR(INDEX('Serviços'!$C$5:$C$104,MATCH(B86,'Serviços'!$A$5:$A$104,0)),""))</f>
        <v/>
      </c>
      <c r="F86" s="20">
        <f>IF(B86="","",IFERROR(INDEX('Serviços'!$D$5:$D$104,MATCH(B86,'Serviços'!$A$5:$A$104,0)),""))</f>
        <v/>
      </c>
      <c r="G86" s="20">
        <f>IF(B86="","",IFERROR(INDEX('Serviços'!$F$5:$F$104,MATCH(B86,'Serviços'!$A$5:$A$104,0)),""))</f>
        <v/>
      </c>
      <c r="H86" s="22">
        <f>IF(OR(A86="",B86="",C86="",E86=""),"",E86*C86)</f>
        <v/>
      </c>
      <c r="I86" s="20">
        <f>IF(OR(A86="",B86="",C86="",F86=""),"",F86*C86)</f>
        <v/>
      </c>
      <c r="J86" s="20">
        <f>IF(OR(A86="",B86="",C86="",G86=""),"",G86*C86)</f>
        <v/>
      </c>
      <c r="K86" s="21">
        <f>IF(COUNTA(A86:C86)=0,"",IF(A86="","Pacote obrigatório",IF(COUNTIF('Pacotes'!$A$5:$A$104,A86)=0,"Pacote não encontrado",IF(B86="","Serviço obrigatório",IF(COUNTIF('Serviços'!$A$5:$A$104,B86)=0,"Serviço não encontrado",IF(OR(C86="",C86&lt;1,MOD(C86,1)&lt;&gt;0),"Quantidade inválida",IF(IFERROR(INDEX('Serviços'!$H$5:$H$104,MATCH(B86,'Serviços'!$A$5:$A$104,0)),"")&lt;&gt;"OK","Revisar cadastro do serviço",IF(IFERROR(INDEX('Serviços'!$G$5:$G$104,MATCH(B86,'Serviços'!$A$5:$A$104,0)),"Não")&lt;&gt;"Sim","Serviço inativo",IF(COUNTIFS($A$5:$A$204,A86,$B$5:$B$204,B86)&gt;1,"Item duplicado","OK")))))))))</f>
        <v/>
      </c>
    </row>
    <row r="87" ht="21" customHeight="1">
      <c r="A87" s="17" t="n"/>
      <c r="B87" s="17" t="n"/>
      <c r="C87" s="19" t="n"/>
      <c r="D87" s="21">
        <f>IF(B87="","",IFERROR(INDEX('Serviços'!$B$5:$B$104,MATCH(B87,'Serviços'!$A$5:$A$104,0)),"Serviço não encontrado"))</f>
        <v/>
      </c>
      <c r="E87" s="22">
        <f>IF(B87="","",IFERROR(INDEX('Serviços'!$C$5:$C$104,MATCH(B87,'Serviços'!$A$5:$A$104,0)),""))</f>
        <v/>
      </c>
      <c r="F87" s="20">
        <f>IF(B87="","",IFERROR(INDEX('Serviços'!$D$5:$D$104,MATCH(B87,'Serviços'!$A$5:$A$104,0)),""))</f>
        <v/>
      </c>
      <c r="G87" s="20">
        <f>IF(B87="","",IFERROR(INDEX('Serviços'!$F$5:$F$104,MATCH(B87,'Serviços'!$A$5:$A$104,0)),""))</f>
        <v/>
      </c>
      <c r="H87" s="22">
        <f>IF(OR(A87="",B87="",C87="",E87=""),"",E87*C87)</f>
        <v/>
      </c>
      <c r="I87" s="20">
        <f>IF(OR(A87="",B87="",C87="",F87=""),"",F87*C87)</f>
        <v/>
      </c>
      <c r="J87" s="20">
        <f>IF(OR(A87="",B87="",C87="",G87=""),"",G87*C87)</f>
        <v/>
      </c>
      <c r="K87" s="21">
        <f>IF(COUNTA(A87:C87)=0,"",IF(A87="","Pacote obrigatório",IF(COUNTIF('Pacotes'!$A$5:$A$104,A87)=0,"Pacote não encontrado",IF(B87="","Serviço obrigatório",IF(COUNTIF('Serviços'!$A$5:$A$104,B87)=0,"Serviço não encontrado",IF(OR(C87="",C87&lt;1,MOD(C87,1)&lt;&gt;0),"Quantidade inválida",IF(IFERROR(INDEX('Serviços'!$H$5:$H$104,MATCH(B87,'Serviços'!$A$5:$A$104,0)),"")&lt;&gt;"OK","Revisar cadastro do serviço",IF(IFERROR(INDEX('Serviços'!$G$5:$G$104,MATCH(B87,'Serviços'!$A$5:$A$104,0)),"Não")&lt;&gt;"Sim","Serviço inativo",IF(COUNTIFS($A$5:$A$204,A87,$B$5:$B$204,B87)&gt;1,"Item duplicado","OK")))))))))</f>
        <v/>
      </c>
    </row>
    <row r="88" ht="21" customHeight="1">
      <c r="A88" s="17" t="n"/>
      <c r="B88" s="17" t="n"/>
      <c r="C88" s="19" t="n"/>
      <c r="D88" s="21">
        <f>IF(B88="","",IFERROR(INDEX('Serviços'!$B$5:$B$104,MATCH(B88,'Serviços'!$A$5:$A$104,0)),"Serviço não encontrado"))</f>
        <v/>
      </c>
      <c r="E88" s="22">
        <f>IF(B88="","",IFERROR(INDEX('Serviços'!$C$5:$C$104,MATCH(B88,'Serviços'!$A$5:$A$104,0)),""))</f>
        <v/>
      </c>
      <c r="F88" s="20">
        <f>IF(B88="","",IFERROR(INDEX('Serviços'!$D$5:$D$104,MATCH(B88,'Serviços'!$A$5:$A$104,0)),""))</f>
        <v/>
      </c>
      <c r="G88" s="20">
        <f>IF(B88="","",IFERROR(INDEX('Serviços'!$F$5:$F$104,MATCH(B88,'Serviços'!$A$5:$A$104,0)),""))</f>
        <v/>
      </c>
      <c r="H88" s="22">
        <f>IF(OR(A88="",B88="",C88="",E88=""),"",E88*C88)</f>
        <v/>
      </c>
      <c r="I88" s="20">
        <f>IF(OR(A88="",B88="",C88="",F88=""),"",F88*C88)</f>
        <v/>
      </c>
      <c r="J88" s="20">
        <f>IF(OR(A88="",B88="",C88="",G88=""),"",G88*C88)</f>
        <v/>
      </c>
      <c r="K88" s="21">
        <f>IF(COUNTA(A88:C88)=0,"",IF(A88="","Pacote obrigatório",IF(COUNTIF('Pacotes'!$A$5:$A$104,A88)=0,"Pacote não encontrado",IF(B88="","Serviço obrigatório",IF(COUNTIF('Serviços'!$A$5:$A$104,B88)=0,"Serviço não encontrado",IF(OR(C88="",C88&lt;1,MOD(C88,1)&lt;&gt;0),"Quantidade inválida",IF(IFERROR(INDEX('Serviços'!$H$5:$H$104,MATCH(B88,'Serviços'!$A$5:$A$104,0)),"")&lt;&gt;"OK","Revisar cadastro do serviço",IF(IFERROR(INDEX('Serviços'!$G$5:$G$104,MATCH(B88,'Serviços'!$A$5:$A$104,0)),"Não")&lt;&gt;"Sim","Serviço inativo",IF(COUNTIFS($A$5:$A$204,A88,$B$5:$B$204,B88)&gt;1,"Item duplicado","OK")))))))))</f>
        <v/>
      </c>
    </row>
    <row r="89" ht="21" customHeight="1">
      <c r="A89" s="17" t="n"/>
      <c r="B89" s="17" t="n"/>
      <c r="C89" s="19" t="n"/>
      <c r="D89" s="21">
        <f>IF(B89="","",IFERROR(INDEX('Serviços'!$B$5:$B$104,MATCH(B89,'Serviços'!$A$5:$A$104,0)),"Serviço não encontrado"))</f>
        <v/>
      </c>
      <c r="E89" s="22">
        <f>IF(B89="","",IFERROR(INDEX('Serviços'!$C$5:$C$104,MATCH(B89,'Serviços'!$A$5:$A$104,0)),""))</f>
        <v/>
      </c>
      <c r="F89" s="20">
        <f>IF(B89="","",IFERROR(INDEX('Serviços'!$D$5:$D$104,MATCH(B89,'Serviços'!$A$5:$A$104,0)),""))</f>
        <v/>
      </c>
      <c r="G89" s="20">
        <f>IF(B89="","",IFERROR(INDEX('Serviços'!$F$5:$F$104,MATCH(B89,'Serviços'!$A$5:$A$104,0)),""))</f>
        <v/>
      </c>
      <c r="H89" s="22">
        <f>IF(OR(A89="",B89="",C89="",E89=""),"",E89*C89)</f>
        <v/>
      </c>
      <c r="I89" s="20">
        <f>IF(OR(A89="",B89="",C89="",F89=""),"",F89*C89)</f>
        <v/>
      </c>
      <c r="J89" s="20">
        <f>IF(OR(A89="",B89="",C89="",G89=""),"",G89*C89)</f>
        <v/>
      </c>
      <c r="K89" s="21">
        <f>IF(COUNTA(A89:C89)=0,"",IF(A89="","Pacote obrigatório",IF(COUNTIF('Pacotes'!$A$5:$A$104,A89)=0,"Pacote não encontrado",IF(B89="","Serviço obrigatório",IF(COUNTIF('Serviços'!$A$5:$A$104,B89)=0,"Serviço não encontrado",IF(OR(C89="",C89&lt;1,MOD(C89,1)&lt;&gt;0),"Quantidade inválida",IF(IFERROR(INDEX('Serviços'!$H$5:$H$104,MATCH(B89,'Serviços'!$A$5:$A$104,0)),"")&lt;&gt;"OK","Revisar cadastro do serviço",IF(IFERROR(INDEX('Serviços'!$G$5:$G$104,MATCH(B89,'Serviços'!$A$5:$A$104,0)),"Não")&lt;&gt;"Sim","Serviço inativo",IF(COUNTIFS($A$5:$A$204,A89,$B$5:$B$204,B89)&gt;1,"Item duplicado","OK")))))))))</f>
        <v/>
      </c>
    </row>
    <row r="90" ht="21" customHeight="1">
      <c r="A90" s="17" t="n"/>
      <c r="B90" s="17" t="n"/>
      <c r="C90" s="19" t="n"/>
      <c r="D90" s="21">
        <f>IF(B90="","",IFERROR(INDEX('Serviços'!$B$5:$B$104,MATCH(B90,'Serviços'!$A$5:$A$104,0)),"Serviço não encontrado"))</f>
        <v/>
      </c>
      <c r="E90" s="22">
        <f>IF(B90="","",IFERROR(INDEX('Serviços'!$C$5:$C$104,MATCH(B90,'Serviços'!$A$5:$A$104,0)),""))</f>
        <v/>
      </c>
      <c r="F90" s="20">
        <f>IF(B90="","",IFERROR(INDEX('Serviços'!$D$5:$D$104,MATCH(B90,'Serviços'!$A$5:$A$104,0)),""))</f>
        <v/>
      </c>
      <c r="G90" s="20">
        <f>IF(B90="","",IFERROR(INDEX('Serviços'!$F$5:$F$104,MATCH(B90,'Serviços'!$A$5:$A$104,0)),""))</f>
        <v/>
      </c>
      <c r="H90" s="22">
        <f>IF(OR(A90="",B90="",C90="",E90=""),"",E90*C90)</f>
        <v/>
      </c>
      <c r="I90" s="20">
        <f>IF(OR(A90="",B90="",C90="",F90=""),"",F90*C90)</f>
        <v/>
      </c>
      <c r="J90" s="20">
        <f>IF(OR(A90="",B90="",C90="",G90=""),"",G90*C90)</f>
        <v/>
      </c>
      <c r="K90" s="21">
        <f>IF(COUNTA(A90:C90)=0,"",IF(A90="","Pacote obrigatório",IF(COUNTIF('Pacotes'!$A$5:$A$104,A90)=0,"Pacote não encontrado",IF(B90="","Serviço obrigatório",IF(COUNTIF('Serviços'!$A$5:$A$104,B90)=0,"Serviço não encontrado",IF(OR(C90="",C90&lt;1,MOD(C90,1)&lt;&gt;0),"Quantidade inválida",IF(IFERROR(INDEX('Serviços'!$H$5:$H$104,MATCH(B90,'Serviços'!$A$5:$A$104,0)),"")&lt;&gt;"OK","Revisar cadastro do serviço",IF(IFERROR(INDEX('Serviços'!$G$5:$G$104,MATCH(B90,'Serviços'!$A$5:$A$104,0)),"Não")&lt;&gt;"Sim","Serviço inativo",IF(COUNTIFS($A$5:$A$204,A90,$B$5:$B$204,B90)&gt;1,"Item duplicado","OK")))))))))</f>
        <v/>
      </c>
    </row>
    <row r="91" ht="21" customHeight="1">
      <c r="A91" s="17" t="n"/>
      <c r="B91" s="17" t="n"/>
      <c r="C91" s="19" t="n"/>
      <c r="D91" s="21">
        <f>IF(B91="","",IFERROR(INDEX('Serviços'!$B$5:$B$104,MATCH(B91,'Serviços'!$A$5:$A$104,0)),"Serviço não encontrado"))</f>
        <v/>
      </c>
      <c r="E91" s="22">
        <f>IF(B91="","",IFERROR(INDEX('Serviços'!$C$5:$C$104,MATCH(B91,'Serviços'!$A$5:$A$104,0)),""))</f>
        <v/>
      </c>
      <c r="F91" s="20">
        <f>IF(B91="","",IFERROR(INDEX('Serviços'!$D$5:$D$104,MATCH(B91,'Serviços'!$A$5:$A$104,0)),""))</f>
        <v/>
      </c>
      <c r="G91" s="20">
        <f>IF(B91="","",IFERROR(INDEX('Serviços'!$F$5:$F$104,MATCH(B91,'Serviços'!$A$5:$A$104,0)),""))</f>
        <v/>
      </c>
      <c r="H91" s="22">
        <f>IF(OR(A91="",B91="",C91="",E91=""),"",E91*C91)</f>
        <v/>
      </c>
      <c r="I91" s="20">
        <f>IF(OR(A91="",B91="",C91="",F91=""),"",F91*C91)</f>
        <v/>
      </c>
      <c r="J91" s="20">
        <f>IF(OR(A91="",B91="",C91="",G91=""),"",G91*C91)</f>
        <v/>
      </c>
      <c r="K91" s="21">
        <f>IF(COUNTA(A91:C91)=0,"",IF(A91="","Pacote obrigatório",IF(COUNTIF('Pacotes'!$A$5:$A$104,A91)=0,"Pacote não encontrado",IF(B91="","Serviço obrigatório",IF(COUNTIF('Serviços'!$A$5:$A$104,B91)=0,"Serviço não encontrado",IF(OR(C91="",C91&lt;1,MOD(C91,1)&lt;&gt;0),"Quantidade inválida",IF(IFERROR(INDEX('Serviços'!$H$5:$H$104,MATCH(B91,'Serviços'!$A$5:$A$104,0)),"")&lt;&gt;"OK","Revisar cadastro do serviço",IF(IFERROR(INDEX('Serviços'!$G$5:$G$104,MATCH(B91,'Serviços'!$A$5:$A$104,0)),"Não")&lt;&gt;"Sim","Serviço inativo",IF(COUNTIFS($A$5:$A$204,A91,$B$5:$B$204,B91)&gt;1,"Item duplicado","OK")))))))))</f>
        <v/>
      </c>
    </row>
    <row r="92" ht="21" customHeight="1">
      <c r="A92" s="17" t="n"/>
      <c r="B92" s="17" t="n"/>
      <c r="C92" s="19" t="n"/>
      <c r="D92" s="21">
        <f>IF(B92="","",IFERROR(INDEX('Serviços'!$B$5:$B$104,MATCH(B92,'Serviços'!$A$5:$A$104,0)),"Serviço não encontrado"))</f>
        <v/>
      </c>
      <c r="E92" s="22">
        <f>IF(B92="","",IFERROR(INDEX('Serviços'!$C$5:$C$104,MATCH(B92,'Serviços'!$A$5:$A$104,0)),""))</f>
        <v/>
      </c>
      <c r="F92" s="20">
        <f>IF(B92="","",IFERROR(INDEX('Serviços'!$D$5:$D$104,MATCH(B92,'Serviços'!$A$5:$A$104,0)),""))</f>
        <v/>
      </c>
      <c r="G92" s="20">
        <f>IF(B92="","",IFERROR(INDEX('Serviços'!$F$5:$F$104,MATCH(B92,'Serviços'!$A$5:$A$104,0)),""))</f>
        <v/>
      </c>
      <c r="H92" s="22">
        <f>IF(OR(A92="",B92="",C92="",E92=""),"",E92*C92)</f>
        <v/>
      </c>
      <c r="I92" s="20">
        <f>IF(OR(A92="",B92="",C92="",F92=""),"",F92*C92)</f>
        <v/>
      </c>
      <c r="J92" s="20">
        <f>IF(OR(A92="",B92="",C92="",G92=""),"",G92*C92)</f>
        <v/>
      </c>
      <c r="K92" s="21">
        <f>IF(COUNTA(A92:C92)=0,"",IF(A92="","Pacote obrigatório",IF(COUNTIF('Pacotes'!$A$5:$A$104,A92)=0,"Pacote não encontrado",IF(B92="","Serviço obrigatório",IF(COUNTIF('Serviços'!$A$5:$A$104,B92)=0,"Serviço não encontrado",IF(OR(C92="",C92&lt;1,MOD(C92,1)&lt;&gt;0),"Quantidade inválida",IF(IFERROR(INDEX('Serviços'!$H$5:$H$104,MATCH(B92,'Serviços'!$A$5:$A$104,0)),"")&lt;&gt;"OK","Revisar cadastro do serviço",IF(IFERROR(INDEX('Serviços'!$G$5:$G$104,MATCH(B92,'Serviços'!$A$5:$A$104,0)),"Não")&lt;&gt;"Sim","Serviço inativo",IF(COUNTIFS($A$5:$A$204,A92,$B$5:$B$204,B92)&gt;1,"Item duplicado","OK")))))))))</f>
        <v/>
      </c>
    </row>
    <row r="93" ht="21" customHeight="1">
      <c r="A93" s="17" t="n"/>
      <c r="B93" s="17" t="n"/>
      <c r="C93" s="19" t="n"/>
      <c r="D93" s="21">
        <f>IF(B93="","",IFERROR(INDEX('Serviços'!$B$5:$B$104,MATCH(B93,'Serviços'!$A$5:$A$104,0)),"Serviço não encontrado"))</f>
        <v/>
      </c>
      <c r="E93" s="22">
        <f>IF(B93="","",IFERROR(INDEX('Serviços'!$C$5:$C$104,MATCH(B93,'Serviços'!$A$5:$A$104,0)),""))</f>
        <v/>
      </c>
      <c r="F93" s="20">
        <f>IF(B93="","",IFERROR(INDEX('Serviços'!$D$5:$D$104,MATCH(B93,'Serviços'!$A$5:$A$104,0)),""))</f>
        <v/>
      </c>
      <c r="G93" s="20">
        <f>IF(B93="","",IFERROR(INDEX('Serviços'!$F$5:$F$104,MATCH(B93,'Serviços'!$A$5:$A$104,0)),""))</f>
        <v/>
      </c>
      <c r="H93" s="22">
        <f>IF(OR(A93="",B93="",C93="",E93=""),"",E93*C93)</f>
        <v/>
      </c>
      <c r="I93" s="20">
        <f>IF(OR(A93="",B93="",C93="",F93=""),"",F93*C93)</f>
        <v/>
      </c>
      <c r="J93" s="20">
        <f>IF(OR(A93="",B93="",C93="",G93=""),"",G93*C93)</f>
        <v/>
      </c>
      <c r="K93" s="21">
        <f>IF(COUNTA(A93:C93)=0,"",IF(A93="","Pacote obrigatório",IF(COUNTIF('Pacotes'!$A$5:$A$104,A93)=0,"Pacote não encontrado",IF(B93="","Serviço obrigatório",IF(COUNTIF('Serviços'!$A$5:$A$104,B93)=0,"Serviço não encontrado",IF(OR(C93="",C93&lt;1,MOD(C93,1)&lt;&gt;0),"Quantidade inválida",IF(IFERROR(INDEX('Serviços'!$H$5:$H$104,MATCH(B93,'Serviços'!$A$5:$A$104,0)),"")&lt;&gt;"OK","Revisar cadastro do serviço",IF(IFERROR(INDEX('Serviços'!$G$5:$G$104,MATCH(B93,'Serviços'!$A$5:$A$104,0)),"Não")&lt;&gt;"Sim","Serviço inativo",IF(COUNTIFS($A$5:$A$204,A93,$B$5:$B$204,B93)&gt;1,"Item duplicado","OK")))))))))</f>
        <v/>
      </c>
    </row>
    <row r="94" ht="21" customHeight="1">
      <c r="A94" s="17" t="n"/>
      <c r="B94" s="17" t="n"/>
      <c r="C94" s="19" t="n"/>
      <c r="D94" s="21">
        <f>IF(B94="","",IFERROR(INDEX('Serviços'!$B$5:$B$104,MATCH(B94,'Serviços'!$A$5:$A$104,0)),"Serviço não encontrado"))</f>
        <v/>
      </c>
      <c r="E94" s="22">
        <f>IF(B94="","",IFERROR(INDEX('Serviços'!$C$5:$C$104,MATCH(B94,'Serviços'!$A$5:$A$104,0)),""))</f>
        <v/>
      </c>
      <c r="F94" s="20">
        <f>IF(B94="","",IFERROR(INDEX('Serviços'!$D$5:$D$104,MATCH(B94,'Serviços'!$A$5:$A$104,0)),""))</f>
        <v/>
      </c>
      <c r="G94" s="20">
        <f>IF(B94="","",IFERROR(INDEX('Serviços'!$F$5:$F$104,MATCH(B94,'Serviços'!$A$5:$A$104,0)),""))</f>
        <v/>
      </c>
      <c r="H94" s="22">
        <f>IF(OR(A94="",B94="",C94="",E94=""),"",E94*C94)</f>
        <v/>
      </c>
      <c r="I94" s="20">
        <f>IF(OR(A94="",B94="",C94="",F94=""),"",F94*C94)</f>
        <v/>
      </c>
      <c r="J94" s="20">
        <f>IF(OR(A94="",B94="",C94="",G94=""),"",G94*C94)</f>
        <v/>
      </c>
      <c r="K94" s="21">
        <f>IF(COUNTA(A94:C94)=0,"",IF(A94="","Pacote obrigatório",IF(COUNTIF('Pacotes'!$A$5:$A$104,A94)=0,"Pacote não encontrado",IF(B94="","Serviço obrigatório",IF(COUNTIF('Serviços'!$A$5:$A$104,B94)=0,"Serviço não encontrado",IF(OR(C94="",C94&lt;1,MOD(C94,1)&lt;&gt;0),"Quantidade inválida",IF(IFERROR(INDEX('Serviços'!$H$5:$H$104,MATCH(B94,'Serviços'!$A$5:$A$104,0)),"")&lt;&gt;"OK","Revisar cadastro do serviço",IF(IFERROR(INDEX('Serviços'!$G$5:$G$104,MATCH(B94,'Serviços'!$A$5:$A$104,0)),"Não")&lt;&gt;"Sim","Serviço inativo",IF(COUNTIFS($A$5:$A$204,A94,$B$5:$B$204,B94)&gt;1,"Item duplicado","OK")))))))))</f>
        <v/>
      </c>
    </row>
    <row r="95" ht="21" customHeight="1">
      <c r="A95" s="17" t="n"/>
      <c r="B95" s="17" t="n"/>
      <c r="C95" s="19" t="n"/>
      <c r="D95" s="21">
        <f>IF(B95="","",IFERROR(INDEX('Serviços'!$B$5:$B$104,MATCH(B95,'Serviços'!$A$5:$A$104,0)),"Serviço não encontrado"))</f>
        <v/>
      </c>
      <c r="E95" s="22">
        <f>IF(B95="","",IFERROR(INDEX('Serviços'!$C$5:$C$104,MATCH(B95,'Serviços'!$A$5:$A$104,0)),""))</f>
        <v/>
      </c>
      <c r="F95" s="20">
        <f>IF(B95="","",IFERROR(INDEX('Serviços'!$D$5:$D$104,MATCH(B95,'Serviços'!$A$5:$A$104,0)),""))</f>
        <v/>
      </c>
      <c r="G95" s="20">
        <f>IF(B95="","",IFERROR(INDEX('Serviços'!$F$5:$F$104,MATCH(B95,'Serviços'!$A$5:$A$104,0)),""))</f>
        <v/>
      </c>
      <c r="H95" s="22">
        <f>IF(OR(A95="",B95="",C95="",E95=""),"",E95*C95)</f>
        <v/>
      </c>
      <c r="I95" s="20">
        <f>IF(OR(A95="",B95="",C95="",F95=""),"",F95*C95)</f>
        <v/>
      </c>
      <c r="J95" s="20">
        <f>IF(OR(A95="",B95="",C95="",G95=""),"",G95*C95)</f>
        <v/>
      </c>
      <c r="K95" s="21">
        <f>IF(COUNTA(A95:C95)=0,"",IF(A95="","Pacote obrigatório",IF(COUNTIF('Pacotes'!$A$5:$A$104,A95)=0,"Pacote não encontrado",IF(B95="","Serviço obrigatório",IF(COUNTIF('Serviços'!$A$5:$A$104,B95)=0,"Serviço não encontrado",IF(OR(C95="",C95&lt;1,MOD(C95,1)&lt;&gt;0),"Quantidade inválida",IF(IFERROR(INDEX('Serviços'!$H$5:$H$104,MATCH(B95,'Serviços'!$A$5:$A$104,0)),"")&lt;&gt;"OK","Revisar cadastro do serviço",IF(IFERROR(INDEX('Serviços'!$G$5:$G$104,MATCH(B95,'Serviços'!$A$5:$A$104,0)),"Não")&lt;&gt;"Sim","Serviço inativo",IF(COUNTIFS($A$5:$A$204,A95,$B$5:$B$204,B95)&gt;1,"Item duplicado","OK")))))))))</f>
        <v/>
      </c>
    </row>
    <row r="96" ht="21" customHeight="1">
      <c r="A96" s="17" t="n"/>
      <c r="B96" s="17" t="n"/>
      <c r="C96" s="19" t="n"/>
      <c r="D96" s="21">
        <f>IF(B96="","",IFERROR(INDEX('Serviços'!$B$5:$B$104,MATCH(B96,'Serviços'!$A$5:$A$104,0)),"Serviço não encontrado"))</f>
        <v/>
      </c>
      <c r="E96" s="22">
        <f>IF(B96="","",IFERROR(INDEX('Serviços'!$C$5:$C$104,MATCH(B96,'Serviços'!$A$5:$A$104,0)),""))</f>
        <v/>
      </c>
      <c r="F96" s="20">
        <f>IF(B96="","",IFERROR(INDEX('Serviços'!$D$5:$D$104,MATCH(B96,'Serviços'!$A$5:$A$104,0)),""))</f>
        <v/>
      </c>
      <c r="G96" s="20">
        <f>IF(B96="","",IFERROR(INDEX('Serviços'!$F$5:$F$104,MATCH(B96,'Serviços'!$A$5:$A$104,0)),""))</f>
        <v/>
      </c>
      <c r="H96" s="22">
        <f>IF(OR(A96="",B96="",C96="",E96=""),"",E96*C96)</f>
        <v/>
      </c>
      <c r="I96" s="20">
        <f>IF(OR(A96="",B96="",C96="",F96=""),"",F96*C96)</f>
        <v/>
      </c>
      <c r="J96" s="20">
        <f>IF(OR(A96="",B96="",C96="",G96=""),"",G96*C96)</f>
        <v/>
      </c>
      <c r="K96" s="21">
        <f>IF(COUNTA(A96:C96)=0,"",IF(A96="","Pacote obrigatório",IF(COUNTIF('Pacotes'!$A$5:$A$104,A96)=0,"Pacote não encontrado",IF(B96="","Serviço obrigatório",IF(COUNTIF('Serviços'!$A$5:$A$104,B96)=0,"Serviço não encontrado",IF(OR(C96="",C96&lt;1,MOD(C96,1)&lt;&gt;0),"Quantidade inválida",IF(IFERROR(INDEX('Serviços'!$H$5:$H$104,MATCH(B96,'Serviços'!$A$5:$A$104,0)),"")&lt;&gt;"OK","Revisar cadastro do serviço",IF(IFERROR(INDEX('Serviços'!$G$5:$G$104,MATCH(B96,'Serviços'!$A$5:$A$104,0)),"Não")&lt;&gt;"Sim","Serviço inativo",IF(COUNTIFS($A$5:$A$204,A96,$B$5:$B$204,B96)&gt;1,"Item duplicado","OK")))))))))</f>
        <v/>
      </c>
    </row>
    <row r="97" ht="21" customHeight="1">
      <c r="A97" s="17" t="n"/>
      <c r="B97" s="17" t="n"/>
      <c r="C97" s="19" t="n"/>
      <c r="D97" s="21">
        <f>IF(B97="","",IFERROR(INDEX('Serviços'!$B$5:$B$104,MATCH(B97,'Serviços'!$A$5:$A$104,0)),"Serviço não encontrado"))</f>
        <v/>
      </c>
      <c r="E97" s="22">
        <f>IF(B97="","",IFERROR(INDEX('Serviços'!$C$5:$C$104,MATCH(B97,'Serviços'!$A$5:$A$104,0)),""))</f>
        <v/>
      </c>
      <c r="F97" s="20">
        <f>IF(B97="","",IFERROR(INDEX('Serviços'!$D$5:$D$104,MATCH(B97,'Serviços'!$A$5:$A$104,0)),""))</f>
        <v/>
      </c>
      <c r="G97" s="20">
        <f>IF(B97="","",IFERROR(INDEX('Serviços'!$F$5:$F$104,MATCH(B97,'Serviços'!$A$5:$A$104,0)),""))</f>
        <v/>
      </c>
      <c r="H97" s="22">
        <f>IF(OR(A97="",B97="",C97="",E97=""),"",E97*C97)</f>
        <v/>
      </c>
      <c r="I97" s="20">
        <f>IF(OR(A97="",B97="",C97="",F97=""),"",F97*C97)</f>
        <v/>
      </c>
      <c r="J97" s="20">
        <f>IF(OR(A97="",B97="",C97="",G97=""),"",G97*C97)</f>
        <v/>
      </c>
      <c r="K97" s="21">
        <f>IF(COUNTA(A97:C97)=0,"",IF(A97="","Pacote obrigatório",IF(COUNTIF('Pacotes'!$A$5:$A$104,A97)=0,"Pacote não encontrado",IF(B97="","Serviço obrigatório",IF(COUNTIF('Serviços'!$A$5:$A$104,B97)=0,"Serviço não encontrado",IF(OR(C97="",C97&lt;1,MOD(C97,1)&lt;&gt;0),"Quantidade inválida",IF(IFERROR(INDEX('Serviços'!$H$5:$H$104,MATCH(B97,'Serviços'!$A$5:$A$104,0)),"")&lt;&gt;"OK","Revisar cadastro do serviço",IF(IFERROR(INDEX('Serviços'!$G$5:$G$104,MATCH(B97,'Serviços'!$A$5:$A$104,0)),"Não")&lt;&gt;"Sim","Serviço inativo",IF(COUNTIFS($A$5:$A$204,A97,$B$5:$B$204,B97)&gt;1,"Item duplicado","OK")))))))))</f>
        <v/>
      </c>
    </row>
    <row r="98" ht="21" customHeight="1">
      <c r="A98" s="17" t="n"/>
      <c r="B98" s="17" t="n"/>
      <c r="C98" s="19" t="n"/>
      <c r="D98" s="21">
        <f>IF(B98="","",IFERROR(INDEX('Serviços'!$B$5:$B$104,MATCH(B98,'Serviços'!$A$5:$A$104,0)),"Serviço não encontrado"))</f>
        <v/>
      </c>
      <c r="E98" s="22">
        <f>IF(B98="","",IFERROR(INDEX('Serviços'!$C$5:$C$104,MATCH(B98,'Serviços'!$A$5:$A$104,0)),""))</f>
        <v/>
      </c>
      <c r="F98" s="20">
        <f>IF(B98="","",IFERROR(INDEX('Serviços'!$D$5:$D$104,MATCH(B98,'Serviços'!$A$5:$A$104,0)),""))</f>
        <v/>
      </c>
      <c r="G98" s="20">
        <f>IF(B98="","",IFERROR(INDEX('Serviços'!$F$5:$F$104,MATCH(B98,'Serviços'!$A$5:$A$104,0)),""))</f>
        <v/>
      </c>
      <c r="H98" s="22">
        <f>IF(OR(A98="",B98="",C98="",E98=""),"",E98*C98)</f>
        <v/>
      </c>
      <c r="I98" s="20">
        <f>IF(OR(A98="",B98="",C98="",F98=""),"",F98*C98)</f>
        <v/>
      </c>
      <c r="J98" s="20">
        <f>IF(OR(A98="",B98="",C98="",G98=""),"",G98*C98)</f>
        <v/>
      </c>
      <c r="K98" s="21">
        <f>IF(COUNTA(A98:C98)=0,"",IF(A98="","Pacote obrigatório",IF(COUNTIF('Pacotes'!$A$5:$A$104,A98)=0,"Pacote não encontrado",IF(B98="","Serviço obrigatório",IF(COUNTIF('Serviços'!$A$5:$A$104,B98)=0,"Serviço não encontrado",IF(OR(C98="",C98&lt;1,MOD(C98,1)&lt;&gt;0),"Quantidade inválida",IF(IFERROR(INDEX('Serviços'!$H$5:$H$104,MATCH(B98,'Serviços'!$A$5:$A$104,0)),"")&lt;&gt;"OK","Revisar cadastro do serviço",IF(IFERROR(INDEX('Serviços'!$G$5:$G$104,MATCH(B98,'Serviços'!$A$5:$A$104,0)),"Não")&lt;&gt;"Sim","Serviço inativo",IF(COUNTIFS($A$5:$A$204,A98,$B$5:$B$204,B98)&gt;1,"Item duplicado","OK")))))))))</f>
        <v/>
      </c>
    </row>
    <row r="99" ht="21" customHeight="1">
      <c r="A99" s="17" t="n"/>
      <c r="B99" s="17" t="n"/>
      <c r="C99" s="19" t="n"/>
      <c r="D99" s="21">
        <f>IF(B99="","",IFERROR(INDEX('Serviços'!$B$5:$B$104,MATCH(B99,'Serviços'!$A$5:$A$104,0)),"Serviço não encontrado"))</f>
        <v/>
      </c>
      <c r="E99" s="22">
        <f>IF(B99="","",IFERROR(INDEX('Serviços'!$C$5:$C$104,MATCH(B99,'Serviços'!$A$5:$A$104,0)),""))</f>
        <v/>
      </c>
      <c r="F99" s="20">
        <f>IF(B99="","",IFERROR(INDEX('Serviços'!$D$5:$D$104,MATCH(B99,'Serviços'!$A$5:$A$104,0)),""))</f>
        <v/>
      </c>
      <c r="G99" s="20">
        <f>IF(B99="","",IFERROR(INDEX('Serviços'!$F$5:$F$104,MATCH(B99,'Serviços'!$A$5:$A$104,0)),""))</f>
        <v/>
      </c>
      <c r="H99" s="22">
        <f>IF(OR(A99="",B99="",C99="",E99=""),"",E99*C99)</f>
        <v/>
      </c>
      <c r="I99" s="20">
        <f>IF(OR(A99="",B99="",C99="",F99=""),"",F99*C99)</f>
        <v/>
      </c>
      <c r="J99" s="20">
        <f>IF(OR(A99="",B99="",C99="",G99=""),"",G99*C99)</f>
        <v/>
      </c>
      <c r="K99" s="21">
        <f>IF(COUNTA(A99:C99)=0,"",IF(A99="","Pacote obrigatório",IF(COUNTIF('Pacotes'!$A$5:$A$104,A99)=0,"Pacote não encontrado",IF(B99="","Serviço obrigatório",IF(COUNTIF('Serviços'!$A$5:$A$104,B99)=0,"Serviço não encontrado",IF(OR(C99="",C99&lt;1,MOD(C99,1)&lt;&gt;0),"Quantidade inválida",IF(IFERROR(INDEX('Serviços'!$H$5:$H$104,MATCH(B99,'Serviços'!$A$5:$A$104,0)),"")&lt;&gt;"OK","Revisar cadastro do serviço",IF(IFERROR(INDEX('Serviços'!$G$5:$G$104,MATCH(B99,'Serviços'!$A$5:$A$104,0)),"Não")&lt;&gt;"Sim","Serviço inativo",IF(COUNTIFS($A$5:$A$204,A99,$B$5:$B$204,B99)&gt;1,"Item duplicado","OK")))))))))</f>
        <v/>
      </c>
    </row>
    <row r="100" ht="21" customHeight="1">
      <c r="A100" s="17" t="n"/>
      <c r="B100" s="17" t="n"/>
      <c r="C100" s="19" t="n"/>
      <c r="D100" s="21">
        <f>IF(B100="","",IFERROR(INDEX('Serviços'!$B$5:$B$104,MATCH(B100,'Serviços'!$A$5:$A$104,0)),"Serviço não encontrado"))</f>
        <v/>
      </c>
      <c r="E100" s="22">
        <f>IF(B100="","",IFERROR(INDEX('Serviços'!$C$5:$C$104,MATCH(B100,'Serviços'!$A$5:$A$104,0)),""))</f>
        <v/>
      </c>
      <c r="F100" s="20">
        <f>IF(B100="","",IFERROR(INDEX('Serviços'!$D$5:$D$104,MATCH(B100,'Serviços'!$A$5:$A$104,0)),""))</f>
        <v/>
      </c>
      <c r="G100" s="20">
        <f>IF(B100="","",IFERROR(INDEX('Serviços'!$F$5:$F$104,MATCH(B100,'Serviços'!$A$5:$A$104,0)),""))</f>
        <v/>
      </c>
      <c r="H100" s="22">
        <f>IF(OR(A100="",B100="",C100="",E100=""),"",E100*C100)</f>
        <v/>
      </c>
      <c r="I100" s="20">
        <f>IF(OR(A100="",B100="",C100="",F100=""),"",F100*C100)</f>
        <v/>
      </c>
      <c r="J100" s="20">
        <f>IF(OR(A100="",B100="",C100="",G100=""),"",G100*C100)</f>
        <v/>
      </c>
      <c r="K100" s="21">
        <f>IF(COUNTA(A100:C100)=0,"",IF(A100="","Pacote obrigatório",IF(COUNTIF('Pacotes'!$A$5:$A$104,A100)=0,"Pacote não encontrado",IF(B100="","Serviço obrigatório",IF(COUNTIF('Serviços'!$A$5:$A$104,B100)=0,"Serviço não encontrado",IF(OR(C100="",C100&lt;1,MOD(C100,1)&lt;&gt;0),"Quantidade inválida",IF(IFERROR(INDEX('Serviços'!$H$5:$H$104,MATCH(B100,'Serviços'!$A$5:$A$104,0)),"")&lt;&gt;"OK","Revisar cadastro do serviço",IF(IFERROR(INDEX('Serviços'!$G$5:$G$104,MATCH(B100,'Serviços'!$A$5:$A$104,0)),"Não")&lt;&gt;"Sim","Serviço inativo",IF(COUNTIFS($A$5:$A$204,A100,$B$5:$B$204,B100)&gt;1,"Item duplicado","OK")))))))))</f>
        <v/>
      </c>
    </row>
    <row r="101" ht="21" customHeight="1">
      <c r="A101" s="17" t="n"/>
      <c r="B101" s="17" t="n"/>
      <c r="C101" s="19" t="n"/>
      <c r="D101" s="21">
        <f>IF(B101="","",IFERROR(INDEX('Serviços'!$B$5:$B$104,MATCH(B101,'Serviços'!$A$5:$A$104,0)),"Serviço não encontrado"))</f>
        <v/>
      </c>
      <c r="E101" s="22">
        <f>IF(B101="","",IFERROR(INDEX('Serviços'!$C$5:$C$104,MATCH(B101,'Serviços'!$A$5:$A$104,0)),""))</f>
        <v/>
      </c>
      <c r="F101" s="20">
        <f>IF(B101="","",IFERROR(INDEX('Serviços'!$D$5:$D$104,MATCH(B101,'Serviços'!$A$5:$A$104,0)),""))</f>
        <v/>
      </c>
      <c r="G101" s="20">
        <f>IF(B101="","",IFERROR(INDEX('Serviços'!$F$5:$F$104,MATCH(B101,'Serviços'!$A$5:$A$104,0)),""))</f>
        <v/>
      </c>
      <c r="H101" s="22">
        <f>IF(OR(A101="",B101="",C101="",E101=""),"",E101*C101)</f>
        <v/>
      </c>
      <c r="I101" s="20">
        <f>IF(OR(A101="",B101="",C101="",F101=""),"",F101*C101)</f>
        <v/>
      </c>
      <c r="J101" s="20">
        <f>IF(OR(A101="",B101="",C101="",G101=""),"",G101*C101)</f>
        <v/>
      </c>
      <c r="K101" s="21">
        <f>IF(COUNTA(A101:C101)=0,"",IF(A101="","Pacote obrigatório",IF(COUNTIF('Pacotes'!$A$5:$A$104,A101)=0,"Pacote não encontrado",IF(B101="","Serviço obrigatório",IF(COUNTIF('Serviços'!$A$5:$A$104,B101)=0,"Serviço não encontrado",IF(OR(C101="",C101&lt;1,MOD(C101,1)&lt;&gt;0),"Quantidade inválida",IF(IFERROR(INDEX('Serviços'!$H$5:$H$104,MATCH(B101,'Serviços'!$A$5:$A$104,0)),"")&lt;&gt;"OK","Revisar cadastro do serviço",IF(IFERROR(INDEX('Serviços'!$G$5:$G$104,MATCH(B101,'Serviços'!$A$5:$A$104,0)),"Não")&lt;&gt;"Sim","Serviço inativo",IF(COUNTIFS($A$5:$A$204,A101,$B$5:$B$204,B101)&gt;1,"Item duplicado","OK")))))))))</f>
        <v/>
      </c>
    </row>
    <row r="102" ht="21" customHeight="1">
      <c r="A102" s="17" t="n"/>
      <c r="B102" s="17" t="n"/>
      <c r="C102" s="19" t="n"/>
      <c r="D102" s="21">
        <f>IF(B102="","",IFERROR(INDEX('Serviços'!$B$5:$B$104,MATCH(B102,'Serviços'!$A$5:$A$104,0)),"Serviço não encontrado"))</f>
        <v/>
      </c>
      <c r="E102" s="22">
        <f>IF(B102="","",IFERROR(INDEX('Serviços'!$C$5:$C$104,MATCH(B102,'Serviços'!$A$5:$A$104,0)),""))</f>
        <v/>
      </c>
      <c r="F102" s="20">
        <f>IF(B102="","",IFERROR(INDEX('Serviços'!$D$5:$D$104,MATCH(B102,'Serviços'!$A$5:$A$104,0)),""))</f>
        <v/>
      </c>
      <c r="G102" s="20">
        <f>IF(B102="","",IFERROR(INDEX('Serviços'!$F$5:$F$104,MATCH(B102,'Serviços'!$A$5:$A$104,0)),""))</f>
        <v/>
      </c>
      <c r="H102" s="22">
        <f>IF(OR(A102="",B102="",C102="",E102=""),"",E102*C102)</f>
        <v/>
      </c>
      <c r="I102" s="20">
        <f>IF(OR(A102="",B102="",C102="",F102=""),"",F102*C102)</f>
        <v/>
      </c>
      <c r="J102" s="20">
        <f>IF(OR(A102="",B102="",C102="",G102=""),"",G102*C102)</f>
        <v/>
      </c>
      <c r="K102" s="21">
        <f>IF(COUNTA(A102:C102)=0,"",IF(A102="","Pacote obrigatório",IF(COUNTIF('Pacotes'!$A$5:$A$104,A102)=0,"Pacote não encontrado",IF(B102="","Serviço obrigatório",IF(COUNTIF('Serviços'!$A$5:$A$104,B102)=0,"Serviço não encontrado",IF(OR(C102="",C102&lt;1,MOD(C102,1)&lt;&gt;0),"Quantidade inválida",IF(IFERROR(INDEX('Serviços'!$H$5:$H$104,MATCH(B102,'Serviços'!$A$5:$A$104,0)),"")&lt;&gt;"OK","Revisar cadastro do serviço",IF(IFERROR(INDEX('Serviços'!$G$5:$G$104,MATCH(B102,'Serviços'!$A$5:$A$104,0)),"Não")&lt;&gt;"Sim","Serviço inativo",IF(COUNTIFS($A$5:$A$204,A102,$B$5:$B$204,B102)&gt;1,"Item duplicado","OK")))))))))</f>
        <v/>
      </c>
    </row>
    <row r="103" ht="21" customHeight="1">
      <c r="A103" s="17" t="n"/>
      <c r="B103" s="17" t="n"/>
      <c r="C103" s="19" t="n"/>
      <c r="D103" s="21">
        <f>IF(B103="","",IFERROR(INDEX('Serviços'!$B$5:$B$104,MATCH(B103,'Serviços'!$A$5:$A$104,0)),"Serviço não encontrado"))</f>
        <v/>
      </c>
      <c r="E103" s="22">
        <f>IF(B103="","",IFERROR(INDEX('Serviços'!$C$5:$C$104,MATCH(B103,'Serviços'!$A$5:$A$104,0)),""))</f>
        <v/>
      </c>
      <c r="F103" s="20">
        <f>IF(B103="","",IFERROR(INDEX('Serviços'!$D$5:$D$104,MATCH(B103,'Serviços'!$A$5:$A$104,0)),""))</f>
        <v/>
      </c>
      <c r="G103" s="20">
        <f>IF(B103="","",IFERROR(INDEX('Serviços'!$F$5:$F$104,MATCH(B103,'Serviços'!$A$5:$A$104,0)),""))</f>
        <v/>
      </c>
      <c r="H103" s="22">
        <f>IF(OR(A103="",B103="",C103="",E103=""),"",E103*C103)</f>
        <v/>
      </c>
      <c r="I103" s="20">
        <f>IF(OR(A103="",B103="",C103="",F103=""),"",F103*C103)</f>
        <v/>
      </c>
      <c r="J103" s="20">
        <f>IF(OR(A103="",B103="",C103="",G103=""),"",G103*C103)</f>
        <v/>
      </c>
      <c r="K103" s="21">
        <f>IF(COUNTA(A103:C103)=0,"",IF(A103="","Pacote obrigatório",IF(COUNTIF('Pacotes'!$A$5:$A$104,A103)=0,"Pacote não encontrado",IF(B103="","Serviço obrigatório",IF(COUNTIF('Serviços'!$A$5:$A$104,B103)=0,"Serviço não encontrado",IF(OR(C103="",C103&lt;1,MOD(C103,1)&lt;&gt;0),"Quantidade inválida",IF(IFERROR(INDEX('Serviços'!$H$5:$H$104,MATCH(B103,'Serviços'!$A$5:$A$104,0)),"")&lt;&gt;"OK","Revisar cadastro do serviço",IF(IFERROR(INDEX('Serviços'!$G$5:$G$104,MATCH(B103,'Serviços'!$A$5:$A$104,0)),"Não")&lt;&gt;"Sim","Serviço inativo",IF(COUNTIFS($A$5:$A$204,A103,$B$5:$B$204,B103)&gt;1,"Item duplicado","OK")))))))))</f>
        <v/>
      </c>
    </row>
    <row r="104" ht="21" customHeight="1">
      <c r="A104" s="17" t="n"/>
      <c r="B104" s="17" t="n"/>
      <c r="C104" s="19" t="n"/>
      <c r="D104" s="21">
        <f>IF(B104="","",IFERROR(INDEX('Serviços'!$B$5:$B$104,MATCH(B104,'Serviços'!$A$5:$A$104,0)),"Serviço não encontrado"))</f>
        <v/>
      </c>
      <c r="E104" s="22">
        <f>IF(B104="","",IFERROR(INDEX('Serviços'!$C$5:$C$104,MATCH(B104,'Serviços'!$A$5:$A$104,0)),""))</f>
        <v/>
      </c>
      <c r="F104" s="20">
        <f>IF(B104="","",IFERROR(INDEX('Serviços'!$D$5:$D$104,MATCH(B104,'Serviços'!$A$5:$A$104,0)),""))</f>
        <v/>
      </c>
      <c r="G104" s="20">
        <f>IF(B104="","",IFERROR(INDEX('Serviços'!$F$5:$F$104,MATCH(B104,'Serviços'!$A$5:$A$104,0)),""))</f>
        <v/>
      </c>
      <c r="H104" s="22">
        <f>IF(OR(A104="",B104="",C104="",E104=""),"",E104*C104)</f>
        <v/>
      </c>
      <c r="I104" s="20">
        <f>IF(OR(A104="",B104="",C104="",F104=""),"",F104*C104)</f>
        <v/>
      </c>
      <c r="J104" s="20">
        <f>IF(OR(A104="",B104="",C104="",G104=""),"",G104*C104)</f>
        <v/>
      </c>
      <c r="K104" s="21">
        <f>IF(COUNTA(A104:C104)=0,"",IF(A104="","Pacote obrigatório",IF(COUNTIF('Pacotes'!$A$5:$A$104,A104)=0,"Pacote não encontrado",IF(B104="","Serviço obrigatório",IF(COUNTIF('Serviços'!$A$5:$A$104,B104)=0,"Serviço não encontrado",IF(OR(C104="",C104&lt;1,MOD(C104,1)&lt;&gt;0),"Quantidade inválida",IF(IFERROR(INDEX('Serviços'!$H$5:$H$104,MATCH(B104,'Serviços'!$A$5:$A$104,0)),"")&lt;&gt;"OK","Revisar cadastro do serviço",IF(IFERROR(INDEX('Serviços'!$G$5:$G$104,MATCH(B104,'Serviços'!$A$5:$A$104,0)),"Não")&lt;&gt;"Sim","Serviço inativo",IF(COUNTIFS($A$5:$A$204,A104,$B$5:$B$204,B104)&gt;1,"Item duplicado","OK")))))))))</f>
        <v/>
      </c>
    </row>
    <row r="105" ht="21" customHeight="1">
      <c r="A105" s="17" t="n"/>
      <c r="B105" s="17" t="n"/>
      <c r="C105" s="19" t="n"/>
      <c r="D105" s="21">
        <f>IF(B105="","",IFERROR(INDEX('Serviços'!$B$5:$B$104,MATCH(B105,'Serviços'!$A$5:$A$104,0)),"Serviço não encontrado"))</f>
        <v/>
      </c>
      <c r="E105" s="22">
        <f>IF(B105="","",IFERROR(INDEX('Serviços'!$C$5:$C$104,MATCH(B105,'Serviços'!$A$5:$A$104,0)),""))</f>
        <v/>
      </c>
      <c r="F105" s="20">
        <f>IF(B105="","",IFERROR(INDEX('Serviços'!$D$5:$D$104,MATCH(B105,'Serviços'!$A$5:$A$104,0)),""))</f>
        <v/>
      </c>
      <c r="G105" s="20">
        <f>IF(B105="","",IFERROR(INDEX('Serviços'!$F$5:$F$104,MATCH(B105,'Serviços'!$A$5:$A$104,0)),""))</f>
        <v/>
      </c>
      <c r="H105" s="22">
        <f>IF(OR(A105="",B105="",C105="",E105=""),"",E105*C105)</f>
        <v/>
      </c>
      <c r="I105" s="20">
        <f>IF(OR(A105="",B105="",C105="",F105=""),"",F105*C105)</f>
        <v/>
      </c>
      <c r="J105" s="20">
        <f>IF(OR(A105="",B105="",C105="",G105=""),"",G105*C105)</f>
        <v/>
      </c>
      <c r="K105" s="21">
        <f>IF(COUNTA(A105:C105)=0,"",IF(A105="","Pacote obrigatório",IF(COUNTIF('Pacotes'!$A$5:$A$104,A105)=0,"Pacote não encontrado",IF(B105="","Serviço obrigatório",IF(COUNTIF('Serviços'!$A$5:$A$104,B105)=0,"Serviço não encontrado",IF(OR(C105="",C105&lt;1,MOD(C105,1)&lt;&gt;0),"Quantidade inválida",IF(IFERROR(INDEX('Serviços'!$H$5:$H$104,MATCH(B105,'Serviços'!$A$5:$A$104,0)),"")&lt;&gt;"OK","Revisar cadastro do serviço",IF(IFERROR(INDEX('Serviços'!$G$5:$G$104,MATCH(B105,'Serviços'!$A$5:$A$104,0)),"Não")&lt;&gt;"Sim","Serviço inativo",IF(COUNTIFS($A$5:$A$204,A105,$B$5:$B$204,B105)&gt;1,"Item duplicado","OK")))))))))</f>
        <v/>
      </c>
    </row>
    <row r="106" ht="21" customHeight="1">
      <c r="A106" s="17" t="n"/>
      <c r="B106" s="17" t="n"/>
      <c r="C106" s="19" t="n"/>
      <c r="D106" s="21">
        <f>IF(B106="","",IFERROR(INDEX('Serviços'!$B$5:$B$104,MATCH(B106,'Serviços'!$A$5:$A$104,0)),"Serviço não encontrado"))</f>
        <v/>
      </c>
      <c r="E106" s="22">
        <f>IF(B106="","",IFERROR(INDEX('Serviços'!$C$5:$C$104,MATCH(B106,'Serviços'!$A$5:$A$104,0)),""))</f>
        <v/>
      </c>
      <c r="F106" s="20">
        <f>IF(B106="","",IFERROR(INDEX('Serviços'!$D$5:$D$104,MATCH(B106,'Serviços'!$A$5:$A$104,0)),""))</f>
        <v/>
      </c>
      <c r="G106" s="20">
        <f>IF(B106="","",IFERROR(INDEX('Serviços'!$F$5:$F$104,MATCH(B106,'Serviços'!$A$5:$A$104,0)),""))</f>
        <v/>
      </c>
      <c r="H106" s="22">
        <f>IF(OR(A106="",B106="",C106="",E106=""),"",E106*C106)</f>
        <v/>
      </c>
      <c r="I106" s="20">
        <f>IF(OR(A106="",B106="",C106="",F106=""),"",F106*C106)</f>
        <v/>
      </c>
      <c r="J106" s="20">
        <f>IF(OR(A106="",B106="",C106="",G106=""),"",G106*C106)</f>
        <v/>
      </c>
      <c r="K106" s="21">
        <f>IF(COUNTA(A106:C106)=0,"",IF(A106="","Pacote obrigatório",IF(COUNTIF('Pacotes'!$A$5:$A$104,A106)=0,"Pacote não encontrado",IF(B106="","Serviço obrigatório",IF(COUNTIF('Serviços'!$A$5:$A$104,B106)=0,"Serviço não encontrado",IF(OR(C106="",C106&lt;1,MOD(C106,1)&lt;&gt;0),"Quantidade inválida",IF(IFERROR(INDEX('Serviços'!$H$5:$H$104,MATCH(B106,'Serviços'!$A$5:$A$104,0)),"")&lt;&gt;"OK","Revisar cadastro do serviço",IF(IFERROR(INDEX('Serviços'!$G$5:$G$104,MATCH(B106,'Serviços'!$A$5:$A$104,0)),"Não")&lt;&gt;"Sim","Serviço inativo",IF(COUNTIFS($A$5:$A$204,A106,$B$5:$B$204,B106)&gt;1,"Item duplicado","OK")))))))))</f>
        <v/>
      </c>
    </row>
    <row r="107" ht="21" customHeight="1">
      <c r="A107" s="17" t="n"/>
      <c r="B107" s="17" t="n"/>
      <c r="C107" s="19" t="n"/>
      <c r="D107" s="21">
        <f>IF(B107="","",IFERROR(INDEX('Serviços'!$B$5:$B$104,MATCH(B107,'Serviços'!$A$5:$A$104,0)),"Serviço não encontrado"))</f>
        <v/>
      </c>
      <c r="E107" s="22">
        <f>IF(B107="","",IFERROR(INDEX('Serviços'!$C$5:$C$104,MATCH(B107,'Serviços'!$A$5:$A$104,0)),""))</f>
        <v/>
      </c>
      <c r="F107" s="20">
        <f>IF(B107="","",IFERROR(INDEX('Serviços'!$D$5:$D$104,MATCH(B107,'Serviços'!$A$5:$A$104,0)),""))</f>
        <v/>
      </c>
      <c r="G107" s="20">
        <f>IF(B107="","",IFERROR(INDEX('Serviços'!$F$5:$F$104,MATCH(B107,'Serviços'!$A$5:$A$104,0)),""))</f>
        <v/>
      </c>
      <c r="H107" s="22">
        <f>IF(OR(A107="",B107="",C107="",E107=""),"",E107*C107)</f>
        <v/>
      </c>
      <c r="I107" s="20">
        <f>IF(OR(A107="",B107="",C107="",F107=""),"",F107*C107)</f>
        <v/>
      </c>
      <c r="J107" s="20">
        <f>IF(OR(A107="",B107="",C107="",G107=""),"",G107*C107)</f>
        <v/>
      </c>
      <c r="K107" s="21">
        <f>IF(COUNTA(A107:C107)=0,"",IF(A107="","Pacote obrigatório",IF(COUNTIF('Pacotes'!$A$5:$A$104,A107)=0,"Pacote não encontrado",IF(B107="","Serviço obrigatório",IF(COUNTIF('Serviços'!$A$5:$A$104,B107)=0,"Serviço não encontrado",IF(OR(C107="",C107&lt;1,MOD(C107,1)&lt;&gt;0),"Quantidade inválida",IF(IFERROR(INDEX('Serviços'!$H$5:$H$104,MATCH(B107,'Serviços'!$A$5:$A$104,0)),"")&lt;&gt;"OK","Revisar cadastro do serviço",IF(IFERROR(INDEX('Serviços'!$G$5:$G$104,MATCH(B107,'Serviços'!$A$5:$A$104,0)),"Não")&lt;&gt;"Sim","Serviço inativo",IF(COUNTIFS($A$5:$A$204,A107,$B$5:$B$204,B107)&gt;1,"Item duplicado","OK")))))))))</f>
        <v/>
      </c>
    </row>
    <row r="108" ht="21" customHeight="1">
      <c r="A108" s="17" t="n"/>
      <c r="B108" s="17" t="n"/>
      <c r="C108" s="19" t="n"/>
      <c r="D108" s="21">
        <f>IF(B108="","",IFERROR(INDEX('Serviços'!$B$5:$B$104,MATCH(B108,'Serviços'!$A$5:$A$104,0)),"Serviço não encontrado"))</f>
        <v/>
      </c>
      <c r="E108" s="22">
        <f>IF(B108="","",IFERROR(INDEX('Serviços'!$C$5:$C$104,MATCH(B108,'Serviços'!$A$5:$A$104,0)),""))</f>
        <v/>
      </c>
      <c r="F108" s="20">
        <f>IF(B108="","",IFERROR(INDEX('Serviços'!$D$5:$D$104,MATCH(B108,'Serviços'!$A$5:$A$104,0)),""))</f>
        <v/>
      </c>
      <c r="G108" s="20">
        <f>IF(B108="","",IFERROR(INDEX('Serviços'!$F$5:$F$104,MATCH(B108,'Serviços'!$A$5:$A$104,0)),""))</f>
        <v/>
      </c>
      <c r="H108" s="22">
        <f>IF(OR(A108="",B108="",C108="",E108=""),"",E108*C108)</f>
        <v/>
      </c>
      <c r="I108" s="20">
        <f>IF(OR(A108="",B108="",C108="",F108=""),"",F108*C108)</f>
        <v/>
      </c>
      <c r="J108" s="20">
        <f>IF(OR(A108="",B108="",C108="",G108=""),"",G108*C108)</f>
        <v/>
      </c>
      <c r="K108" s="21">
        <f>IF(COUNTA(A108:C108)=0,"",IF(A108="","Pacote obrigatório",IF(COUNTIF('Pacotes'!$A$5:$A$104,A108)=0,"Pacote não encontrado",IF(B108="","Serviço obrigatório",IF(COUNTIF('Serviços'!$A$5:$A$104,B108)=0,"Serviço não encontrado",IF(OR(C108="",C108&lt;1,MOD(C108,1)&lt;&gt;0),"Quantidade inválida",IF(IFERROR(INDEX('Serviços'!$H$5:$H$104,MATCH(B108,'Serviços'!$A$5:$A$104,0)),"")&lt;&gt;"OK","Revisar cadastro do serviço",IF(IFERROR(INDEX('Serviços'!$G$5:$G$104,MATCH(B108,'Serviços'!$A$5:$A$104,0)),"Não")&lt;&gt;"Sim","Serviço inativo",IF(COUNTIFS($A$5:$A$204,A108,$B$5:$B$204,B108)&gt;1,"Item duplicado","OK")))))))))</f>
        <v/>
      </c>
    </row>
    <row r="109" ht="21" customHeight="1">
      <c r="A109" s="17" t="n"/>
      <c r="B109" s="17" t="n"/>
      <c r="C109" s="19" t="n"/>
      <c r="D109" s="21">
        <f>IF(B109="","",IFERROR(INDEX('Serviços'!$B$5:$B$104,MATCH(B109,'Serviços'!$A$5:$A$104,0)),"Serviço não encontrado"))</f>
        <v/>
      </c>
      <c r="E109" s="22">
        <f>IF(B109="","",IFERROR(INDEX('Serviços'!$C$5:$C$104,MATCH(B109,'Serviços'!$A$5:$A$104,0)),""))</f>
        <v/>
      </c>
      <c r="F109" s="20">
        <f>IF(B109="","",IFERROR(INDEX('Serviços'!$D$5:$D$104,MATCH(B109,'Serviços'!$A$5:$A$104,0)),""))</f>
        <v/>
      </c>
      <c r="G109" s="20">
        <f>IF(B109="","",IFERROR(INDEX('Serviços'!$F$5:$F$104,MATCH(B109,'Serviços'!$A$5:$A$104,0)),""))</f>
        <v/>
      </c>
      <c r="H109" s="22">
        <f>IF(OR(A109="",B109="",C109="",E109=""),"",E109*C109)</f>
        <v/>
      </c>
      <c r="I109" s="20">
        <f>IF(OR(A109="",B109="",C109="",F109=""),"",F109*C109)</f>
        <v/>
      </c>
      <c r="J109" s="20">
        <f>IF(OR(A109="",B109="",C109="",G109=""),"",G109*C109)</f>
        <v/>
      </c>
      <c r="K109" s="21">
        <f>IF(COUNTA(A109:C109)=0,"",IF(A109="","Pacote obrigatório",IF(COUNTIF('Pacotes'!$A$5:$A$104,A109)=0,"Pacote não encontrado",IF(B109="","Serviço obrigatório",IF(COUNTIF('Serviços'!$A$5:$A$104,B109)=0,"Serviço não encontrado",IF(OR(C109="",C109&lt;1,MOD(C109,1)&lt;&gt;0),"Quantidade inválida",IF(IFERROR(INDEX('Serviços'!$H$5:$H$104,MATCH(B109,'Serviços'!$A$5:$A$104,0)),"")&lt;&gt;"OK","Revisar cadastro do serviço",IF(IFERROR(INDEX('Serviços'!$G$5:$G$104,MATCH(B109,'Serviços'!$A$5:$A$104,0)),"Não")&lt;&gt;"Sim","Serviço inativo",IF(COUNTIFS($A$5:$A$204,A109,$B$5:$B$204,B109)&gt;1,"Item duplicado","OK")))))))))</f>
        <v/>
      </c>
    </row>
    <row r="110" ht="21" customHeight="1">
      <c r="A110" s="17" t="n"/>
      <c r="B110" s="17" t="n"/>
      <c r="C110" s="19" t="n"/>
      <c r="D110" s="21">
        <f>IF(B110="","",IFERROR(INDEX('Serviços'!$B$5:$B$104,MATCH(B110,'Serviços'!$A$5:$A$104,0)),"Serviço não encontrado"))</f>
        <v/>
      </c>
      <c r="E110" s="22">
        <f>IF(B110="","",IFERROR(INDEX('Serviços'!$C$5:$C$104,MATCH(B110,'Serviços'!$A$5:$A$104,0)),""))</f>
        <v/>
      </c>
      <c r="F110" s="20">
        <f>IF(B110="","",IFERROR(INDEX('Serviços'!$D$5:$D$104,MATCH(B110,'Serviços'!$A$5:$A$104,0)),""))</f>
        <v/>
      </c>
      <c r="G110" s="20">
        <f>IF(B110="","",IFERROR(INDEX('Serviços'!$F$5:$F$104,MATCH(B110,'Serviços'!$A$5:$A$104,0)),""))</f>
        <v/>
      </c>
      <c r="H110" s="22">
        <f>IF(OR(A110="",B110="",C110="",E110=""),"",E110*C110)</f>
        <v/>
      </c>
      <c r="I110" s="20">
        <f>IF(OR(A110="",B110="",C110="",F110=""),"",F110*C110)</f>
        <v/>
      </c>
      <c r="J110" s="20">
        <f>IF(OR(A110="",B110="",C110="",G110=""),"",G110*C110)</f>
        <v/>
      </c>
      <c r="K110" s="21">
        <f>IF(COUNTA(A110:C110)=0,"",IF(A110="","Pacote obrigatório",IF(COUNTIF('Pacotes'!$A$5:$A$104,A110)=0,"Pacote não encontrado",IF(B110="","Serviço obrigatório",IF(COUNTIF('Serviços'!$A$5:$A$104,B110)=0,"Serviço não encontrado",IF(OR(C110="",C110&lt;1,MOD(C110,1)&lt;&gt;0),"Quantidade inválida",IF(IFERROR(INDEX('Serviços'!$H$5:$H$104,MATCH(B110,'Serviços'!$A$5:$A$104,0)),"")&lt;&gt;"OK","Revisar cadastro do serviço",IF(IFERROR(INDEX('Serviços'!$G$5:$G$104,MATCH(B110,'Serviços'!$A$5:$A$104,0)),"Não")&lt;&gt;"Sim","Serviço inativo",IF(COUNTIFS($A$5:$A$204,A110,$B$5:$B$204,B110)&gt;1,"Item duplicado","OK")))))))))</f>
        <v/>
      </c>
    </row>
    <row r="111" ht="21" customHeight="1">
      <c r="A111" s="17" t="n"/>
      <c r="B111" s="17" t="n"/>
      <c r="C111" s="19" t="n"/>
      <c r="D111" s="21">
        <f>IF(B111="","",IFERROR(INDEX('Serviços'!$B$5:$B$104,MATCH(B111,'Serviços'!$A$5:$A$104,0)),"Serviço não encontrado"))</f>
        <v/>
      </c>
      <c r="E111" s="22">
        <f>IF(B111="","",IFERROR(INDEX('Serviços'!$C$5:$C$104,MATCH(B111,'Serviços'!$A$5:$A$104,0)),""))</f>
        <v/>
      </c>
      <c r="F111" s="20">
        <f>IF(B111="","",IFERROR(INDEX('Serviços'!$D$5:$D$104,MATCH(B111,'Serviços'!$A$5:$A$104,0)),""))</f>
        <v/>
      </c>
      <c r="G111" s="20">
        <f>IF(B111="","",IFERROR(INDEX('Serviços'!$F$5:$F$104,MATCH(B111,'Serviços'!$A$5:$A$104,0)),""))</f>
        <v/>
      </c>
      <c r="H111" s="22">
        <f>IF(OR(A111="",B111="",C111="",E111=""),"",E111*C111)</f>
        <v/>
      </c>
      <c r="I111" s="20">
        <f>IF(OR(A111="",B111="",C111="",F111=""),"",F111*C111)</f>
        <v/>
      </c>
      <c r="J111" s="20">
        <f>IF(OR(A111="",B111="",C111="",G111=""),"",G111*C111)</f>
        <v/>
      </c>
      <c r="K111" s="21">
        <f>IF(COUNTA(A111:C111)=0,"",IF(A111="","Pacote obrigatório",IF(COUNTIF('Pacotes'!$A$5:$A$104,A111)=0,"Pacote não encontrado",IF(B111="","Serviço obrigatório",IF(COUNTIF('Serviços'!$A$5:$A$104,B111)=0,"Serviço não encontrado",IF(OR(C111="",C111&lt;1,MOD(C111,1)&lt;&gt;0),"Quantidade inválida",IF(IFERROR(INDEX('Serviços'!$H$5:$H$104,MATCH(B111,'Serviços'!$A$5:$A$104,0)),"")&lt;&gt;"OK","Revisar cadastro do serviço",IF(IFERROR(INDEX('Serviços'!$G$5:$G$104,MATCH(B111,'Serviços'!$A$5:$A$104,0)),"Não")&lt;&gt;"Sim","Serviço inativo",IF(COUNTIFS($A$5:$A$204,A111,$B$5:$B$204,B111)&gt;1,"Item duplicado","OK")))))))))</f>
        <v/>
      </c>
    </row>
    <row r="112" ht="21" customHeight="1">
      <c r="A112" s="17" t="n"/>
      <c r="B112" s="17" t="n"/>
      <c r="C112" s="19" t="n"/>
      <c r="D112" s="21">
        <f>IF(B112="","",IFERROR(INDEX('Serviços'!$B$5:$B$104,MATCH(B112,'Serviços'!$A$5:$A$104,0)),"Serviço não encontrado"))</f>
        <v/>
      </c>
      <c r="E112" s="22">
        <f>IF(B112="","",IFERROR(INDEX('Serviços'!$C$5:$C$104,MATCH(B112,'Serviços'!$A$5:$A$104,0)),""))</f>
        <v/>
      </c>
      <c r="F112" s="20">
        <f>IF(B112="","",IFERROR(INDEX('Serviços'!$D$5:$D$104,MATCH(B112,'Serviços'!$A$5:$A$104,0)),""))</f>
        <v/>
      </c>
      <c r="G112" s="20">
        <f>IF(B112="","",IFERROR(INDEX('Serviços'!$F$5:$F$104,MATCH(B112,'Serviços'!$A$5:$A$104,0)),""))</f>
        <v/>
      </c>
      <c r="H112" s="22">
        <f>IF(OR(A112="",B112="",C112="",E112=""),"",E112*C112)</f>
        <v/>
      </c>
      <c r="I112" s="20">
        <f>IF(OR(A112="",B112="",C112="",F112=""),"",F112*C112)</f>
        <v/>
      </c>
      <c r="J112" s="20">
        <f>IF(OR(A112="",B112="",C112="",G112=""),"",G112*C112)</f>
        <v/>
      </c>
      <c r="K112" s="21">
        <f>IF(COUNTA(A112:C112)=0,"",IF(A112="","Pacote obrigatório",IF(COUNTIF('Pacotes'!$A$5:$A$104,A112)=0,"Pacote não encontrado",IF(B112="","Serviço obrigatório",IF(COUNTIF('Serviços'!$A$5:$A$104,B112)=0,"Serviço não encontrado",IF(OR(C112="",C112&lt;1,MOD(C112,1)&lt;&gt;0),"Quantidade inválida",IF(IFERROR(INDEX('Serviços'!$H$5:$H$104,MATCH(B112,'Serviços'!$A$5:$A$104,0)),"")&lt;&gt;"OK","Revisar cadastro do serviço",IF(IFERROR(INDEX('Serviços'!$G$5:$G$104,MATCH(B112,'Serviços'!$A$5:$A$104,0)),"Não")&lt;&gt;"Sim","Serviço inativo",IF(COUNTIFS($A$5:$A$204,A112,$B$5:$B$204,B112)&gt;1,"Item duplicado","OK")))))))))</f>
        <v/>
      </c>
    </row>
    <row r="113" ht="21" customHeight="1">
      <c r="A113" s="17" t="n"/>
      <c r="B113" s="17" t="n"/>
      <c r="C113" s="19" t="n"/>
      <c r="D113" s="21">
        <f>IF(B113="","",IFERROR(INDEX('Serviços'!$B$5:$B$104,MATCH(B113,'Serviços'!$A$5:$A$104,0)),"Serviço não encontrado"))</f>
        <v/>
      </c>
      <c r="E113" s="22">
        <f>IF(B113="","",IFERROR(INDEX('Serviços'!$C$5:$C$104,MATCH(B113,'Serviços'!$A$5:$A$104,0)),""))</f>
        <v/>
      </c>
      <c r="F113" s="20">
        <f>IF(B113="","",IFERROR(INDEX('Serviços'!$D$5:$D$104,MATCH(B113,'Serviços'!$A$5:$A$104,0)),""))</f>
        <v/>
      </c>
      <c r="G113" s="20">
        <f>IF(B113="","",IFERROR(INDEX('Serviços'!$F$5:$F$104,MATCH(B113,'Serviços'!$A$5:$A$104,0)),""))</f>
        <v/>
      </c>
      <c r="H113" s="22">
        <f>IF(OR(A113="",B113="",C113="",E113=""),"",E113*C113)</f>
        <v/>
      </c>
      <c r="I113" s="20">
        <f>IF(OR(A113="",B113="",C113="",F113=""),"",F113*C113)</f>
        <v/>
      </c>
      <c r="J113" s="20">
        <f>IF(OR(A113="",B113="",C113="",G113=""),"",G113*C113)</f>
        <v/>
      </c>
      <c r="K113" s="21">
        <f>IF(COUNTA(A113:C113)=0,"",IF(A113="","Pacote obrigatório",IF(COUNTIF('Pacotes'!$A$5:$A$104,A113)=0,"Pacote não encontrado",IF(B113="","Serviço obrigatório",IF(COUNTIF('Serviços'!$A$5:$A$104,B113)=0,"Serviço não encontrado",IF(OR(C113="",C113&lt;1,MOD(C113,1)&lt;&gt;0),"Quantidade inválida",IF(IFERROR(INDEX('Serviços'!$H$5:$H$104,MATCH(B113,'Serviços'!$A$5:$A$104,0)),"")&lt;&gt;"OK","Revisar cadastro do serviço",IF(IFERROR(INDEX('Serviços'!$G$5:$G$104,MATCH(B113,'Serviços'!$A$5:$A$104,0)),"Não")&lt;&gt;"Sim","Serviço inativo",IF(COUNTIFS($A$5:$A$204,A113,$B$5:$B$204,B113)&gt;1,"Item duplicado","OK")))))))))</f>
        <v/>
      </c>
    </row>
    <row r="114" ht="21" customHeight="1">
      <c r="A114" s="17" t="n"/>
      <c r="B114" s="17" t="n"/>
      <c r="C114" s="19" t="n"/>
      <c r="D114" s="21">
        <f>IF(B114="","",IFERROR(INDEX('Serviços'!$B$5:$B$104,MATCH(B114,'Serviços'!$A$5:$A$104,0)),"Serviço não encontrado"))</f>
        <v/>
      </c>
      <c r="E114" s="22">
        <f>IF(B114="","",IFERROR(INDEX('Serviços'!$C$5:$C$104,MATCH(B114,'Serviços'!$A$5:$A$104,0)),""))</f>
        <v/>
      </c>
      <c r="F114" s="20">
        <f>IF(B114="","",IFERROR(INDEX('Serviços'!$D$5:$D$104,MATCH(B114,'Serviços'!$A$5:$A$104,0)),""))</f>
        <v/>
      </c>
      <c r="G114" s="20">
        <f>IF(B114="","",IFERROR(INDEX('Serviços'!$F$5:$F$104,MATCH(B114,'Serviços'!$A$5:$A$104,0)),""))</f>
        <v/>
      </c>
      <c r="H114" s="22">
        <f>IF(OR(A114="",B114="",C114="",E114=""),"",E114*C114)</f>
        <v/>
      </c>
      <c r="I114" s="20">
        <f>IF(OR(A114="",B114="",C114="",F114=""),"",F114*C114)</f>
        <v/>
      </c>
      <c r="J114" s="20">
        <f>IF(OR(A114="",B114="",C114="",G114=""),"",G114*C114)</f>
        <v/>
      </c>
      <c r="K114" s="21">
        <f>IF(COUNTA(A114:C114)=0,"",IF(A114="","Pacote obrigatório",IF(COUNTIF('Pacotes'!$A$5:$A$104,A114)=0,"Pacote não encontrado",IF(B114="","Serviço obrigatório",IF(COUNTIF('Serviços'!$A$5:$A$104,B114)=0,"Serviço não encontrado",IF(OR(C114="",C114&lt;1,MOD(C114,1)&lt;&gt;0),"Quantidade inválida",IF(IFERROR(INDEX('Serviços'!$H$5:$H$104,MATCH(B114,'Serviços'!$A$5:$A$104,0)),"")&lt;&gt;"OK","Revisar cadastro do serviço",IF(IFERROR(INDEX('Serviços'!$G$5:$G$104,MATCH(B114,'Serviços'!$A$5:$A$104,0)),"Não")&lt;&gt;"Sim","Serviço inativo",IF(COUNTIFS($A$5:$A$204,A114,$B$5:$B$204,B114)&gt;1,"Item duplicado","OK")))))))))</f>
        <v/>
      </c>
    </row>
    <row r="115" ht="21" customHeight="1">
      <c r="A115" s="17" t="n"/>
      <c r="B115" s="17" t="n"/>
      <c r="C115" s="19" t="n"/>
      <c r="D115" s="21">
        <f>IF(B115="","",IFERROR(INDEX('Serviços'!$B$5:$B$104,MATCH(B115,'Serviços'!$A$5:$A$104,0)),"Serviço não encontrado"))</f>
        <v/>
      </c>
      <c r="E115" s="22">
        <f>IF(B115="","",IFERROR(INDEX('Serviços'!$C$5:$C$104,MATCH(B115,'Serviços'!$A$5:$A$104,0)),""))</f>
        <v/>
      </c>
      <c r="F115" s="20">
        <f>IF(B115="","",IFERROR(INDEX('Serviços'!$D$5:$D$104,MATCH(B115,'Serviços'!$A$5:$A$104,0)),""))</f>
        <v/>
      </c>
      <c r="G115" s="20">
        <f>IF(B115="","",IFERROR(INDEX('Serviços'!$F$5:$F$104,MATCH(B115,'Serviços'!$A$5:$A$104,0)),""))</f>
        <v/>
      </c>
      <c r="H115" s="22">
        <f>IF(OR(A115="",B115="",C115="",E115=""),"",E115*C115)</f>
        <v/>
      </c>
      <c r="I115" s="20">
        <f>IF(OR(A115="",B115="",C115="",F115=""),"",F115*C115)</f>
        <v/>
      </c>
      <c r="J115" s="20">
        <f>IF(OR(A115="",B115="",C115="",G115=""),"",G115*C115)</f>
        <v/>
      </c>
      <c r="K115" s="21">
        <f>IF(COUNTA(A115:C115)=0,"",IF(A115="","Pacote obrigatório",IF(COUNTIF('Pacotes'!$A$5:$A$104,A115)=0,"Pacote não encontrado",IF(B115="","Serviço obrigatório",IF(COUNTIF('Serviços'!$A$5:$A$104,B115)=0,"Serviço não encontrado",IF(OR(C115="",C115&lt;1,MOD(C115,1)&lt;&gt;0),"Quantidade inválida",IF(IFERROR(INDEX('Serviços'!$H$5:$H$104,MATCH(B115,'Serviços'!$A$5:$A$104,0)),"")&lt;&gt;"OK","Revisar cadastro do serviço",IF(IFERROR(INDEX('Serviços'!$G$5:$G$104,MATCH(B115,'Serviços'!$A$5:$A$104,0)),"Não")&lt;&gt;"Sim","Serviço inativo",IF(COUNTIFS($A$5:$A$204,A115,$B$5:$B$204,B115)&gt;1,"Item duplicado","OK")))))))))</f>
        <v/>
      </c>
    </row>
    <row r="116" ht="21" customHeight="1">
      <c r="A116" s="17" t="n"/>
      <c r="B116" s="17" t="n"/>
      <c r="C116" s="19" t="n"/>
      <c r="D116" s="21">
        <f>IF(B116="","",IFERROR(INDEX('Serviços'!$B$5:$B$104,MATCH(B116,'Serviços'!$A$5:$A$104,0)),"Serviço não encontrado"))</f>
        <v/>
      </c>
      <c r="E116" s="22">
        <f>IF(B116="","",IFERROR(INDEX('Serviços'!$C$5:$C$104,MATCH(B116,'Serviços'!$A$5:$A$104,0)),""))</f>
        <v/>
      </c>
      <c r="F116" s="20">
        <f>IF(B116="","",IFERROR(INDEX('Serviços'!$D$5:$D$104,MATCH(B116,'Serviços'!$A$5:$A$104,0)),""))</f>
        <v/>
      </c>
      <c r="G116" s="20">
        <f>IF(B116="","",IFERROR(INDEX('Serviços'!$F$5:$F$104,MATCH(B116,'Serviços'!$A$5:$A$104,0)),""))</f>
        <v/>
      </c>
      <c r="H116" s="22">
        <f>IF(OR(A116="",B116="",C116="",E116=""),"",E116*C116)</f>
        <v/>
      </c>
      <c r="I116" s="20">
        <f>IF(OR(A116="",B116="",C116="",F116=""),"",F116*C116)</f>
        <v/>
      </c>
      <c r="J116" s="20">
        <f>IF(OR(A116="",B116="",C116="",G116=""),"",G116*C116)</f>
        <v/>
      </c>
      <c r="K116" s="21">
        <f>IF(COUNTA(A116:C116)=0,"",IF(A116="","Pacote obrigatório",IF(COUNTIF('Pacotes'!$A$5:$A$104,A116)=0,"Pacote não encontrado",IF(B116="","Serviço obrigatório",IF(COUNTIF('Serviços'!$A$5:$A$104,B116)=0,"Serviço não encontrado",IF(OR(C116="",C116&lt;1,MOD(C116,1)&lt;&gt;0),"Quantidade inválida",IF(IFERROR(INDEX('Serviços'!$H$5:$H$104,MATCH(B116,'Serviços'!$A$5:$A$104,0)),"")&lt;&gt;"OK","Revisar cadastro do serviço",IF(IFERROR(INDEX('Serviços'!$G$5:$G$104,MATCH(B116,'Serviços'!$A$5:$A$104,0)),"Não")&lt;&gt;"Sim","Serviço inativo",IF(COUNTIFS($A$5:$A$204,A116,$B$5:$B$204,B116)&gt;1,"Item duplicado","OK")))))))))</f>
        <v/>
      </c>
    </row>
    <row r="117" ht="21" customHeight="1">
      <c r="A117" s="17" t="n"/>
      <c r="B117" s="17" t="n"/>
      <c r="C117" s="19" t="n"/>
      <c r="D117" s="21">
        <f>IF(B117="","",IFERROR(INDEX('Serviços'!$B$5:$B$104,MATCH(B117,'Serviços'!$A$5:$A$104,0)),"Serviço não encontrado"))</f>
        <v/>
      </c>
      <c r="E117" s="22">
        <f>IF(B117="","",IFERROR(INDEX('Serviços'!$C$5:$C$104,MATCH(B117,'Serviços'!$A$5:$A$104,0)),""))</f>
        <v/>
      </c>
      <c r="F117" s="20">
        <f>IF(B117="","",IFERROR(INDEX('Serviços'!$D$5:$D$104,MATCH(B117,'Serviços'!$A$5:$A$104,0)),""))</f>
        <v/>
      </c>
      <c r="G117" s="20">
        <f>IF(B117="","",IFERROR(INDEX('Serviços'!$F$5:$F$104,MATCH(B117,'Serviços'!$A$5:$A$104,0)),""))</f>
        <v/>
      </c>
      <c r="H117" s="22">
        <f>IF(OR(A117="",B117="",C117="",E117=""),"",E117*C117)</f>
        <v/>
      </c>
      <c r="I117" s="20">
        <f>IF(OR(A117="",B117="",C117="",F117=""),"",F117*C117)</f>
        <v/>
      </c>
      <c r="J117" s="20">
        <f>IF(OR(A117="",B117="",C117="",G117=""),"",G117*C117)</f>
        <v/>
      </c>
      <c r="K117" s="21">
        <f>IF(COUNTA(A117:C117)=0,"",IF(A117="","Pacote obrigatório",IF(COUNTIF('Pacotes'!$A$5:$A$104,A117)=0,"Pacote não encontrado",IF(B117="","Serviço obrigatório",IF(COUNTIF('Serviços'!$A$5:$A$104,B117)=0,"Serviço não encontrado",IF(OR(C117="",C117&lt;1,MOD(C117,1)&lt;&gt;0),"Quantidade inválida",IF(IFERROR(INDEX('Serviços'!$H$5:$H$104,MATCH(B117,'Serviços'!$A$5:$A$104,0)),"")&lt;&gt;"OK","Revisar cadastro do serviço",IF(IFERROR(INDEX('Serviços'!$G$5:$G$104,MATCH(B117,'Serviços'!$A$5:$A$104,0)),"Não")&lt;&gt;"Sim","Serviço inativo",IF(COUNTIFS($A$5:$A$204,A117,$B$5:$B$204,B117)&gt;1,"Item duplicado","OK")))))))))</f>
        <v/>
      </c>
    </row>
    <row r="118" ht="21" customHeight="1">
      <c r="A118" s="17" t="n"/>
      <c r="B118" s="17" t="n"/>
      <c r="C118" s="19" t="n"/>
      <c r="D118" s="21">
        <f>IF(B118="","",IFERROR(INDEX('Serviços'!$B$5:$B$104,MATCH(B118,'Serviços'!$A$5:$A$104,0)),"Serviço não encontrado"))</f>
        <v/>
      </c>
      <c r="E118" s="22">
        <f>IF(B118="","",IFERROR(INDEX('Serviços'!$C$5:$C$104,MATCH(B118,'Serviços'!$A$5:$A$104,0)),""))</f>
        <v/>
      </c>
      <c r="F118" s="20">
        <f>IF(B118="","",IFERROR(INDEX('Serviços'!$D$5:$D$104,MATCH(B118,'Serviços'!$A$5:$A$104,0)),""))</f>
        <v/>
      </c>
      <c r="G118" s="20">
        <f>IF(B118="","",IFERROR(INDEX('Serviços'!$F$5:$F$104,MATCH(B118,'Serviços'!$A$5:$A$104,0)),""))</f>
        <v/>
      </c>
      <c r="H118" s="22">
        <f>IF(OR(A118="",B118="",C118="",E118=""),"",E118*C118)</f>
        <v/>
      </c>
      <c r="I118" s="20">
        <f>IF(OR(A118="",B118="",C118="",F118=""),"",F118*C118)</f>
        <v/>
      </c>
      <c r="J118" s="20">
        <f>IF(OR(A118="",B118="",C118="",G118=""),"",G118*C118)</f>
        <v/>
      </c>
      <c r="K118" s="21">
        <f>IF(COUNTA(A118:C118)=0,"",IF(A118="","Pacote obrigatório",IF(COUNTIF('Pacotes'!$A$5:$A$104,A118)=0,"Pacote não encontrado",IF(B118="","Serviço obrigatório",IF(COUNTIF('Serviços'!$A$5:$A$104,B118)=0,"Serviço não encontrado",IF(OR(C118="",C118&lt;1,MOD(C118,1)&lt;&gt;0),"Quantidade inválida",IF(IFERROR(INDEX('Serviços'!$H$5:$H$104,MATCH(B118,'Serviços'!$A$5:$A$104,0)),"")&lt;&gt;"OK","Revisar cadastro do serviço",IF(IFERROR(INDEX('Serviços'!$G$5:$G$104,MATCH(B118,'Serviços'!$A$5:$A$104,0)),"Não")&lt;&gt;"Sim","Serviço inativo",IF(COUNTIFS($A$5:$A$204,A118,$B$5:$B$204,B118)&gt;1,"Item duplicado","OK")))))))))</f>
        <v/>
      </c>
    </row>
    <row r="119" ht="21" customHeight="1">
      <c r="A119" s="17" t="n"/>
      <c r="B119" s="17" t="n"/>
      <c r="C119" s="19" t="n"/>
      <c r="D119" s="21">
        <f>IF(B119="","",IFERROR(INDEX('Serviços'!$B$5:$B$104,MATCH(B119,'Serviços'!$A$5:$A$104,0)),"Serviço não encontrado"))</f>
        <v/>
      </c>
      <c r="E119" s="22">
        <f>IF(B119="","",IFERROR(INDEX('Serviços'!$C$5:$C$104,MATCH(B119,'Serviços'!$A$5:$A$104,0)),""))</f>
        <v/>
      </c>
      <c r="F119" s="20">
        <f>IF(B119="","",IFERROR(INDEX('Serviços'!$D$5:$D$104,MATCH(B119,'Serviços'!$A$5:$A$104,0)),""))</f>
        <v/>
      </c>
      <c r="G119" s="20">
        <f>IF(B119="","",IFERROR(INDEX('Serviços'!$F$5:$F$104,MATCH(B119,'Serviços'!$A$5:$A$104,0)),""))</f>
        <v/>
      </c>
      <c r="H119" s="22">
        <f>IF(OR(A119="",B119="",C119="",E119=""),"",E119*C119)</f>
        <v/>
      </c>
      <c r="I119" s="20">
        <f>IF(OR(A119="",B119="",C119="",F119=""),"",F119*C119)</f>
        <v/>
      </c>
      <c r="J119" s="20">
        <f>IF(OR(A119="",B119="",C119="",G119=""),"",G119*C119)</f>
        <v/>
      </c>
      <c r="K119" s="21">
        <f>IF(COUNTA(A119:C119)=0,"",IF(A119="","Pacote obrigatório",IF(COUNTIF('Pacotes'!$A$5:$A$104,A119)=0,"Pacote não encontrado",IF(B119="","Serviço obrigatório",IF(COUNTIF('Serviços'!$A$5:$A$104,B119)=0,"Serviço não encontrado",IF(OR(C119="",C119&lt;1,MOD(C119,1)&lt;&gt;0),"Quantidade inválida",IF(IFERROR(INDEX('Serviços'!$H$5:$H$104,MATCH(B119,'Serviços'!$A$5:$A$104,0)),"")&lt;&gt;"OK","Revisar cadastro do serviço",IF(IFERROR(INDEX('Serviços'!$G$5:$G$104,MATCH(B119,'Serviços'!$A$5:$A$104,0)),"Não")&lt;&gt;"Sim","Serviço inativo",IF(COUNTIFS($A$5:$A$204,A119,$B$5:$B$204,B119)&gt;1,"Item duplicado","OK")))))))))</f>
        <v/>
      </c>
    </row>
    <row r="120" ht="21" customHeight="1">
      <c r="A120" s="17" t="n"/>
      <c r="B120" s="17" t="n"/>
      <c r="C120" s="19" t="n"/>
      <c r="D120" s="21">
        <f>IF(B120="","",IFERROR(INDEX('Serviços'!$B$5:$B$104,MATCH(B120,'Serviços'!$A$5:$A$104,0)),"Serviço não encontrado"))</f>
        <v/>
      </c>
      <c r="E120" s="22">
        <f>IF(B120="","",IFERROR(INDEX('Serviços'!$C$5:$C$104,MATCH(B120,'Serviços'!$A$5:$A$104,0)),""))</f>
        <v/>
      </c>
      <c r="F120" s="20">
        <f>IF(B120="","",IFERROR(INDEX('Serviços'!$D$5:$D$104,MATCH(B120,'Serviços'!$A$5:$A$104,0)),""))</f>
        <v/>
      </c>
      <c r="G120" s="20">
        <f>IF(B120="","",IFERROR(INDEX('Serviços'!$F$5:$F$104,MATCH(B120,'Serviços'!$A$5:$A$104,0)),""))</f>
        <v/>
      </c>
      <c r="H120" s="22">
        <f>IF(OR(A120="",B120="",C120="",E120=""),"",E120*C120)</f>
        <v/>
      </c>
      <c r="I120" s="20">
        <f>IF(OR(A120="",B120="",C120="",F120=""),"",F120*C120)</f>
        <v/>
      </c>
      <c r="J120" s="20">
        <f>IF(OR(A120="",B120="",C120="",G120=""),"",G120*C120)</f>
        <v/>
      </c>
      <c r="K120" s="21">
        <f>IF(COUNTA(A120:C120)=0,"",IF(A120="","Pacote obrigatório",IF(COUNTIF('Pacotes'!$A$5:$A$104,A120)=0,"Pacote não encontrado",IF(B120="","Serviço obrigatório",IF(COUNTIF('Serviços'!$A$5:$A$104,B120)=0,"Serviço não encontrado",IF(OR(C120="",C120&lt;1,MOD(C120,1)&lt;&gt;0),"Quantidade inválida",IF(IFERROR(INDEX('Serviços'!$H$5:$H$104,MATCH(B120,'Serviços'!$A$5:$A$104,0)),"")&lt;&gt;"OK","Revisar cadastro do serviço",IF(IFERROR(INDEX('Serviços'!$G$5:$G$104,MATCH(B120,'Serviços'!$A$5:$A$104,0)),"Não")&lt;&gt;"Sim","Serviço inativo",IF(COUNTIFS($A$5:$A$204,A120,$B$5:$B$204,B120)&gt;1,"Item duplicado","OK")))))))))</f>
        <v/>
      </c>
    </row>
    <row r="121" ht="21" customHeight="1">
      <c r="A121" s="17" t="n"/>
      <c r="B121" s="17" t="n"/>
      <c r="C121" s="19" t="n"/>
      <c r="D121" s="21">
        <f>IF(B121="","",IFERROR(INDEX('Serviços'!$B$5:$B$104,MATCH(B121,'Serviços'!$A$5:$A$104,0)),"Serviço não encontrado"))</f>
        <v/>
      </c>
      <c r="E121" s="22">
        <f>IF(B121="","",IFERROR(INDEX('Serviços'!$C$5:$C$104,MATCH(B121,'Serviços'!$A$5:$A$104,0)),""))</f>
        <v/>
      </c>
      <c r="F121" s="20">
        <f>IF(B121="","",IFERROR(INDEX('Serviços'!$D$5:$D$104,MATCH(B121,'Serviços'!$A$5:$A$104,0)),""))</f>
        <v/>
      </c>
      <c r="G121" s="20">
        <f>IF(B121="","",IFERROR(INDEX('Serviços'!$F$5:$F$104,MATCH(B121,'Serviços'!$A$5:$A$104,0)),""))</f>
        <v/>
      </c>
      <c r="H121" s="22">
        <f>IF(OR(A121="",B121="",C121="",E121=""),"",E121*C121)</f>
        <v/>
      </c>
      <c r="I121" s="20">
        <f>IF(OR(A121="",B121="",C121="",F121=""),"",F121*C121)</f>
        <v/>
      </c>
      <c r="J121" s="20">
        <f>IF(OR(A121="",B121="",C121="",G121=""),"",G121*C121)</f>
        <v/>
      </c>
      <c r="K121" s="21">
        <f>IF(COUNTA(A121:C121)=0,"",IF(A121="","Pacote obrigatório",IF(COUNTIF('Pacotes'!$A$5:$A$104,A121)=0,"Pacote não encontrado",IF(B121="","Serviço obrigatório",IF(COUNTIF('Serviços'!$A$5:$A$104,B121)=0,"Serviço não encontrado",IF(OR(C121="",C121&lt;1,MOD(C121,1)&lt;&gt;0),"Quantidade inválida",IF(IFERROR(INDEX('Serviços'!$H$5:$H$104,MATCH(B121,'Serviços'!$A$5:$A$104,0)),"")&lt;&gt;"OK","Revisar cadastro do serviço",IF(IFERROR(INDEX('Serviços'!$G$5:$G$104,MATCH(B121,'Serviços'!$A$5:$A$104,0)),"Não")&lt;&gt;"Sim","Serviço inativo",IF(COUNTIFS($A$5:$A$204,A121,$B$5:$B$204,B121)&gt;1,"Item duplicado","OK")))))))))</f>
        <v/>
      </c>
    </row>
    <row r="122" ht="21" customHeight="1">
      <c r="A122" s="17" t="n"/>
      <c r="B122" s="17" t="n"/>
      <c r="C122" s="19" t="n"/>
      <c r="D122" s="21">
        <f>IF(B122="","",IFERROR(INDEX('Serviços'!$B$5:$B$104,MATCH(B122,'Serviços'!$A$5:$A$104,0)),"Serviço não encontrado"))</f>
        <v/>
      </c>
      <c r="E122" s="22">
        <f>IF(B122="","",IFERROR(INDEX('Serviços'!$C$5:$C$104,MATCH(B122,'Serviços'!$A$5:$A$104,0)),""))</f>
        <v/>
      </c>
      <c r="F122" s="20">
        <f>IF(B122="","",IFERROR(INDEX('Serviços'!$D$5:$D$104,MATCH(B122,'Serviços'!$A$5:$A$104,0)),""))</f>
        <v/>
      </c>
      <c r="G122" s="20">
        <f>IF(B122="","",IFERROR(INDEX('Serviços'!$F$5:$F$104,MATCH(B122,'Serviços'!$A$5:$A$104,0)),""))</f>
        <v/>
      </c>
      <c r="H122" s="22">
        <f>IF(OR(A122="",B122="",C122="",E122=""),"",E122*C122)</f>
        <v/>
      </c>
      <c r="I122" s="20">
        <f>IF(OR(A122="",B122="",C122="",F122=""),"",F122*C122)</f>
        <v/>
      </c>
      <c r="J122" s="20">
        <f>IF(OR(A122="",B122="",C122="",G122=""),"",G122*C122)</f>
        <v/>
      </c>
      <c r="K122" s="21">
        <f>IF(COUNTA(A122:C122)=0,"",IF(A122="","Pacote obrigatório",IF(COUNTIF('Pacotes'!$A$5:$A$104,A122)=0,"Pacote não encontrado",IF(B122="","Serviço obrigatório",IF(COUNTIF('Serviços'!$A$5:$A$104,B122)=0,"Serviço não encontrado",IF(OR(C122="",C122&lt;1,MOD(C122,1)&lt;&gt;0),"Quantidade inválida",IF(IFERROR(INDEX('Serviços'!$H$5:$H$104,MATCH(B122,'Serviços'!$A$5:$A$104,0)),"")&lt;&gt;"OK","Revisar cadastro do serviço",IF(IFERROR(INDEX('Serviços'!$G$5:$G$104,MATCH(B122,'Serviços'!$A$5:$A$104,0)),"Não")&lt;&gt;"Sim","Serviço inativo",IF(COUNTIFS($A$5:$A$204,A122,$B$5:$B$204,B122)&gt;1,"Item duplicado","OK")))))))))</f>
        <v/>
      </c>
    </row>
    <row r="123" ht="21" customHeight="1">
      <c r="A123" s="17" t="n"/>
      <c r="B123" s="17" t="n"/>
      <c r="C123" s="19" t="n"/>
      <c r="D123" s="21">
        <f>IF(B123="","",IFERROR(INDEX('Serviços'!$B$5:$B$104,MATCH(B123,'Serviços'!$A$5:$A$104,0)),"Serviço não encontrado"))</f>
        <v/>
      </c>
      <c r="E123" s="22">
        <f>IF(B123="","",IFERROR(INDEX('Serviços'!$C$5:$C$104,MATCH(B123,'Serviços'!$A$5:$A$104,0)),""))</f>
        <v/>
      </c>
      <c r="F123" s="20">
        <f>IF(B123="","",IFERROR(INDEX('Serviços'!$D$5:$D$104,MATCH(B123,'Serviços'!$A$5:$A$104,0)),""))</f>
        <v/>
      </c>
      <c r="G123" s="20">
        <f>IF(B123="","",IFERROR(INDEX('Serviços'!$F$5:$F$104,MATCH(B123,'Serviços'!$A$5:$A$104,0)),""))</f>
        <v/>
      </c>
      <c r="H123" s="22">
        <f>IF(OR(A123="",B123="",C123="",E123=""),"",E123*C123)</f>
        <v/>
      </c>
      <c r="I123" s="20">
        <f>IF(OR(A123="",B123="",C123="",F123=""),"",F123*C123)</f>
        <v/>
      </c>
      <c r="J123" s="20">
        <f>IF(OR(A123="",B123="",C123="",G123=""),"",G123*C123)</f>
        <v/>
      </c>
      <c r="K123" s="21">
        <f>IF(COUNTA(A123:C123)=0,"",IF(A123="","Pacote obrigatório",IF(COUNTIF('Pacotes'!$A$5:$A$104,A123)=0,"Pacote não encontrado",IF(B123="","Serviço obrigatório",IF(COUNTIF('Serviços'!$A$5:$A$104,B123)=0,"Serviço não encontrado",IF(OR(C123="",C123&lt;1,MOD(C123,1)&lt;&gt;0),"Quantidade inválida",IF(IFERROR(INDEX('Serviços'!$H$5:$H$104,MATCH(B123,'Serviços'!$A$5:$A$104,0)),"")&lt;&gt;"OK","Revisar cadastro do serviço",IF(IFERROR(INDEX('Serviços'!$G$5:$G$104,MATCH(B123,'Serviços'!$A$5:$A$104,0)),"Não")&lt;&gt;"Sim","Serviço inativo",IF(COUNTIFS($A$5:$A$204,A123,$B$5:$B$204,B123)&gt;1,"Item duplicado","OK")))))))))</f>
        <v/>
      </c>
    </row>
    <row r="124" ht="21" customHeight="1">
      <c r="A124" s="17" t="n"/>
      <c r="B124" s="17" t="n"/>
      <c r="C124" s="19" t="n"/>
      <c r="D124" s="21">
        <f>IF(B124="","",IFERROR(INDEX('Serviços'!$B$5:$B$104,MATCH(B124,'Serviços'!$A$5:$A$104,0)),"Serviço não encontrado"))</f>
        <v/>
      </c>
      <c r="E124" s="22">
        <f>IF(B124="","",IFERROR(INDEX('Serviços'!$C$5:$C$104,MATCH(B124,'Serviços'!$A$5:$A$104,0)),""))</f>
        <v/>
      </c>
      <c r="F124" s="20">
        <f>IF(B124="","",IFERROR(INDEX('Serviços'!$D$5:$D$104,MATCH(B124,'Serviços'!$A$5:$A$104,0)),""))</f>
        <v/>
      </c>
      <c r="G124" s="20">
        <f>IF(B124="","",IFERROR(INDEX('Serviços'!$F$5:$F$104,MATCH(B124,'Serviços'!$A$5:$A$104,0)),""))</f>
        <v/>
      </c>
      <c r="H124" s="22">
        <f>IF(OR(A124="",B124="",C124="",E124=""),"",E124*C124)</f>
        <v/>
      </c>
      <c r="I124" s="20">
        <f>IF(OR(A124="",B124="",C124="",F124=""),"",F124*C124)</f>
        <v/>
      </c>
      <c r="J124" s="20">
        <f>IF(OR(A124="",B124="",C124="",G124=""),"",G124*C124)</f>
        <v/>
      </c>
      <c r="K124" s="21">
        <f>IF(COUNTA(A124:C124)=0,"",IF(A124="","Pacote obrigatório",IF(COUNTIF('Pacotes'!$A$5:$A$104,A124)=0,"Pacote não encontrado",IF(B124="","Serviço obrigatório",IF(COUNTIF('Serviços'!$A$5:$A$104,B124)=0,"Serviço não encontrado",IF(OR(C124="",C124&lt;1,MOD(C124,1)&lt;&gt;0),"Quantidade inválida",IF(IFERROR(INDEX('Serviços'!$H$5:$H$104,MATCH(B124,'Serviços'!$A$5:$A$104,0)),"")&lt;&gt;"OK","Revisar cadastro do serviço",IF(IFERROR(INDEX('Serviços'!$G$5:$G$104,MATCH(B124,'Serviços'!$A$5:$A$104,0)),"Não")&lt;&gt;"Sim","Serviço inativo",IF(COUNTIFS($A$5:$A$204,A124,$B$5:$B$204,B124)&gt;1,"Item duplicado","OK")))))))))</f>
        <v/>
      </c>
    </row>
    <row r="125" ht="21" customHeight="1">
      <c r="A125" s="17" t="n"/>
      <c r="B125" s="17" t="n"/>
      <c r="C125" s="19" t="n"/>
      <c r="D125" s="21">
        <f>IF(B125="","",IFERROR(INDEX('Serviços'!$B$5:$B$104,MATCH(B125,'Serviços'!$A$5:$A$104,0)),"Serviço não encontrado"))</f>
        <v/>
      </c>
      <c r="E125" s="22">
        <f>IF(B125="","",IFERROR(INDEX('Serviços'!$C$5:$C$104,MATCH(B125,'Serviços'!$A$5:$A$104,0)),""))</f>
        <v/>
      </c>
      <c r="F125" s="20">
        <f>IF(B125="","",IFERROR(INDEX('Serviços'!$D$5:$D$104,MATCH(B125,'Serviços'!$A$5:$A$104,0)),""))</f>
        <v/>
      </c>
      <c r="G125" s="20">
        <f>IF(B125="","",IFERROR(INDEX('Serviços'!$F$5:$F$104,MATCH(B125,'Serviços'!$A$5:$A$104,0)),""))</f>
        <v/>
      </c>
      <c r="H125" s="22">
        <f>IF(OR(A125="",B125="",C125="",E125=""),"",E125*C125)</f>
        <v/>
      </c>
      <c r="I125" s="20">
        <f>IF(OR(A125="",B125="",C125="",F125=""),"",F125*C125)</f>
        <v/>
      </c>
      <c r="J125" s="20">
        <f>IF(OR(A125="",B125="",C125="",G125=""),"",G125*C125)</f>
        <v/>
      </c>
      <c r="K125" s="21">
        <f>IF(COUNTA(A125:C125)=0,"",IF(A125="","Pacote obrigatório",IF(COUNTIF('Pacotes'!$A$5:$A$104,A125)=0,"Pacote não encontrado",IF(B125="","Serviço obrigatório",IF(COUNTIF('Serviços'!$A$5:$A$104,B125)=0,"Serviço não encontrado",IF(OR(C125="",C125&lt;1,MOD(C125,1)&lt;&gt;0),"Quantidade inválida",IF(IFERROR(INDEX('Serviços'!$H$5:$H$104,MATCH(B125,'Serviços'!$A$5:$A$104,0)),"")&lt;&gt;"OK","Revisar cadastro do serviço",IF(IFERROR(INDEX('Serviços'!$G$5:$G$104,MATCH(B125,'Serviços'!$A$5:$A$104,0)),"Não")&lt;&gt;"Sim","Serviço inativo",IF(COUNTIFS($A$5:$A$204,A125,$B$5:$B$204,B125)&gt;1,"Item duplicado","OK")))))))))</f>
        <v/>
      </c>
    </row>
    <row r="126" ht="21" customHeight="1">
      <c r="A126" s="17" t="n"/>
      <c r="B126" s="17" t="n"/>
      <c r="C126" s="19" t="n"/>
      <c r="D126" s="21">
        <f>IF(B126="","",IFERROR(INDEX('Serviços'!$B$5:$B$104,MATCH(B126,'Serviços'!$A$5:$A$104,0)),"Serviço não encontrado"))</f>
        <v/>
      </c>
      <c r="E126" s="22">
        <f>IF(B126="","",IFERROR(INDEX('Serviços'!$C$5:$C$104,MATCH(B126,'Serviços'!$A$5:$A$104,0)),""))</f>
        <v/>
      </c>
      <c r="F126" s="20">
        <f>IF(B126="","",IFERROR(INDEX('Serviços'!$D$5:$D$104,MATCH(B126,'Serviços'!$A$5:$A$104,0)),""))</f>
        <v/>
      </c>
      <c r="G126" s="20">
        <f>IF(B126="","",IFERROR(INDEX('Serviços'!$F$5:$F$104,MATCH(B126,'Serviços'!$A$5:$A$104,0)),""))</f>
        <v/>
      </c>
      <c r="H126" s="22">
        <f>IF(OR(A126="",B126="",C126="",E126=""),"",E126*C126)</f>
        <v/>
      </c>
      <c r="I126" s="20">
        <f>IF(OR(A126="",B126="",C126="",F126=""),"",F126*C126)</f>
        <v/>
      </c>
      <c r="J126" s="20">
        <f>IF(OR(A126="",B126="",C126="",G126=""),"",G126*C126)</f>
        <v/>
      </c>
      <c r="K126" s="21">
        <f>IF(COUNTA(A126:C126)=0,"",IF(A126="","Pacote obrigatório",IF(COUNTIF('Pacotes'!$A$5:$A$104,A126)=0,"Pacote não encontrado",IF(B126="","Serviço obrigatório",IF(COUNTIF('Serviços'!$A$5:$A$104,B126)=0,"Serviço não encontrado",IF(OR(C126="",C126&lt;1,MOD(C126,1)&lt;&gt;0),"Quantidade inválida",IF(IFERROR(INDEX('Serviços'!$H$5:$H$104,MATCH(B126,'Serviços'!$A$5:$A$104,0)),"")&lt;&gt;"OK","Revisar cadastro do serviço",IF(IFERROR(INDEX('Serviços'!$G$5:$G$104,MATCH(B126,'Serviços'!$A$5:$A$104,0)),"Não")&lt;&gt;"Sim","Serviço inativo",IF(COUNTIFS($A$5:$A$204,A126,$B$5:$B$204,B126)&gt;1,"Item duplicado","OK")))))))))</f>
        <v/>
      </c>
    </row>
    <row r="127" ht="21" customHeight="1">
      <c r="A127" s="17" t="n"/>
      <c r="B127" s="17" t="n"/>
      <c r="C127" s="19" t="n"/>
      <c r="D127" s="21">
        <f>IF(B127="","",IFERROR(INDEX('Serviços'!$B$5:$B$104,MATCH(B127,'Serviços'!$A$5:$A$104,0)),"Serviço não encontrado"))</f>
        <v/>
      </c>
      <c r="E127" s="22">
        <f>IF(B127="","",IFERROR(INDEX('Serviços'!$C$5:$C$104,MATCH(B127,'Serviços'!$A$5:$A$104,0)),""))</f>
        <v/>
      </c>
      <c r="F127" s="20">
        <f>IF(B127="","",IFERROR(INDEX('Serviços'!$D$5:$D$104,MATCH(B127,'Serviços'!$A$5:$A$104,0)),""))</f>
        <v/>
      </c>
      <c r="G127" s="20">
        <f>IF(B127="","",IFERROR(INDEX('Serviços'!$F$5:$F$104,MATCH(B127,'Serviços'!$A$5:$A$104,0)),""))</f>
        <v/>
      </c>
      <c r="H127" s="22">
        <f>IF(OR(A127="",B127="",C127="",E127=""),"",E127*C127)</f>
        <v/>
      </c>
      <c r="I127" s="20">
        <f>IF(OR(A127="",B127="",C127="",F127=""),"",F127*C127)</f>
        <v/>
      </c>
      <c r="J127" s="20">
        <f>IF(OR(A127="",B127="",C127="",G127=""),"",G127*C127)</f>
        <v/>
      </c>
      <c r="K127" s="21">
        <f>IF(COUNTA(A127:C127)=0,"",IF(A127="","Pacote obrigatório",IF(COUNTIF('Pacotes'!$A$5:$A$104,A127)=0,"Pacote não encontrado",IF(B127="","Serviço obrigatório",IF(COUNTIF('Serviços'!$A$5:$A$104,B127)=0,"Serviço não encontrado",IF(OR(C127="",C127&lt;1,MOD(C127,1)&lt;&gt;0),"Quantidade inválida",IF(IFERROR(INDEX('Serviços'!$H$5:$H$104,MATCH(B127,'Serviços'!$A$5:$A$104,0)),"")&lt;&gt;"OK","Revisar cadastro do serviço",IF(IFERROR(INDEX('Serviços'!$G$5:$G$104,MATCH(B127,'Serviços'!$A$5:$A$104,0)),"Não")&lt;&gt;"Sim","Serviço inativo",IF(COUNTIFS($A$5:$A$204,A127,$B$5:$B$204,B127)&gt;1,"Item duplicado","OK")))))))))</f>
        <v/>
      </c>
    </row>
    <row r="128" ht="21" customHeight="1">
      <c r="A128" s="17" t="n"/>
      <c r="B128" s="17" t="n"/>
      <c r="C128" s="19" t="n"/>
      <c r="D128" s="21">
        <f>IF(B128="","",IFERROR(INDEX('Serviços'!$B$5:$B$104,MATCH(B128,'Serviços'!$A$5:$A$104,0)),"Serviço não encontrado"))</f>
        <v/>
      </c>
      <c r="E128" s="22">
        <f>IF(B128="","",IFERROR(INDEX('Serviços'!$C$5:$C$104,MATCH(B128,'Serviços'!$A$5:$A$104,0)),""))</f>
        <v/>
      </c>
      <c r="F128" s="20">
        <f>IF(B128="","",IFERROR(INDEX('Serviços'!$D$5:$D$104,MATCH(B128,'Serviços'!$A$5:$A$104,0)),""))</f>
        <v/>
      </c>
      <c r="G128" s="20">
        <f>IF(B128="","",IFERROR(INDEX('Serviços'!$F$5:$F$104,MATCH(B128,'Serviços'!$A$5:$A$104,0)),""))</f>
        <v/>
      </c>
      <c r="H128" s="22">
        <f>IF(OR(A128="",B128="",C128="",E128=""),"",E128*C128)</f>
        <v/>
      </c>
      <c r="I128" s="20">
        <f>IF(OR(A128="",B128="",C128="",F128=""),"",F128*C128)</f>
        <v/>
      </c>
      <c r="J128" s="20">
        <f>IF(OR(A128="",B128="",C128="",G128=""),"",G128*C128)</f>
        <v/>
      </c>
      <c r="K128" s="21">
        <f>IF(COUNTA(A128:C128)=0,"",IF(A128="","Pacote obrigatório",IF(COUNTIF('Pacotes'!$A$5:$A$104,A128)=0,"Pacote não encontrado",IF(B128="","Serviço obrigatório",IF(COUNTIF('Serviços'!$A$5:$A$104,B128)=0,"Serviço não encontrado",IF(OR(C128="",C128&lt;1,MOD(C128,1)&lt;&gt;0),"Quantidade inválida",IF(IFERROR(INDEX('Serviços'!$H$5:$H$104,MATCH(B128,'Serviços'!$A$5:$A$104,0)),"")&lt;&gt;"OK","Revisar cadastro do serviço",IF(IFERROR(INDEX('Serviços'!$G$5:$G$104,MATCH(B128,'Serviços'!$A$5:$A$104,0)),"Não")&lt;&gt;"Sim","Serviço inativo",IF(COUNTIFS($A$5:$A$204,A128,$B$5:$B$204,B128)&gt;1,"Item duplicado","OK")))))))))</f>
        <v/>
      </c>
    </row>
    <row r="129" ht="21" customHeight="1">
      <c r="A129" s="17" t="n"/>
      <c r="B129" s="17" t="n"/>
      <c r="C129" s="19" t="n"/>
      <c r="D129" s="21">
        <f>IF(B129="","",IFERROR(INDEX('Serviços'!$B$5:$B$104,MATCH(B129,'Serviços'!$A$5:$A$104,0)),"Serviço não encontrado"))</f>
        <v/>
      </c>
      <c r="E129" s="22">
        <f>IF(B129="","",IFERROR(INDEX('Serviços'!$C$5:$C$104,MATCH(B129,'Serviços'!$A$5:$A$104,0)),""))</f>
        <v/>
      </c>
      <c r="F129" s="20">
        <f>IF(B129="","",IFERROR(INDEX('Serviços'!$D$5:$D$104,MATCH(B129,'Serviços'!$A$5:$A$104,0)),""))</f>
        <v/>
      </c>
      <c r="G129" s="20">
        <f>IF(B129="","",IFERROR(INDEX('Serviços'!$F$5:$F$104,MATCH(B129,'Serviços'!$A$5:$A$104,0)),""))</f>
        <v/>
      </c>
      <c r="H129" s="22">
        <f>IF(OR(A129="",B129="",C129="",E129=""),"",E129*C129)</f>
        <v/>
      </c>
      <c r="I129" s="20">
        <f>IF(OR(A129="",B129="",C129="",F129=""),"",F129*C129)</f>
        <v/>
      </c>
      <c r="J129" s="20">
        <f>IF(OR(A129="",B129="",C129="",G129=""),"",G129*C129)</f>
        <v/>
      </c>
      <c r="K129" s="21">
        <f>IF(COUNTA(A129:C129)=0,"",IF(A129="","Pacote obrigatório",IF(COUNTIF('Pacotes'!$A$5:$A$104,A129)=0,"Pacote não encontrado",IF(B129="","Serviço obrigatório",IF(COUNTIF('Serviços'!$A$5:$A$104,B129)=0,"Serviço não encontrado",IF(OR(C129="",C129&lt;1,MOD(C129,1)&lt;&gt;0),"Quantidade inválida",IF(IFERROR(INDEX('Serviços'!$H$5:$H$104,MATCH(B129,'Serviços'!$A$5:$A$104,0)),"")&lt;&gt;"OK","Revisar cadastro do serviço",IF(IFERROR(INDEX('Serviços'!$G$5:$G$104,MATCH(B129,'Serviços'!$A$5:$A$104,0)),"Não")&lt;&gt;"Sim","Serviço inativo",IF(COUNTIFS($A$5:$A$204,A129,$B$5:$B$204,B129)&gt;1,"Item duplicado","OK")))))))))</f>
        <v/>
      </c>
    </row>
    <row r="130" ht="21" customHeight="1">
      <c r="A130" s="17" t="n"/>
      <c r="B130" s="17" t="n"/>
      <c r="C130" s="19" t="n"/>
      <c r="D130" s="21">
        <f>IF(B130="","",IFERROR(INDEX('Serviços'!$B$5:$B$104,MATCH(B130,'Serviços'!$A$5:$A$104,0)),"Serviço não encontrado"))</f>
        <v/>
      </c>
      <c r="E130" s="22">
        <f>IF(B130="","",IFERROR(INDEX('Serviços'!$C$5:$C$104,MATCH(B130,'Serviços'!$A$5:$A$104,0)),""))</f>
        <v/>
      </c>
      <c r="F130" s="20">
        <f>IF(B130="","",IFERROR(INDEX('Serviços'!$D$5:$D$104,MATCH(B130,'Serviços'!$A$5:$A$104,0)),""))</f>
        <v/>
      </c>
      <c r="G130" s="20">
        <f>IF(B130="","",IFERROR(INDEX('Serviços'!$F$5:$F$104,MATCH(B130,'Serviços'!$A$5:$A$104,0)),""))</f>
        <v/>
      </c>
      <c r="H130" s="22">
        <f>IF(OR(A130="",B130="",C130="",E130=""),"",E130*C130)</f>
        <v/>
      </c>
      <c r="I130" s="20">
        <f>IF(OR(A130="",B130="",C130="",F130=""),"",F130*C130)</f>
        <v/>
      </c>
      <c r="J130" s="20">
        <f>IF(OR(A130="",B130="",C130="",G130=""),"",G130*C130)</f>
        <v/>
      </c>
      <c r="K130" s="21">
        <f>IF(COUNTA(A130:C130)=0,"",IF(A130="","Pacote obrigatório",IF(COUNTIF('Pacotes'!$A$5:$A$104,A130)=0,"Pacote não encontrado",IF(B130="","Serviço obrigatório",IF(COUNTIF('Serviços'!$A$5:$A$104,B130)=0,"Serviço não encontrado",IF(OR(C130="",C130&lt;1,MOD(C130,1)&lt;&gt;0),"Quantidade inválida",IF(IFERROR(INDEX('Serviços'!$H$5:$H$104,MATCH(B130,'Serviços'!$A$5:$A$104,0)),"")&lt;&gt;"OK","Revisar cadastro do serviço",IF(IFERROR(INDEX('Serviços'!$G$5:$G$104,MATCH(B130,'Serviços'!$A$5:$A$104,0)),"Não")&lt;&gt;"Sim","Serviço inativo",IF(COUNTIFS($A$5:$A$204,A130,$B$5:$B$204,B130)&gt;1,"Item duplicado","OK")))))))))</f>
        <v/>
      </c>
    </row>
    <row r="131" ht="21" customHeight="1">
      <c r="A131" s="17" t="n"/>
      <c r="B131" s="17" t="n"/>
      <c r="C131" s="19" t="n"/>
      <c r="D131" s="21">
        <f>IF(B131="","",IFERROR(INDEX('Serviços'!$B$5:$B$104,MATCH(B131,'Serviços'!$A$5:$A$104,0)),"Serviço não encontrado"))</f>
        <v/>
      </c>
      <c r="E131" s="22">
        <f>IF(B131="","",IFERROR(INDEX('Serviços'!$C$5:$C$104,MATCH(B131,'Serviços'!$A$5:$A$104,0)),""))</f>
        <v/>
      </c>
      <c r="F131" s="20">
        <f>IF(B131="","",IFERROR(INDEX('Serviços'!$D$5:$D$104,MATCH(B131,'Serviços'!$A$5:$A$104,0)),""))</f>
        <v/>
      </c>
      <c r="G131" s="20">
        <f>IF(B131="","",IFERROR(INDEX('Serviços'!$F$5:$F$104,MATCH(B131,'Serviços'!$A$5:$A$104,0)),""))</f>
        <v/>
      </c>
      <c r="H131" s="22">
        <f>IF(OR(A131="",B131="",C131="",E131=""),"",E131*C131)</f>
        <v/>
      </c>
      <c r="I131" s="20">
        <f>IF(OR(A131="",B131="",C131="",F131=""),"",F131*C131)</f>
        <v/>
      </c>
      <c r="J131" s="20">
        <f>IF(OR(A131="",B131="",C131="",G131=""),"",G131*C131)</f>
        <v/>
      </c>
      <c r="K131" s="21">
        <f>IF(COUNTA(A131:C131)=0,"",IF(A131="","Pacote obrigatório",IF(COUNTIF('Pacotes'!$A$5:$A$104,A131)=0,"Pacote não encontrado",IF(B131="","Serviço obrigatório",IF(COUNTIF('Serviços'!$A$5:$A$104,B131)=0,"Serviço não encontrado",IF(OR(C131="",C131&lt;1,MOD(C131,1)&lt;&gt;0),"Quantidade inválida",IF(IFERROR(INDEX('Serviços'!$H$5:$H$104,MATCH(B131,'Serviços'!$A$5:$A$104,0)),"")&lt;&gt;"OK","Revisar cadastro do serviço",IF(IFERROR(INDEX('Serviços'!$G$5:$G$104,MATCH(B131,'Serviços'!$A$5:$A$104,0)),"Não")&lt;&gt;"Sim","Serviço inativo",IF(COUNTIFS($A$5:$A$204,A131,$B$5:$B$204,B131)&gt;1,"Item duplicado","OK")))))))))</f>
        <v/>
      </c>
    </row>
    <row r="132" ht="21" customHeight="1">
      <c r="A132" s="17" t="n"/>
      <c r="B132" s="17" t="n"/>
      <c r="C132" s="19" t="n"/>
      <c r="D132" s="21">
        <f>IF(B132="","",IFERROR(INDEX('Serviços'!$B$5:$B$104,MATCH(B132,'Serviços'!$A$5:$A$104,0)),"Serviço não encontrado"))</f>
        <v/>
      </c>
      <c r="E132" s="22">
        <f>IF(B132="","",IFERROR(INDEX('Serviços'!$C$5:$C$104,MATCH(B132,'Serviços'!$A$5:$A$104,0)),""))</f>
        <v/>
      </c>
      <c r="F132" s="20">
        <f>IF(B132="","",IFERROR(INDEX('Serviços'!$D$5:$D$104,MATCH(B132,'Serviços'!$A$5:$A$104,0)),""))</f>
        <v/>
      </c>
      <c r="G132" s="20">
        <f>IF(B132="","",IFERROR(INDEX('Serviços'!$F$5:$F$104,MATCH(B132,'Serviços'!$A$5:$A$104,0)),""))</f>
        <v/>
      </c>
      <c r="H132" s="22">
        <f>IF(OR(A132="",B132="",C132="",E132=""),"",E132*C132)</f>
        <v/>
      </c>
      <c r="I132" s="20">
        <f>IF(OR(A132="",B132="",C132="",F132=""),"",F132*C132)</f>
        <v/>
      </c>
      <c r="J132" s="20">
        <f>IF(OR(A132="",B132="",C132="",G132=""),"",G132*C132)</f>
        <v/>
      </c>
      <c r="K132" s="21">
        <f>IF(COUNTA(A132:C132)=0,"",IF(A132="","Pacote obrigatório",IF(COUNTIF('Pacotes'!$A$5:$A$104,A132)=0,"Pacote não encontrado",IF(B132="","Serviço obrigatório",IF(COUNTIF('Serviços'!$A$5:$A$104,B132)=0,"Serviço não encontrado",IF(OR(C132="",C132&lt;1,MOD(C132,1)&lt;&gt;0),"Quantidade inválida",IF(IFERROR(INDEX('Serviços'!$H$5:$H$104,MATCH(B132,'Serviços'!$A$5:$A$104,0)),"")&lt;&gt;"OK","Revisar cadastro do serviço",IF(IFERROR(INDEX('Serviços'!$G$5:$G$104,MATCH(B132,'Serviços'!$A$5:$A$104,0)),"Não")&lt;&gt;"Sim","Serviço inativo",IF(COUNTIFS($A$5:$A$204,A132,$B$5:$B$204,B132)&gt;1,"Item duplicado","OK")))))))))</f>
        <v/>
      </c>
    </row>
    <row r="133" ht="21" customHeight="1">
      <c r="A133" s="17" t="n"/>
      <c r="B133" s="17" t="n"/>
      <c r="C133" s="19" t="n"/>
      <c r="D133" s="21">
        <f>IF(B133="","",IFERROR(INDEX('Serviços'!$B$5:$B$104,MATCH(B133,'Serviços'!$A$5:$A$104,0)),"Serviço não encontrado"))</f>
        <v/>
      </c>
      <c r="E133" s="22">
        <f>IF(B133="","",IFERROR(INDEX('Serviços'!$C$5:$C$104,MATCH(B133,'Serviços'!$A$5:$A$104,0)),""))</f>
        <v/>
      </c>
      <c r="F133" s="20">
        <f>IF(B133="","",IFERROR(INDEX('Serviços'!$D$5:$D$104,MATCH(B133,'Serviços'!$A$5:$A$104,0)),""))</f>
        <v/>
      </c>
      <c r="G133" s="20">
        <f>IF(B133="","",IFERROR(INDEX('Serviços'!$F$5:$F$104,MATCH(B133,'Serviços'!$A$5:$A$104,0)),""))</f>
        <v/>
      </c>
      <c r="H133" s="22">
        <f>IF(OR(A133="",B133="",C133="",E133=""),"",E133*C133)</f>
        <v/>
      </c>
      <c r="I133" s="20">
        <f>IF(OR(A133="",B133="",C133="",F133=""),"",F133*C133)</f>
        <v/>
      </c>
      <c r="J133" s="20">
        <f>IF(OR(A133="",B133="",C133="",G133=""),"",G133*C133)</f>
        <v/>
      </c>
      <c r="K133" s="21">
        <f>IF(COUNTA(A133:C133)=0,"",IF(A133="","Pacote obrigatório",IF(COUNTIF('Pacotes'!$A$5:$A$104,A133)=0,"Pacote não encontrado",IF(B133="","Serviço obrigatório",IF(COUNTIF('Serviços'!$A$5:$A$104,B133)=0,"Serviço não encontrado",IF(OR(C133="",C133&lt;1,MOD(C133,1)&lt;&gt;0),"Quantidade inválida",IF(IFERROR(INDEX('Serviços'!$H$5:$H$104,MATCH(B133,'Serviços'!$A$5:$A$104,0)),"")&lt;&gt;"OK","Revisar cadastro do serviço",IF(IFERROR(INDEX('Serviços'!$G$5:$G$104,MATCH(B133,'Serviços'!$A$5:$A$104,0)),"Não")&lt;&gt;"Sim","Serviço inativo",IF(COUNTIFS($A$5:$A$204,A133,$B$5:$B$204,B133)&gt;1,"Item duplicado","OK")))))))))</f>
        <v/>
      </c>
    </row>
    <row r="134" ht="21" customHeight="1">
      <c r="A134" s="17" t="n"/>
      <c r="B134" s="17" t="n"/>
      <c r="C134" s="19" t="n"/>
      <c r="D134" s="21">
        <f>IF(B134="","",IFERROR(INDEX('Serviços'!$B$5:$B$104,MATCH(B134,'Serviços'!$A$5:$A$104,0)),"Serviço não encontrado"))</f>
        <v/>
      </c>
      <c r="E134" s="22">
        <f>IF(B134="","",IFERROR(INDEX('Serviços'!$C$5:$C$104,MATCH(B134,'Serviços'!$A$5:$A$104,0)),""))</f>
        <v/>
      </c>
      <c r="F134" s="20">
        <f>IF(B134="","",IFERROR(INDEX('Serviços'!$D$5:$D$104,MATCH(B134,'Serviços'!$A$5:$A$104,0)),""))</f>
        <v/>
      </c>
      <c r="G134" s="20">
        <f>IF(B134="","",IFERROR(INDEX('Serviços'!$F$5:$F$104,MATCH(B134,'Serviços'!$A$5:$A$104,0)),""))</f>
        <v/>
      </c>
      <c r="H134" s="22">
        <f>IF(OR(A134="",B134="",C134="",E134=""),"",E134*C134)</f>
        <v/>
      </c>
      <c r="I134" s="20">
        <f>IF(OR(A134="",B134="",C134="",F134=""),"",F134*C134)</f>
        <v/>
      </c>
      <c r="J134" s="20">
        <f>IF(OR(A134="",B134="",C134="",G134=""),"",G134*C134)</f>
        <v/>
      </c>
      <c r="K134" s="21">
        <f>IF(COUNTA(A134:C134)=0,"",IF(A134="","Pacote obrigatório",IF(COUNTIF('Pacotes'!$A$5:$A$104,A134)=0,"Pacote não encontrado",IF(B134="","Serviço obrigatório",IF(COUNTIF('Serviços'!$A$5:$A$104,B134)=0,"Serviço não encontrado",IF(OR(C134="",C134&lt;1,MOD(C134,1)&lt;&gt;0),"Quantidade inválida",IF(IFERROR(INDEX('Serviços'!$H$5:$H$104,MATCH(B134,'Serviços'!$A$5:$A$104,0)),"")&lt;&gt;"OK","Revisar cadastro do serviço",IF(IFERROR(INDEX('Serviços'!$G$5:$G$104,MATCH(B134,'Serviços'!$A$5:$A$104,0)),"Não")&lt;&gt;"Sim","Serviço inativo",IF(COUNTIFS($A$5:$A$204,A134,$B$5:$B$204,B134)&gt;1,"Item duplicado","OK")))))))))</f>
        <v/>
      </c>
    </row>
    <row r="135" ht="21" customHeight="1">
      <c r="A135" s="17" t="n"/>
      <c r="B135" s="17" t="n"/>
      <c r="C135" s="19" t="n"/>
      <c r="D135" s="21">
        <f>IF(B135="","",IFERROR(INDEX('Serviços'!$B$5:$B$104,MATCH(B135,'Serviços'!$A$5:$A$104,0)),"Serviço não encontrado"))</f>
        <v/>
      </c>
      <c r="E135" s="22">
        <f>IF(B135="","",IFERROR(INDEX('Serviços'!$C$5:$C$104,MATCH(B135,'Serviços'!$A$5:$A$104,0)),""))</f>
        <v/>
      </c>
      <c r="F135" s="20">
        <f>IF(B135="","",IFERROR(INDEX('Serviços'!$D$5:$D$104,MATCH(B135,'Serviços'!$A$5:$A$104,0)),""))</f>
        <v/>
      </c>
      <c r="G135" s="20">
        <f>IF(B135="","",IFERROR(INDEX('Serviços'!$F$5:$F$104,MATCH(B135,'Serviços'!$A$5:$A$104,0)),""))</f>
        <v/>
      </c>
      <c r="H135" s="22">
        <f>IF(OR(A135="",B135="",C135="",E135=""),"",E135*C135)</f>
        <v/>
      </c>
      <c r="I135" s="20">
        <f>IF(OR(A135="",B135="",C135="",F135=""),"",F135*C135)</f>
        <v/>
      </c>
      <c r="J135" s="20">
        <f>IF(OR(A135="",B135="",C135="",G135=""),"",G135*C135)</f>
        <v/>
      </c>
      <c r="K135" s="21">
        <f>IF(COUNTA(A135:C135)=0,"",IF(A135="","Pacote obrigatório",IF(COUNTIF('Pacotes'!$A$5:$A$104,A135)=0,"Pacote não encontrado",IF(B135="","Serviço obrigatório",IF(COUNTIF('Serviços'!$A$5:$A$104,B135)=0,"Serviço não encontrado",IF(OR(C135="",C135&lt;1,MOD(C135,1)&lt;&gt;0),"Quantidade inválida",IF(IFERROR(INDEX('Serviços'!$H$5:$H$104,MATCH(B135,'Serviços'!$A$5:$A$104,0)),"")&lt;&gt;"OK","Revisar cadastro do serviço",IF(IFERROR(INDEX('Serviços'!$G$5:$G$104,MATCH(B135,'Serviços'!$A$5:$A$104,0)),"Não")&lt;&gt;"Sim","Serviço inativo",IF(COUNTIFS($A$5:$A$204,A135,$B$5:$B$204,B135)&gt;1,"Item duplicado","OK")))))))))</f>
        <v/>
      </c>
    </row>
    <row r="136" ht="21" customHeight="1">
      <c r="A136" s="17" t="n"/>
      <c r="B136" s="17" t="n"/>
      <c r="C136" s="19" t="n"/>
      <c r="D136" s="21">
        <f>IF(B136="","",IFERROR(INDEX('Serviços'!$B$5:$B$104,MATCH(B136,'Serviços'!$A$5:$A$104,0)),"Serviço não encontrado"))</f>
        <v/>
      </c>
      <c r="E136" s="22">
        <f>IF(B136="","",IFERROR(INDEX('Serviços'!$C$5:$C$104,MATCH(B136,'Serviços'!$A$5:$A$104,0)),""))</f>
        <v/>
      </c>
      <c r="F136" s="20">
        <f>IF(B136="","",IFERROR(INDEX('Serviços'!$D$5:$D$104,MATCH(B136,'Serviços'!$A$5:$A$104,0)),""))</f>
        <v/>
      </c>
      <c r="G136" s="20">
        <f>IF(B136="","",IFERROR(INDEX('Serviços'!$F$5:$F$104,MATCH(B136,'Serviços'!$A$5:$A$104,0)),""))</f>
        <v/>
      </c>
      <c r="H136" s="22">
        <f>IF(OR(A136="",B136="",C136="",E136=""),"",E136*C136)</f>
        <v/>
      </c>
      <c r="I136" s="20">
        <f>IF(OR(A136="",B136="",C136="",F136=""),"",F136*C136)</f>
        <v/>
      </c>
      <c r="J136" s="20">
        <f>IF(OR(A136="",B136="",C136="",G136=""),"",G136*C136)</f>
        <v/>
      </c>
      <c r="K136" s="21">
        <f>IF(COUNTA(A136:C136)=0,"",IF(A136="","Pacote obrigatório",IF(COUNTIF('Pacotes'!$A$5:$A$104,A136)=0,"Pacote não encontrado",IF(B136="","Serviço obrigatório",IF(COUNTIF('Serviços'!$A$5:$A$104,B136)=0,"Serviço não encontrado",IF(OR(C136="",C136&lt;1,MOD(C136,1)&lt;&gt;0),"Quantidade inválida",IF(IFERROR(INDEX('Serviços'!$H$5:$H$104,MATCH(B136,'Serviços'!$A$5:$A$104,0)),"")&lt;&gt;"OK","Revisar cadastro do serviço",IF(IFERROR(INDEX('Serviços'!$G$5:$G$104,MATCH(B136,'Serviços'!$A$5:$A$104,0)),"Não")&lt;&gt;"Sim","Serviço inativo",IF(COUNTIFS($A$5:$A$204,A136,$B$5:$B$204,B136)&gt;1,"Item duplicado","OK")))))))))</f>
        <v/>
      </c>
    </row>
    <row r="137" ht="21" customHeight="1">
      <c r="A137" s="17" t="n"/>
      <c r="B137" s="17" t="n"/>
      <c r="C137" s="19" t="n"/>
      <c r="D137" s="21">
        <f>IF(B137="","",IFERROR(INDEX('Serviços'!$B$5:$B$104,MATCH(B137,'Serviços'!$A$5:$A$104,0)),"Serviço não encontrado"))</f>
        <v/>
      </c>
      <c r="E137" s="22">
        <f>IF(B137="","",IFERROR(INDEX('Serviços'!$C$5:$C$104,MATCH(B137,'Serviços'!$A$5:$A$104,0)),""))</f>
        <v/>
      </c>
      <c r="F137" s="20">
        <f>IF(B137="","",IFERROR(INDEX('Serviços'!$D$5:$D$104,MATCH(B137,'Serviços'!$A$5:$A$104,0)),""))</f>
        <v/>
      </c>
      <c r="G137" s="20">
        <f>IF(B137="","",IFERROR(INDEX('Serviços'!$F$5:$F$104,MATCH(B137,'Serviços'!$A$5:$A$104,0)),""))</f>
        <v/>
      </c>
      <c r="H137" s="22">
        <f>IF(OR(A137="",B137="",C137="",E137=""),"",E137*C137)</f>
        <v/>
      </c>
      <c r="I137" s="20">
        <f>IF(OR(A137="",B137="",C137="",F137=""),"",F137*C137)</f>
        <v/>
      </c>
      <c r="J137" s="20">
        <f>IF(OR(A137="",B137="",C137="",G137=""),"",G137*C137)</f>
        <v/>
      </c>
      <c r="K137" s="21">
        <f>IF(COUNTA(A137:C137)=0,"",IF(A137="","Pacote obrigatório",IF(COUNTIF('Pacotes'!$A$5:$A$104,A137)=0,"Pacote não encontrado",IF(B137="","Serviço obrigatório",IF(COUNTIF('Serviços'!$A$5:$A$104,B137)=0,"Serviço não encontrado",IF(OR(C137="",C137&lt;1,MOD(C137,1)&lt;&gt;0),"Quantidade inválida",IF(IFERROR(INDEX('Serviços'!$H$5:$H$104,MATCH(B137,'Serviços'!$A$5:$A$104,0)),"")&lt;&gt;"OK","Revisar cadastro do serviço",IF(IFERROR(INDEX('Serviços'!$G$5:$G$104,MATCH(B137,'Serviços'!$A$5:$A$104,0)),"Não")&lt;&gt;"Sim","Serviço inativo",IF(COUNTIFS($A$5:$A$204,A137,$B$5:$B$204,B137)&gt;1,"Item duplicado","OK")))))))))</f>
        <v/>
      </c>
    </row>
    <row r="138" ht="21" customHeight="1">
      <c r="A138" s="17" t="n"/>
      <c r="B138" s="17" t="n"/>
      <c r="C138" s="19" t="n"/>
      <c r="D138" s="21">
        <f>IF(B138="","",IFERROR(INDEX('Serviços'!$B$5:$B$104,MATCH(B138,'Serviços'!$A$5:$A$104,0)),"Serviço não encontrado"))</f>
        <v/>
      </c>
      <c r="E138" s="22">
        <f>IF(B138="","",IFERROR(INDEX('Serviços'!$C$5:$C$104,MATCH(B138,'Serviços'!$A$5:$A$104,0)),""))</f>
        <v/>
      </c>
      <c r="F138" s="20">
        <f>IF(B138="","",IFERROR(INDEX('Serviços'!$D$5:$D$104,MATCH(B138,'Serviços'!$A$5:$A$104,0)),""))</f>
        <v/>
      </c>
      <c r="G138" s="20">
        <f>IF(B138="","",IFERROR(INDEX('Serviços'!$F$5:$F$104,MATCH(B138,'Serviços'!$A$5:$A$104,0)),""))</f>
        <v/>
      </c>
      <c r="H138" s="22">
        <f>IF(OR(A138="",B138="",C138="",E138=""),"",E138*C138)</f>
        <v/>
      </c>
      <c r="I138" s="20">
        <f>IF(OR(A138="",B138="",C138="",F138=""),"",F138*C138)</f>
        <v/>
      </c>
      <c r="J138" s="20">
        <f>IF(OR(A138="",B138="",C138="",G138=""),"",G138*C138)</f>
        <v/>
      </c>
      <c r="K138" s="21">
        <f>IF(COUNTA(A138:C138)=0,"",IF(A138="","Pacote obrigatório",IF(COUNTIF('Pacotes'!$A$5:$A$104,A138)=0,"Pacote não encontrado",IF(B138="","Serviço obrigatório",IF(COUNTIF('Serviços'!$A$5:$A$104,B138)=0,"Serviço não encontrado",IF(OR(C138="",C138&lt;1,MOD(C138,1)&lt;&gt;0),"Quantidade inválida",IF(IFERROR(INDEX('Serviços'!$H$5:$H$104,MATCH(B138,'Serviços'!$A$5:$A$104,0)),"")&lt;&gt;"OK","Revisar cadastro do serviço",IF(IFERROR(INDEX('Serviços'!$G$5:$G$104,MATCH(B138,'Serviços'!$A$5:$A$104,0)),"Não")&lt;&gt;"Sim","Serviço inativo",IF(COUNTIFS($A$5:$A$204,A138,$B$5:$B$204,B138)&gt;1,"Item duplicado","OK")))))))))</f>
        <v/>
      </c>
    </row>
    <row r="139" ht="21" customHeight="1">
      <c r="A139" s="17" t="n"/>
      <c r="B139" s="17" t="n"/>
      <c r="C139" s="19" t="n"/>
      <c r="D139" s="21">
        <f>IF(B139="","",IFERROR(INDEX('Serviços'!$B$5:$B$104,MATCH(B139,'Serviços'!$A$5:$A$104,0)),"Serviço não encontrado"))</f>
        <v/>
      </c>
      <c r="E139" s="22">
        <f>IF(B139="","",IFERROR(INDEX('Serviços'!$C$5:$C$104,MATCH(B139,'Serviços'!$A$5:$A$104,0)),""))</f>
        <v/>
      </c>
      <c r="F139" s="20">
        <f>IF(B139="","",IFERROR(INDEX('Serviços'!$D$5:$D$104,MATCH(B139,'Serviços'!$A$5:$A$104,0)),""))</f>
        <v/>
      </c>
      <c r="G139" s="20">
        <f>IF(B139="","",IFERROR(INDEX('Serviços'!$F$5:$F$104,MATCH(B139,'Serviços'!$A$5:$A$104,0)),""))</f>
        <v/>
      </c>
      <c r="H139" s="22">
        <f>IF(OR(A139="",B139="",C139="",E139=""),"",E139*C139)</f>
        <v/>
      </c>
      <c r="I139" s="20">
        <f>IF(OR(A139="",B139="",C139="",F139=""),"",F139*C139)</f>
        <v/>
      </c>
      <c r="J139" s="20">
        <f>IF(OR(A139="",B139="",C139="",G139=""),"",G139*C139)</f>
        <v/>
      </c>
      <c r="K139" s="21">
        <f>IF(COUNTA(A139:C139)=0,"",IF(A139="","Pacote obrigatório",IF(COUNTIF('Pacotes'!$A$5:$A$104,A139)=0,"Pacote não encontrado",IF(B139="","Serviço obrigatório",IF(COUNTIF('Serviços'!$A$5:$A$104,B139)=0,"Serviço não encontrado",IF(OR(C139="",C139&lt;1,MOD(C139,1)&lt;&gt;0),"Quantidade inválida",IF(IFERROR(INDEX('Serviços'!$H$5:$H$104,MATCH(B139,'Serviços'!$A$5:$A$104,0)),"")&lt;&gt;"OK","Revisar cadastro do serviço",IF(IFERROR(INDEX('Serviços'!$G$5:$G$104,MATCH(B139,'Serviços'!$A$5:$A$104,0)),"Não")&lt;&gt;"Sim","Serviço inativo",IF(COUNTIFS($A$5:$A$204,A139,$B$5:$B$204,B139)&gt;1,"Item duplicado","OK")))))))))</f>
        <v/>
      </c>
    </row>
    <row r="140" ht="21" customHeight="1">
      <c r="A140" s="17" t="n"/>
      <c r="B140" s="17" t="n"/>
      <c r="C140" s="19" t="n"/>
      <c r="D140" s="21">
        <f>IF(B140="","",IFERROR(INDEX('Serviços'!$B$5:$B$104,MATCH(B140,'Serviços'!$A$5:$A$104,0)),"Serviço não encontrado"))</f>
        <v/>
      </c>
      <c r="E140" s="22">
        <f>IF(B140="","",IFERROR(INDEX('Serviços'!$C$5:$C$104,MATCH(B140,'Serviços'!$A$5:$A$104,0)),""))</f>
        <v/>
      </c>
      <c r="F140" s="20">
        <f>IF(B140="","",IFERROR(INDEX('Serviços'!$D$5:$D$104,MATCH(B140,'Serviços'!$A$5:$A$104,0)),""))</f>
        <v/>
      </c>
      <c r="G140" s="20">
        <f>IF(B140="","",IFERROR(INDEX('Serviços'!$F$5:$F$104,MATCH(B140,'Serviços'!$A$5:$A$104,0)),""))</f>
        <v/>
      </c>
      <c r="H140" s="22">
        <f>IF(OR(A140="",B140="",C140="",E140=""),"",E140*C140)</f>
        <v/>
      </c>
      <c r="I140" s="20">
        <f>IF(OR(A140="",B140="",C140="",F140=""),"",F140*C140)</f>
        <v/>
      </c>
      <c r="J140" s="20">
        <f>IF(OR(A140="",B140="",C140="",G140=""),"",G140*C140)</f>
        <v/>
      </c>
      <c r="K140" s="21">
        <f>IF(COUNTA(A140:C140)=0,"",IF(A140="","Pacote obrigatório",IF(COUNTIF('Pacotes'!$A$5:$A$104,A140)=0,"Pacote não encontrado",IF(B140="","Serviço obrigatório",IF(COUNTIF('Serviços'!$A$5:$A$104,B140)=0,"Serviço não encontrado",IF(OR(C140="",C140&lt;1,MOD(C140,1)&lt;&gt;0),"Quantidade inválida",IF(IFERROR(INDEX('Serviços'!$H$5:$H$104,MATCH(B140,'Serviços'!$A$5:$A$104,0)),"")&lt;&gt;"OK","Revisar cadastro do serviço",IF(IFERROR(INDEX('Serviços'!$G$5:$G$104,MATCH(B140,'Serviços'!$A$5:$A$104,0)),"Não")&lt;&gt;"Sim","Serviço inativo",IF(COUNTIFS($A$5:$A$204,A140,$B$5:$B$204,B140)&gt;1,"Item duplicado","OK")))))))))</f>
        <v/>
      </c>
    </row>
    <row r="141" ht="21" customHeight="1">
      <c r="A141" s="17" t="n"/>
      <c r="B141" s="17" t="n"/>
      <c r="C141" s="19" t="n"/>
      <c r="D141" s="21">
        <f>IF(B141="","",IFERROR(INDEX('Serviços'!$B$5:$B$104,MATCH(B141,'Serviços'!$A$5:$A$104,0)),"Serviço não encontrado"))</f>
        <v/>
      </c>
      <c r="E141" s="22">
        <f>IF(B141="","",IFERROR(INDEX('Serviços'!$C$5:$C$104,MATCH(B141,'Serviços'!$A$5:$A$104,0)),""))</f>
        <v/>
      </c>
      <c r="F141" s="20">
        <f>IF(B141="","",IFERROR(INDEX('Serviços'!$D$5:$D$104,MATCH(B141,'Serviços'!$A$5:$A$104,0)),""))</f>
        <v/>
      </c>
      <c r="G141" s="20">
        <f>IF(B141="","",IFERROR(INDEX('Serviços'!$F$5:$F$104,MATCH(B141,'Serviços'!$A$5:$A$104,0)),""))</f>
        <v/>
      </c>
      <c r="H141" s="22">
        <f>IF(OR(A141="",B141="",C141="",E141=""),"",E141*C141)</f>
        <v/>
      </c>
      <c r="I141" s="20">
        <f>IF(OR(A141="",B141="",C141="",F141=""),"",F141*C141)</f>
        <v/>
      </c>
      <c r="J141" s="20">
        <f>IF(OR(A141="",B141="",C141="",G141=""),"",G141*C141)</f>
        <v/>
      </c>
      <c r="K141" s="21">
        <f>IF(COUNTA(A141:C141)=0,"",IF(A141="","Pacote obrigatório",IF(COUNTIF('Pacotes'!$A$5:$A$104,A141)=0,"Pacote não encontrado",IF(B141="","Serviço obrigatório",IF(COUNTIF('Serviços'!$A$5:$A$104,B141)=0,"Serviço não encontrado",IF(OR(C141="",C141&lt;1,MOD(C141,1)&lt;&gt;0),"Quantidade inválida",IF(IFERROR(INDEX('Serviços'!$H$5:$H$104,MATCH(B141,'Serviços'!$A$5:$A$104,0)),"")&lt;&gt;"OK","Revisar cadastro do serviço",IF(IFERROR(INDEX('Serviços'!$G$5:$G$104,MATCH(B141,'Serviços'!$A$5:$A$104,0)),"Não")&lt;&gt;"Sim","Serviço inativo",IF(COUNTIFS($A$5:$A$204,A141,$B$5:$B$204,B141)&gt;1,"Item duplicado","OK")))))))))</f>
        <v/>
      </c>
    </row>
    <row r="142" ht="21" customHeight="1">
      <c r="A142" s="17" t="n"/>
      <c r="B142" s="17" t="n"/>
      <c r="C142" s="19" t="n"/>
      <c r="D142" s="21">
        <f>IF(B142="","",IFERROR(INDEX('Serviços'!$B$5:$B$104,MATCH(B142,'Serviços'!$A$5:$A$104,0)),"Serviço não encontrado"))</f>
        <v/>
      </c>
      <c r="E142" s="22">
        <f>IF(B142="","",IFERROR(INDEX('Serviços'!$C$5:$C$104,MATCH(B142,'Serviços'!$A$5:$A$104,0)),""))</f>
        <v/>
      </c>
      <c r="F142" s="20">
        <f>IF(B142="","",IFERROR(INDEX('Serviços'!$D$5:$D$104,MATCH(B142,'Serviços'!$A$5:$A$104,0)),""))</f>
        <v/>
      </c>
      <c r="G142" s="20">
        <f>IF(B142="","",IFERROR(INDEX('Serviços'!$F$5:$F$104,MATCH(B142,'Serviços'!$A$5:$A$104,0)),""))</f>
        <v/>
      </c>
      <c r="H142" s="22">
        <f>IF(OR(A142="",B142="",C142="",E142=""),"",E142*C142)</f>
        <v/>
      </c>
      <c r="I142" s="20">
        <f>IF(OR(A142="",B142="",C142="",F142=""),"",F142*C142)</f>
        <v/>
      </c>
      <c r="J142" s="20">
        <f>IF(OR(A142="",B142="",C142="",G142=""),"",G142*C142)</f>
        <v/>
      </c>
      <c r="K142" s="21">
        <f>IF(COUNTA(A142:C142)=0,"",IF(A142="","Pacote obrigatório",IF(COUNTIF('Pacotes'!$A$5:$A$104,A142)=0,"Pacote não encontrado",IF(B142="","Serviço obrigatório",IF(COUNTIF('Serviços'!$A$5:$A$104,B142)=0,"Serviço não encontrado",IF(OR(C142="",C142&lt;1,MOD(C142,1)&lt;&gt;0),"Quantidade inválida",IF(IFERROR(INDEX('Serviços'!$H$5:$H$104,MATCH(B142,'Serviços'!$A$5:$A$104,0)),"")&lt;&gt;"OK","Revisar cadastro do serviço",IF(IFERROR(INDEX('Serviços'!$G$5:$G$104,MATCH(B142,'Serviços'!$A$5:$A$104,0)),"Não")&lt;&gt;"Sim","Serviço inativo",IF(COUNTIFS($A$5:$A$204,A142,$B$5:$B$204,B142)&gt;1,"Item duplicado","OK")))))))))</f>
        <v/>
      </c>
    </row>
    <row r="143" ht="21" customHeight="1">
      <c r="A143" s="17" t="n"/>
      <c r="B143" s="17" t="n"/>
      <c r="C143" s="19" t="n"/>
      <c r="D143" s="21">
        <f>IF(B143="","",IFERROR(INDEX('Serviços'!$B$5:$B$104,MATCH(B143,'Serviços'!$A$5:$A$104,0)),"Serviço não encontrado"))</f>
        <v/>
      </c>
      <c r="E143" s="22">
        <f>IF(B143="","",IFERROR(INDEX('Serviços'!$C$5:$C$104,MATCH(B143,'Serviços'!$A$5:$A$104,0)),""))</f>
        <v/>
      </c>
      <c r="F143" s="20">
        <f>IF(B143="","",IFERROR(INDEX('Serviços'!$D$5:$D$104,MATCH(B143,'Serviços'!$A$5:$A$104,0)),""))</f>
        <v/>
      </c>
      <c r="G143" s="20">
        <f>IF(B143="","",IFERROR(INDEX('Serviços'!$F$5:$F$104,MATCH(B143,'Serviços'!$A$5:$A$104,0)),""))</f>
        <v/>
      </c>
      <c r="H143" s="22">
        <f>IF(OR(A143="",B143="",C143="",E143=""),"",E143*C143)</f>
        <v/>
      </c>
      <c r="I143" s="20">
        <f>IF(OR(A143="",B143="",C143="",F143=""),"",F143*C143)</f>
        <v/>
      </c>
      <c r="J143" s="20">
        <f>IF(OR(A143="",B143="",C143="",G143=""),"",G143*C143)</f>
        <v/>
      </c>
      <c r="K143" s="21">
        <f>IF(COUNTA(A143:C143)=0,"",IF(A143="","Pacote obrigatório",IF(COUNTIF('Pacotes'!$A$5:$A$104,A143)=0,"Pacote não encontrado",IF(B143="","Serviço obrigatório",IF(COUNTIF('Serviços'!$A$5:$A$104,B143)=0,"Serviço não encontrado",IF(OR(C143="",C143&lt;1,MOD(C143,1)&lt;&gt;0),"Quantidade inválida",IF(IFERROR(INDEX('Serviços'!$H$5:$H$104,MATCH(B143,'Serviços'!$A$5:$A$104,0)),"")&lt;&gt;"OK","Revisar cadastro do serviço",IF(IFERROR(INDEX('Serviços'!$G$5:$G$104,MATCH(B143,'Serviços'!$A$5:$A$104,0)),"Não")&lt;&gt;"Sim","Serviço inativo",IF(COUNTIFS($A$5:$A$204,A143,$B$5:$B$204,B143)&gt;1,"Item duplicado","OK")))))))))</f>
        <v/>
      </c>
    </row>
    <row r="144" ht="21" customHeight="1">
      <c r="A144" s="17" t="n"/>
      <c r="B144" s="17" t="n"/>
      <c r="C144" s="19" t="n"/>
      <c r="D144" s="21">
        <f>IF(B144="","",IFERROR(INDEX('Serviços'!$B$5:$B$104,MATCH(B144,'Serviços'!$A$5:$A$104,0)),"Serviço não encontrado"))</f>
        <v/>
      </c>
      <c r="E144" s="22">
        <f>IF(B144="","",IFERROR(INDEX('Serviços'!$C$5:$C$104,MATCH(B144,'Serviços'!$A$5:$A$104,0)),""))</f>
        <v/>
      </c>
      <c r="F144" s="20">
        <f>IF(B144="","",IFERROR(INDEX('Serviços'!$D$5:$D$104,MATCH(B144,'Serviços'!$A$5:$A$104,0)),""))</f>
        <v/>
      </c>
      <c r="G144" s="20">
        <f>IF(B144="","",IFERROR(INDEX('Serviços'!$F$5:$F$104,MATCH(B144,'Serviços'!$A$5:$A$104,0)),""))</f>
        <v/>
      </c>
      <c r="H144" s="22">
        <f>IF(OR(A144="",B144="",C144="",E144=""),"",E144*C144)</f>
        <v/>
      </c>
      <c r="I144" s="20">
        <f>IF(OR(A144="",B144="",C144="",F144=""),"",F144*C144)</f>
        <v/>
      </c>
      <c r="J144" s="20">
        <f>IF(OR(A144="",B144="",C144="",G144=""),"",G144*C144)</f>
        <v/>
      </c>
      <c r="K144" s="21">
        <f>IF(COUNTA(A144:C144)=0,"",IF(A144="","Pacote obrigatório",IF(COUNTIF('Pacotes'!$A$5:$A$104,A144)=0,"Pacote não encontrado",IF(B144="","Serviço obrigatório",IF(COUNTIF('Serviços'!$A$5:$A$104,B144)=0,"Serviço não encontrado",IF(OR(C144="",C144&lt;1,MOD(C144,1)&lt;&gt;0),"Quantidade inválida",IF(IFERROR(INDEX('Serviços'!$H$5:$H$104,MATCH(B144,'Serviços'!$A$5:$A$104,0)),"")&lt;&gt;"OK","Revisar cadastro do serviço",IF(IFERROR(INDEX('Serviços'!$G$5:$G$104,MATCH(B144,'Serviços'!$A$5:$A$104,0)),"Não")&lt;&gt;"Sim","Serviço inativo",IF(COUNTIFS($A$5:$A$204,A144,$B$5:$B$204,B144)&gt;1,"Item duplicado","OK")))))))))</f>
        <v/>
      </c>
    </row>
    <row r="145" ht="21" customHeight="1">
      <c r="A145" s="17" t="n"/>
      <c r="B145" s="17" t="n"/>
      <c r="C145" s="19" t="n"/>
      <c r="D145" s="21">
        <f>IF(B145="","",IFERROR(INDEX('Serviços'!$B$5:$B$104,MATCH(B145,'Serviços'!$A$5:$A$104,0)),"Serviço não encontrado"))</f>
        <v/>
      </c>
      <c r="E145" s="22">
        <f>IF(B145="","",IFERROR(INDEX('Serviços'!$C$5:$C$104,MATCH(B145,'Serviços'!$A$5:$A$104,0)),""))</f>
        <v/>
      </c>
      <c r="F145" s="20">
        <f>IF(B145="","",IFERROR(INDEX('Serviços'!$D$5:$D$104,MATCH(B145,'Serviços'!$A$5:$A$104,0)),""))</f>
        <v/>
      </c>
      <c r="G145" s="20">
        <f>IF(B145="","",IFERROR(INDEX('Serviços'!$F$5:$F$104,MATCH(B145,'Serviços'!$A$5:$A$104,0)),""))</f>
        <v/>
      </c>
      <c r="H145" s="22">
        <f>IF(OR(A145="",B145="",C145="",E145=""),"",E145*C145)</f>
        <v/>
      </c>
      <c r="I145" s="20">
        <f>IF(OR(A145="",B145="",C145="",F145=""),"",F145*C145)</f>
        <v/>
      </c>
      <c r="J145" s="20">
        <f>IF(OR(A145="",B145="",C145="",G145=""),"",G145*C145)</f>
        <v/>
      </c>
      <c r="K145" s="21">
        <f>IF(COUNTA(A145:C145)=0,"",IF(A145="","Pacote obrigatório",IF(COUNTIF('Pacotes'!$A$5:$A$104,A145)=0,"Pacote não encontrado",IF(B145="","Serviço obrigatório",IF(COUNTIF('Serviços'!$A$5:$A$104,B145)=0,"Serviço não encontrado",IF(OR(C145="",C145&lt;1,MOD(C145,1)&lt;&gt;0),"Quantidade inválida",IF(IFERROR(INDEX('Serviços'!$H$5:$H$104,MATCH(B145,'Serviços'!$A$5:$A$104,0)),"")&lt;&gt;"OK","Revisar cadastro do serviço",IF(IFERROR(INDEX('Serviços'!$G$5:$G$104,MATCH(B145,'Serviços'!$A$5:$A$104,0)),"Não")&lt;&gt;"Sim","Serviço inativo",IF(COUNTIFS($A$5:$A$204,A145,$B$5:$B$204,B145)&gt;1,"Item duplicado","OK")))))))))</f>
        <v/>
      </c>
    </row>
    <row r="146" ht="21" customHeight="1">
      <c r="A146" s="17" t="n"/>
      <c r="B146" s="17" t="n"/>
      <c r="C146" s="19" t="n"/>
      <c r="D146" s="21">
        <f>IF(B146="","",IFERROR(INDEX('Serviços'!$B$5:$B$104,MATCH(B146,'Serviços'!$A$5:$A$104,0)),"Serviço não encontrado"))</f>
        <v/>
      </c>
      <c r="E146" s="22">
        <f>IF(B146="","",IFERROR(INDEX('Serviços'!$C$5:$C$104,MATCH(B146,'Serviços'!$A$5:$A$104,0)),""))</f>
        <v/>
      </c>
      <c r="F146" s="20">
        <f>IF(B146="","",IFERROR(INDEX('Serviços'!$D$5:$D$104,MATCH(B146,'Serviços'!$A$5:$A$104,0)),""))</f>
        <v/>
      </c>
      <c r="G146" s="20">
        <f>IF(B146="","",IFERROR(INDEX('Serviços'!$F$5:$F$104,MATCH(B146,'Serviços'!$A$5:$A$104,0)),""))</f>
        <v/>
      </c>
      <c r="H146" s="22">
        <f>IF(OR(A146="",B146="",C146="",E146=""),"",E146*C146)</f>
        <v/>
      </c>
      <c r="I146" s="20">
        <f>IF(OR(A146="",B146="",C146="",F146=""),"",F146*C146)</f>
        <v/>
      </c>
      <c r="J146" s="20">
        <f>IF(OR(A146="",B146="",C146="",G146=""),"",G146*C146)</f>
        <v/>
      </c>
      <c r="K146" s="21">
        <f>IF(COUNTA(A146:C146)=0,"",IF(A146="","Pacote obrigatório",IF(COUNTIF('Pacotes'!$A$5:$A$104,A146)=0,"Pacote não encontrado",IF(B146="","Serviço obrigatório",IF(COUNTIF('Serviços'!$A$5:$A$104,B146)=0,"Serviço não encontrado",IF(OR(C146="",C146&lt;1,MOD(C146,1)&lt;&gt;0),"Quantidade inválida",IF(IFERROR(INDEX('Serviços'!$H$5:$H$104,MATCH(B146,'Serviços'!$A$5:$A$104,0)),"")&lt;&gt;"OK","Revisar cadastro do serviço",IF(IFERROR(INDEX('Serviços'!$G$5:$G$104,MATCH(B146,'Serviços'!$A$5:$A$104,0)),"Não")&lt;&gt;"Sim","Serviço inativo",IF(COUNTIFS($A$5:$A$204,A146,$B$5:$B$204,B146)&gt;1,"Item duplicado","OK")))))))))</f>
        <v/>
      </c>
    </row>
    <row r="147" ht="21" customHeight="1">
      <c r="A147" s="17" t="n"/>
      <c r="B147" s="17" t="n"/>
      <c r="C147" s="19" t="n"/>
      <c r="D147" s="21">
        <f>IF(B147="","",IFERROR(INDEX('Serviços'!$B$5:$B$104,MATCH(B147,'Serviços'!$A$5:$A$104,0)),"Serviço não encontrado"))</f>
        <v/>
      </c>
      <c r="E147" s="22">
        <f>IF(B147="","",IFERROR(INDEX('Serviços'!$C$5:$C$104,MATCH(B147,'Serviços'!$A$5:$A$104,0)),""))</f>
        <v/>
      </c>
      <c r="F147" s="20">
        <f>IF(B147="","",IFERROR(INDEX('Serviços'!$D$5:$D$104,MATCH(B147,'Serviços'!$A$5:$A$104,0)),""))</f>
        <v/>
      </c>
      <c r="G147" s="20">
        <f>IF(B147="","",IFERROR(INDEX('Serviços'!$F$5:$F$104,MATCH(B147,'Serviços'!$A$5:$A$104,0)),""))</f>
        <v/>
      </c>
      <c r="H147" s="22">
        <f>IF(OR(A147="",B147="",C147="",E147=""),"",E147*C147)</f>
        <v/>
      </c>
      <c r="I147" s="20">
        <f>IF(OR(A147="",B147="",C147="",F147=""),"",F147*C147)</f>
        <v/>
      </c>
      <c r="J147" s="20">
        <f>IF(OR(A147="",B147="",C147="",G147=""),"",G147*C147)</f>
        <v/>
      </c>
      <c r="K147" s="21">
        <f>IF(COUNTA(A147:C147)=0,"",IF(A147="","Pacote obrigatório",IF(COUNTIF('Pacotes'!$A$5:$A$104,A147)=0,"Pacote não encontrado",IF(B147="","Serviço obrigatório",IF(COUNTIF('Serviços'!$A$5:$A$104,B147)=0,"Serviço não encontrado",IF(OR(C147="",C147&lt;1,MOD(C147,1)&lt;&gt;0),"Quantidade inválida",IF(IFERROR(INDEX('Serviços'!$H$5:$H$104,MATCH(B147,'Serviços'!$A$5:$A$104,0)),"")&lt;&gt;"OK","Revisar cadastro do serviço",IF(IFERROR(INDEX('Serviços'!$G$5:$G$104,MATCH(B147,'Serviços'!$A$5:$A$104,0)),"Não")&lt;&gt;"Sim","Serviço inativo",IF(COUNTIFS($A$5:$A$204,A147,$B$5:$B$204,B147)&gt;1,"Item duplicado","OK")))))))))</f>
        <v/>
      </c>
    </row>
    <row r="148" ht="21" customHeight="1">
      <c r="A148" s="17" t="n"/>
      <c r="B148" s="17" t="n"/>
      <c r="C148" s="19" t="n"/>
      <c r="D148" s="21">
        <f>IF(B148="","",IFERROR(INDEX('Serviços'!$B$5:$B$104,MATCH(B148,'Serviços'!$A$5:$A$104,0)),"Serviço não encontrado"))</f>
        <v/>
      </c>
      <c r="E148" s="22">
        <f>IF(B148="","",IFERROR(INDEX('Serviços'!$C$5:$C$104,MATCH(B148,'Serviços'!$A$5:$A$104,0)),""))</f>
        <v/>
      </c>
      <c r="F148" s="20">
        <f>IF(B148="","",IFERROR(INDEX('Serviços'!$D$5:$D$104,MATCH(B148,'Serviços'!$A$5:$A$104,0)),""))</f>
        <v/>
      </c>
      <c r="G148" s="20">
        <f>IF(B148="","",IFERROR(INDEX('Serviços'!$F$5:$F$104,MATCH(B148,'Serviços'!$A$5:$A$104,0)),""))</f>
        <v/>
      </c>
      <c r="H148" s="22">
        <f>IF(OR(A148="",B148="",C148="",E148=""),"",E148*C148)</f>
        <v/>
      </c>
      <c r="I148" s="20">
        <f>IF(OR(A148="",B148="",C148="",F148=""),"",F148*C148)</f>
        <v/>
      </c>
      <c r="J148" s="20">
        <f>IF(OR(A148="",B148="",C148="",G148=""),"",G148*C148)</f>
        <v/>
      </c>
      <c r="K148" s="21">
        <f>IF(COUNTA(A148:C148)=0,"",IF(A148="","Pacote obrigatório",IF(COUNTIF('Pacotes'!$A$5:$A$104,A148)=0,"Pacote não encontrado",IF(B148="","Serviço obrigatório",IF(COUNTIF('Serviços'!$A$5:$A$104,B148)=0,"Serviço não encontrado",IF(OR(C148="",C148&lt;1,MOD(C148,1)&lt;&gt;0),"Quantidade inválida",IF(IFERROR(INDEX('Serviços'!$H$5:$H$104,MATCH(B148,'Serviços'!$A$5:$A$104,0)),"")&lt;&gt;"OK","Revisar cadastro do serviço",IF(IFERROR(INDEX('Serviços'!$G$5:$G$104,MATCH(B148,'Serviços'!$A$5:$A$104,0)),"Não")&lt;&gt;"Sim","Serviço inativo",IF(COUNTIFS($A$5:$A$204,A148,$B$5:$B$204,B148)&gt;1,"Item duplicado","OK")))))))))</f>
        <v/>
      </c>
    </row>
    <row r="149" ht="21" customHeight="1">
      <c r="A149" s="17" t="n"/>
      <c r="B149" s="17" t="n"/>
      <c r="C149" s="19" t="n"/>
      <c r="D149" s="21">
        <f>IF(B149="","",IFERROR(INDEX('Serviços'!$B$5:$B$104,MATCH(B149,'Serviços'!$A$5:$A$104,0)),"Serviço não encontrado"))</f>
        <v/>
      </c>
      <c r="E149" s="22">
        <f>IF(B149="","",IFERROR(INDEX('Serviços'!$C$5:$C$104,MATCH(B149,'Serviços'!$A$5:$A$104,0)),""))</f>
        <v/>
      </c>
      <c r="F149" s="20">
        <f>IF(B149="","",IFERROR(INDEX('Serviços'!$D$5:$D$104,MATCH(B149,'Serviços'!$A$5:$A$104,0)),""))</f>
        <v/>
      </c>
      <c r="G149" s="20">
        <f>IF(B149="","",IFERROR(INDEX('Serviços'!$F$5:$F$104,MATCH(B149,'Serviços'!$A$5:$A$104,0)),""))</f>
        <v/>
      </c>
      <c r="H149" s="22">
        <f>IF(OR(A149="",B149="",C149="",E149=""),"",E149*C149)</f>
        <v/>
      </c>
      <c r="I149" s="20">
        <f>IF(OR(A149="",B149="",C149="",F149=""),"",F149*C149)</f>
        <v/>
      </c>
      <c r="J149" s="20">
        <f>IF(OR(A149="",B149="",C149="",G149=""),"",G149*C149)</f>
        <v/>
      </c>
      <c r="K149" s="21">
        <f>IF(COUNTA(A149:C149)=0,"",IF(A149="","Pacote obrigatório",IF(COUNTIF('Pacotes'!$A$5:$A$104,A149)=0,"Pacote não encontrado",IF(B149="","Serviço obrigatório",IF(COUNTIF('Serviços'!$A$5:$A$104,B149)=0,"Serviço não encontrado",IF(OR(C149="",C149&lt;1,MOD(C149,1)&lt;&gt;0),"Quantidade inválida",IF(IFERROR(INDEX('Serviços'!$H$5:$H$104,MATCH(B149,'Serviços'!$A$5:$A$104,0)),"")&lt;&gt;"OK","Revisar cadastro do serviço",IF(IFERROR(INDEX('Serviços'!$G$5:$G$104,MATCH(B149,'Serviços'!$A$5:$A$104,0)),"Não")&lt;&gt;"Sim","Serviço inativo",IF(COUNTIFS($A$5:$A$204,A149,$B$5:$B$204,B149)&gt;1,"Item duplicado","OK")))))))))</f>
        <v/>
      </c>
    </row>
    <row r="150" ht="21" customHeight="1">
      <c r="A150" s="17" t="n"/>
      <c r="B150" s="17" t="n"/>
      <c r="C150" s="19" t="n"/>
      <c r="D150" s="21">
        <f>IF(B150="","",IFERROR(INDEX('Serviços'!$B$5:$B$104,MATCH(B150,'Serviços'!$A$5:$A$104,0)),"Serviço não encontrado"))</f>
        <v/>
      </c>
      <c r="E150" s="22">
        <f>IF(B150="","",IFERROR(INDEX('Serviços'!$C$5:$C$104,MATCH(B150,'Serviços'!$A$5:$A$104,0)),""))</f>
        <v/>
      </c>
      <c r="F150" s="20">
        <f>IF(B150="","",IFERROR(INDEX('Serviços'!$D$5:$D$104,MATCH(B150,'Serviços'!$A$5:$A$104,0)),""))</f>
        <v/>
      </c>
      <c r="G150" s="20">
        <f>IF(B150="","",IFERROR(INDEX('Serviços'!$F$5:$F$104,MATCH(B150,'Serviços'!$A$5:$A$104,0)),""))</f>
        <v/>
      </c>
      <c r="H150" s="22">
        <f>IF(OR(A150="",B150="",C150="",E150=""),"",E150*C150)</f>
        <v/>
      </c>
      <c r="I150" s="20">
        <f>IF(OR(A150="",B150="",C150="",F150=""),"",F150*C150)</f>
        <v/>
      </c>
      <c r="J150" s="20">
        <f>IF(OR(A150="",B150="",C150="",G150=""),"",G150*C150)</f>
        <v/>
      </c>
      <c r="K150" s="21">
        <f>IF(COUNTA(A150:C150)=0,"",IF(A150="","Pacote obrigatório",IF(COUNTIF('Pacotes'!$A$5:$A$104,A150)=0,"Pacote não encontrado",IF(B150="","Serviço obrigatório",IF(COUNTIF('Serviços'!$A$5:$A$104,B150)=0,"Serviço não encontrado",IF(OR(C150="",C150&lt;1,MOD(C150,1)&lt;&gt;0),"Quantidade inválida",IF(IFERROR(INDEX('Serviços'!$H$5:$H$104,MATCH(B150,'Serviços'!$A$5:$A$104,0)),"")&lt;&gt;"OK","Revisar cadastro do serviço",IF(IFERROR(INDEX('Serviços'!$G$5:$G$104,MATCH(B150,'Serviços'!$A$5:$A$104,0)),"Não")&lt;&gt;"Sim","Serviço inativo",IF(COUNTIFS($A$5:$A$204,A150,$B$5:$B$204,B150)&gt;1,"Item duplicado","OK")))))))))</f>
        <v/>
      </c>
    </row>
    <row r="151" ht="21" customHeight="1">
      <c r="A151" s="17" t="n"/>
      <c r="B151" s="17" t="n"/>
      <c r="C151" s="19" t="n"/>
      <c r="D151" s="21">
        <f>IF(B151="","",IFERROR(INDEX('Serviços'!$B$5:$B$104,MATCH(B151,'Serviços'!$A$5:$A$104,0)),"Serviço não encontrado"))</f>
        <v/>
      </c>
      <c r="E151" s="22">
        <f>IF(B151="","",IFERROR(INDEX('Serviços'!$C$5:$C$104,MATCH(B151,'Serviços'!$A$5:$A$104,0)),""))</f>
        <v/>
      </c>
      <c r="F151" s="20">
        <f>IF(B151="","",IFERROR(INDEX('Serviços'!$D$5:$D$104,MATCH(B151,'Serviços'!$A$5:$A$104,0)),""))</f>
        <v/>
      </c>
      <c r="G151" s="20">
        <f>IF(B151="","",IFERROR(INDEX('Serviços'!$F$5:$F$104,MATCH(B151,'Serviços'!$A$5:$A$104,0)),""))</f>
        <v/>
      </c>
      <c r="H151" s="22">
        <f>IF(OR(A151="",B151="",C151="",E151=""),"",E151*C151)</f>
        <v/>
      </c>
      <c r="I151" s="20">
        <f>IF(OR(A151="",B151="",C151="",F151=""),"",F151*C151)</f>
        <v/>
      </c>
      <c r="J151" s="20">
        <f>IF(OR(A151="",B151="",C151="",G151=""),"",G151*C151)</f>
        <v/>
      </c>
      <c r="K151" s="21">
        <f>IF(COUNTA(A151:C151)=0,"",IF(A151="","Pacote obrigatório",IF(COUNTIF('Pacotes'!$A$5:$A$104,A151)=0,"Pacote não encontrado",IF(B151="","Serviço obrigatório",IF(COUNTIF('Serviços'!$A$5:$A$104,B151)=0,"Serviço não encontrado",IF(OR(C151="",C151&lt;1,MOD(C151,1)&lt;&gt;0),"Quantidade inválida",IF(IFERROR(INDEX('Serviços'!$H$5:$H$104,MATCH(B151,'Serviços'!$A$5:$A$104,0)),"")&lt;&gt;"OK","Revisar cadastro do serviço",IF(IFERROR(INDEX('Serviços'!$G$5:$G$104,MATCH(B151,'Serviços'!$A$5:$A$104,0)),"Não")&lt;&gt;"Sim","Serviço inativo",IF(COUNTIFS($A$5:$A$204,A151,$B$5:$B$204,B151)&gt;1,"Item duplicado","OK")))))))))</f>
        <v/>
      </c>
    </row>
    <row r="152" ht="21" customHeight="1">
      <c r="A152" s="17" t="n"/>
      <c r="B152" s="17" t="n"/>
      <c r="C152" s="19" t="n"/>
      <c r="D152" s="21">
        <f>IF(B152="","",IFERROR(INDEX('Serviços'!$B$5:$B$104,MATCH(B152,'Serviços'!$A$5:$A$104,0)),"Serviço não encontrado"))</f>
        <v/>
      </c>
      <c r="E152" s="22">
        <f>IF(B152="","",IFERROR(INDEX('Serviços'!$C$5:$C$104,MATCH(B152,'Serviços'!$A$5:$A$104,0)),""))</f>
        <v/>
      </c>
      <c r="F152" s="20">
        <f>IF(B152="","",IFERROR(INDEX('Serviços'!$D$5:$D$104,MATCH(B152,'Serviços'!$A$5:$A$104,0)),""))</f>
        <v/>
      </c>
      <c r="G152" s="20">
        <f>IF(B152="","",IFERROR(INDEX('Serviços'!$F$5:$F$104,MATCH(B152,'Serviços'!$A$5:$A$104,0)),""))</f>
        <v/>
      </c>
      <c r="H152" s="22">
        <f>IF(OR(A152="",B152="",C152="",E152=""),"",E152*C152)</f>
        <v/>
      </c>
      <c r="I152" s="20">
        <f>IF(OR(A152="",B152="",C152="",F152=""),"",F152*C152)</f>
        <v/>
      </c>
      <c r="J152" s="20">
        <f>IF(OR(A152="",B152="",C152="",G152=""),"",G152*C152)</f>
        <v/>
      </c>
      <c r="K152" s="21">
        <f>IF(COUNTA(A152:C152)=0,"",IF(A152="","Pacote obrigatório",IF(COUNTIF('Pacotes'!$A$5:$A$104,A152)=0,"Pacote não encontrado",IF(B152="","Serviço obrigatório",IF(COUNTIF('Serviços'!$A$5:$A$104,B152)=0,"Serviço não encontrado",IF(OR(C152="",C152&lt;1,MOD(C152,1)&lt;&gt;0),"Quantidade inválida",IF(IFERROR(INDEX('Serviços'!$H$5:$H$104,MATCH(B152,'Serviços'!$A$5:$A$104,0)),"")&lt;&gt;"OK","Revisar cadastro do serviço",IF(IFERROR(INDEX('Serviços'!$G$5:$G$104,MATCH(B152,'Serviços'!$A$5:$A$104,0)),"Não")&lt;&gt;"Sim","Serviço inativo",IF(COUNTIFS($A$5:$A$204,A152,$B$5:$B$204,B152)&gt;1,"Item duplicado","OK")))))))))</f>
        <v/>
      </c>
    </row>
    <row r="153" ht="21" customHeight="1">
      <c r="A153" s="17" t="n"/>
      <c r="B153" s="17" t="n"/>
      <c r="C153" s="19" t="n"/>
      <c r="D153" s="21">
        <f>IF(B153="","",IFERROR(INDEX('Serviços'!$B$5:$B$104,MATCH(B153,'Serviços'!$A$5:$A$104,0)),"Serviço não encontrado"))</f>
        <v/>
      </c>
      <c r="E153" s="22">
        <f>IF(B153="","",IFERROR(INDEX('Serviços'!$C$5:$C$104,MATCH(B153,'Serviços'!$A$5:$A$104,0)),""))</f>
        <v/>
      </c>
      <c r="F153" s="20">
        <f>IF(B153="","",IFERROR(INDEX('Serviços'!$D$5:$D$104,MATCH(B153,'Serviços'!$A$5:$A$104,0)),""))</f>
        <v/>
      </c>
      <c r="G153" s="20">
        <f>IF(B153="","",IFERROR(INDEX('Serviços'!$F$5:$F$104,MATCH(B153,'Serviços'!$A$5:$A$104,0)),""))</f>
        <v/>
      </c>
      <c r="H153" s="22">
        <f>IF(OR(A153="",B153="",C153="",E153=""),"",E153*C153)</f>
        <v/>
      </c>
      <c r="I153" s="20">
        <f>IF(OR(A153="",B153="",C153="",F153=""),"",F153*C153)</f>
        <v/>
      </c>
      <c r="J153" s="20">
        <f>IF(OR(A153="",B153="",C153="",G153=""),"",G153*C153)</f>
        <v/>
      </c>
      <c r="K153" s="21">
        <f>IF(COUNTA(A153:C153)=0,"",IF(A153="","Pacote obrigatório",IF(COUNTIF('Pacotes'!$A$5:$A$104,A153)=0,"Pacote não encontrado",IF(B153="","Serviço obrigatório",IF(COUNTIF('Serviços'!$A$5:$A$104,B153)=0,"Serviço não encontrado",IF(OR(C153="",C153&lt;1,MOD(C153,1)&lt;&gt;0),"Quantidade inválida",IF(IFERROR(INDEX('Serviços'!$H$5:$H$104,MATCH(B153,'Serviços'!$A$5:$A$104,0)),"")&lt;&gt;"OK","Revisar cadastro do serviço",IF(IFERROR(INDEX('Serviços'!$G$5:$G$104,MATCH(B153,'Serviços'!$A$5:$A$104,0)),"Não")&lt;&gt;"Sim","Serviço inativo",IF(COUNTIFS($A$5:$A$204,A153,$B$5:$B$204,B153)&gt;1,"Item duplicado","OK")))))))))</f>
        <v/>
      </c>
    </row>
    <row r="154" ht="21" customHeight="1">
      <c r="A154" s="17" t="n"/>
      <c r="B154" s="17" t="n"/>
      <c r="C154" s="19" t="n"/>
      <c r="D154" s="21">
        <f>IF(B154="","",IFERROR(INDEX('Serviços'!$B$5:$B$104,MATCH(B154,'Serviços'!$A$5:$A$104,0)),"Serviço não encontrado"))</f>
        <v/>
      </c>
      <c r="E154" s="22">
        <f>IF(B154="","",IFERROR(INDEX('Serviços'!$C$5:$C$104,MATCH(B154,'Serviços'!$A$5:$A$104,0)),""))</f>
        <v/>
      </c>
      <c r="F154" s="20">
        <f>IF(B154="","",IFERROR(INDEX('Serviços'!$D$5:$D$104,MATCH(B154,'Serviços'!$A$5:$A$104,0)),""))</f>
        <v/>
      </c>
      <c r="G154" s="20">
        <f>IF(B154="","",IFERROR(INDEX('Serviços'!$F$5:$F$104,MATCH(B154,'Serviços'!$A$5:$A$104,0)),""))</f>
        <v/>
      </c>
      <c r="H154" s="22">
        <f>IF(OR(A154="",B154="",C154="",E154=""),"",E154*C154)</f>
        <v/>
      </c>
      <c r="I154" s="20">
        <f>IF(OR(A154="",B154="",C154="",F154=""),"",F154*C154)</f>
        <v/>
      </c>
      <c r="J154" s="20">
        <f>IF(OR(A154="",B154="",C154="",G154=""),"",G154*C154)</f>
        <v/>
      </c>
      <c r="K154" s="21">
        <f>IF(COUNTA(A154:C154)=0,"",IF(A154="","Pacote obrigatório",IF(COUNTIF('Pacotes'!$A$5:$A$104,A154)=0,"Pacote não encontrado",IF(B154="","Serviço obrigatório",IF(COUNTIF('Serviços'!$A$5:$A$104,B154)=0,"Serviço não encontrado",IF(OR(C154="",C154&lt;1,MOD(C154,1)&lt;&gt;0),"Quantidade inválida",IF(IFERROR(INDEX('Serviços'!$H$5:$H$104,MATCH(B154,'Serviços'!$A$5:$A$104,0)),"")&lt;&gt;"OK","Revisar cadastro do serviço",IF(IFERROR(INDEX('Serviços'!$G$5:$G$104,MATCH(B154,'Serviços'!$A$5:$A$104,0)),"Não")&lt;&gt;"Sim","Serviço inativo",IF(COUNTIFS($A$5:$A$204,A154,$B$5:$B$204,B154)&gt;1,"Item duplicado","OK")))))))))</f>
        <v/>
      </c>
    </row>
    <row r="155" ht="21" customHeight="1">
      <c r="A155" s="17" t="n"/>
      <c r="B155" s="17" t="n"/>
      <c r="C155" s="19" t="n"/>
      <c r="D155" s="21">
        <f>IF(B155="","",IFERROR(INDEX('Serviços'!$B$5:$B$104,MATCH(B155,'Serviços'!$A$5:$A$104,0)),"Serviço não encontrado"))</f>
        <v/>
      </c>
      <c r="E155" s="22">
        <f>IF(B155="","",IFERROR(INDEX('Serviços'!$C$5:$C$104,MATCH(B155,'Serviços'!$A$5:$A$104,0)),""))</f>
        <v/>
      </c>
      <c r="F155" s="20">
        <f>IF(B155="","",IFERROR(INDEX('Serviços'!$D$5:$D$104,MATCH(B155,'Serviços'!$A$5:$A$104,0)),""))</f>
        <v/>
      </c>
      <c r="G155" s="20">
        <f>IF(B155="","",IFERROR(INDEX('Serviços'!$F$5:$F$104,MATCH(B155,'Serviços'!$A$5:$A$104,0)),""))</f>
        <v/>
      </c>
      <c r="H155" s="22">
        <f>IF(OR(A155="",B155="",C155="",E155=""),"",E155*C155)</f>
        <v/>
      </c>
      <c r="I155" s="20">
        <f>IF(OR(A155="",B155="",C155="",F155=""),"",F155*C155)</f>
        <v/>
      </c>
      <c r="J155" s="20">
        <f>IF(OR(A155="",B155="",C155="",G155=""),"",G155*C155)</f>
        <v/>
      </c>
      <c r="K155" s="21">
        <f>IF(COUNTA(A155:C155)=0,"",IF(A155="","Pacote obrigatório",IF(COUNTIF('Pacotes'!$A$5:$A$104,A155)=0,"Pacote não encontrado",IF(B155="","Serviço obrigatório",IF(COUNTIF('Serviços'!$A$5:$A$104,B155)=0,"Serviço não encontrado",IF(OR(C155="",C155&lt;1,MOD(C155,1)&lt;&gt;0),"Quantidade inválida",IF(IFERROR(INDEX('Serviços'!$H$5:$H$104,MATCH(B155,'Serviços'!$A$5:$A$104,0)),"")&lt;&gt;"OK","Revisar cadastro do serviço",IF(IFERROR(INDEX('Serviços'!$G$5:$G$104,MATCH(B155,'Serviços'!$A$5:$A$104,0)),"Não")&lt;&gt;"Sim","Serviço inativo",IF(COUNTIFS($A$5:$A$204,A155,$B$5:$B$204,B155)&gt;1,"Item duplicado","OK")))))))))</f>
        <v/>
      </c>
    </row>
    <row r="156" ht="21" customHeight="1">
      <c r="A156" s="17" t="n"/>
      <c r="B156" s="17" t="n"/>
      <c r="C156" s="19" t="n"/>
      <c r="D156" s="21">
        <f>IF(B156="","",IFERROR(INDEX('Serviços'!$B$5:$B$104,MATCH(B156,'Serviços'!$A$5:$A$104,0)),"Serviço não encontrado"))</f>
        <v/>
      </c>
      <c r="E156" s="22">
        <f>IF(B156="","",IFERROR(INDEX('Serviços'!$C$5:$C$104,MATCH(B156,'Serviços'!$A$5:$A$104,0)),""))</f>
        <v/>
      </c>
      <c r="F156" s="20">
        <f>IF(B156="","",IFERROR(INDEX('Serviços'!$D$5:$D$104,MATCH(B156,'Serviços'!$A$5:$A$104,0)),""))</f>
        <v/>
      </c>
      <c r="G156" s="20">
        <f>IF(B156="","",IFERROR(INDEX('Serviços'!$F$5:$F$104,MATCH(B156,'Serviços'!$A$5:$A$104,0)),""))</f>
        <v/>
      </c>
      <c r="H156" s="22">
        <f>IF(OR(A156="",B156="",C156="",E156=""),"",E156*C156)</f>
        <v/>
      </c>
      <c r="I156" s="20">
        <f>IF(OR(A156="",B156="",C156="",F156=""),"",F156*C156)</f>
        <v/>
      </c>
      <c r="J156" s="20">
        <f>IF(OR(A156="",B156="",C156="",G156=""),"",G156*C156)</f>
        <v/>
      </c>
      <c r="K156" s="21">
        <f>IF(COUNTA(A156:C156)=0,"",IF(A156="","Pacote obrigatório",IF(COUNTIF('Pacotes'!$A$5:$A$104,A156)=0,"Pacote não encontrado",IF(B156="","Serviço obrigatório",IF(COUNTIF('Serviços'!$A$5:$A$104,B156)=0,"Serviço não encontrado",IF(OR(C156="",C156&lt;1,MOD(C156,1)&lt;&gt;0),"Quantidade inválida",IF(IFERROR(INDEX('Serviços'!$H$5:$H$104,MATCH(B156,'Serviços'!$A$5:$A$104,0)),"")&lt;&gt;"OK","Revisar cadastro do serviço",IF(IFERROR(INDEX('Serviços'!$G$5:$G$104,MATCH(B156,'Serviços'!$A$5:$A$104,0)),"Não")&lt;&gt;"Sim","Serviço inativo",IF(COUNTIFS($A$5:$A$204,A156,$B$5:$B$204,B156)&gt;1,"Item duplicado","OK")))))))))</f>
        <v/>
      </c>
    </row>
    <row r="157" ht="21" customHeight="1">
      <c r="A157" s="17" t="n"/>
      <c r="B157" s="17" t="n"/>
      <c r="C157" s="19" t="n"/>
      <c r="D157" s="21">
        <f>IF(B157="","",IFERROR(INDEX('Serviços'!$B$5:$B$104,MATCH(B157,'Serviços'!$A$5:$A$104,0)),"Serviço não encontrado"))</f>
        <v/>
      </c>
      <c r="E157" s="22">
        <f>IF(B157="","",IFERROR(INDEX('Serviços'!$C$5:$C$104,MATCH(B157,'Serviços'!$A$5:$A$104,0)),""))</f>
        <v/>
      </c>
      <c r="F157" s="20">
        <f>IF(B157="","",IFERROR(INDEX('Serviços'!$D$5:$D$104,MATCH(B157,'Serviços'!$A$5:$A$104,0)),""))</f>
        <v/>
      </c>
      <c r="G157" s="20">
        <f>IF(B157="","",IFERROR(INDEX('Serviços'!$F$5:$F$104,MATCH(B157,'Serviços'!$A$5:$A$104,0)),""))</f>
        <v/>
      </c>
      <c r="H157" s="22">
        <f>IF(OR(A157="",B157="",C157="",E157=""),"",E157*C157)</f>
        <v/>
      </c>
      <c r="I157" s="20">
        <f>IF(OR(A157="",B157="",C157="",F157=""),"",F157*C157)</f>
        <v/>
      </c>
      <c r="J157" s="20">
        <f>IF(OR(A157="",B157="",C157="",G157=""),"",G157*C157)</f>
        <v/>
      </c>
      <c r="K157" s="21">
        <f>IF(COUNTA(A157:C157)=0,"",IF(A157="","Pacote obrigatório",IF(COUNTIF('Pacotes'!$A$5:$A$104,A157)=0,"Pacote não encontrado",IF(B157="","Serviço obrigatório",IF(COUNTIF('Serviços'!$A$5:$A$104,B157)=0,"Serviço não encontrado",IF(OR(C157="",C157&lt;1,MOD(C157,1)&lt;&gt;0),"Quantidade inválida",IF(IFERROR(INDEX('Serviços'!$H$5:$H$104,MATCH(B157,'Serviços'!$A$5:$A$104,0)),"")&lt;&gt;"OK","Revisar cadastro do serviço",IF(IFERROR(INDEX('Serviços'!$G$5:$G$104,MATCH(B157,'Serviços'!$A$5:$A$104,0)),"Não")&lt;&gt;"Sim","Serviço inativo",IF(COUNTIFS($A$5:$A$204,A157,$B$5:$B$204,B157)&gt;1,"Item duplicado","OK")))))))))</f>
        <v/>
      </c>
    </row>
    <row r="158" ht="21" customHeight="1">
      <c r="A158" s="17" t="n"/>
      <c r="B158" s="17" t="n"/>
      <c r="C158" s="19" t="n"/>
      <c r="D158" s="21">
        <f>IF(B158="","",IFERROR(INDEX('Serviços'!$B$5:$B$104,MATCH(B158,'Serviços'!$A$5:$A$104,0)),"Serviço não encontrado"))</f>
        <v/>
      </c>
      <c r="E158" s="22">
        <f>IF(B158="","",IFERROR(INDEX('Serviços'!$C$5:$C$104,MATCH(B158,'Serviços'!$A$5:$A$104,0)),""))</f>
        <v/>
      </c>
      <c r="F158" s="20">
        <f>IF(B158="","",IFERROR(INDEX('Serviços'!$D$5:$D$104,MATCH(B158,'Serviços'!$A$5:$A$104,0)),""))</f>
        <v/>
      </c>
      <c r="G158" s="20">
        <f>IF(B158="","",IFERROR(INDEX('Serviços'!$F$5:$F$104,MATCH(B158,'Serviços'!$A$5:$A$104,0)),""))</f>
        <v/>
      </c>
      <c r="H158" s="22">
        <f>IF(OR(A158="",B158="",C158="",E158=""),"",E158*C158)</f>
        <v/>
      </c>
      <c r="I158" s="20">
        <f>IF(OR(A158="",B158="",C158="",F158=""),"",F158*C158)</f>
        <v/>
      </c>
      <c r="J158" s="20">
        <f>IF(OR(A158="",B158="",C158="",G158=""),"",G158*C158)</f>
        <v/>
      </c>
      <c r="K158" s="21">
        <f>IF(COUNTA(A158:C158)=0,"",IF(A158="","Pacote obrigatório",IF(COUNTIF('Pacotes'!$A$5:$A$104,A158)=0,"Pacote não encontrado",IF(B158="","Serviço obrigatório",IF(COUNTIF('Serviços'!$A$5:$A$104,B158)=0,"Serviço não encontrado",IF(OR(C158="",C158&lt;1,MOD(C158,1)&lt;&gt;0),"Quantidade inválida",IF(IFERROR(INDEX('Serviços'!$H$5:$H$104,MATCH(B158,'Serviços'!$A$5:$A$104,0)),"")&lt;&gt;"OK","Revisar cadastro do serviço",IF(IFERROR(INDEX('Serviços'!$G$5:$G$104,MATCH(B158,'Serviços'!$A$5:$A$104,0)),"Não")&lt;&gt;"Sim","Serviço inativo",IF(COUNTIFS($A$5:$A$204,A158,$B$5:$B$204,B158)&gt;1,"Item duplicado","OK")))))))))</f>
        <v/>
      </c>
    </row>
    <row r="159" ht="21" customHeight="1">
      <c r="A159" s="17" t="n"/>
      <c r="B159" s="17" t="n"/>
      <c r="C159" s="19" t="n"/>
      <c r="D159" s="21">
        <f>IF(B159="","",IFERROR(INDEX('Serviços'!$B$5:$B$104,MATCH(B159,'Serviços'!$A$5:$A$104,0)),"Serviço não encontrado"))</f>
        <v/>
      </c>
      <c r="E159" s="22">
        <f>IF(B159="","",IFERROR(INDEX('Serviços'!$C$5:$C$104,MATCH(B159,'Serviços'!$A$5:$A$104,0)),""))</f>
        <v/>
      </c>
      <c r="F159" s="20">
        <f>IF(B159="","",IFERROR(INDEX('Serviços'!$D$5:$D$104,MATCH(B159,'Serviços'!$A$5:$A$104,0)),""))</f>
        <v/>
      </c>
      <c r="G159" s="20">
        <f>IF(B159="","",IFERROR(INDEX('Serviços'!$F$5:$F$104,MATCH(B159,'Serviços'!$A$5:$A$104,0)),""))</f>
        <v/>
      </c>
      <c r="H159" s="22">
        <f>IF(OR(A159="",B159="",C159="",E159=""),"",E159*C159)</f>
        <v/>
      </c>
      <c r="I159" s="20">
        <f>IF(OR(A159="",B159="",C159="",F159=""),"",F159*C159)</f>
        <v/>
      </c>
      <c r="J159" s="20">
        <f>IF(OR(A159="",B159="",C159="",G159=""),"",G159*C159)</f>
        <v/>
      </c>
      <c r="K159" s="21">
        <f>IF(COUNTA(A159:C159)=0,"",IF(A159="","Pacote obrigatório",IF(COUNTIF('Pacotes'!$A$5:$A$104,A159)=0,"Pacote não encontrado",IF(B159="","Serviço obrigatório",IF(COUNTIF('Serviços'!$A$5:$A$104,B159)=0,"Serviço não encontrado",IF(OR(C159="",C159&lt;1,MOD(C159,1)&lt;&gt;0),"Quantidade inválida",IF(IFERROR(INDEX('Serviços'!$H$5:$H$104,MATCH(B159,'Serviços'!$A$5:$A$104,0)),"")&lt;&gt;"OK","Revisar cadastro do serviço",IF(IFERROR(INDEX('Serviços'!$G$5:$G$104,MATCH(B159,'Serviços'!$A$5:$A$104,0)),"Não")&lt;&gt;"Sim","Serviço inativo",IF(COUNTIFS($A$5:$A$204,A159,$B$5:$B$204,B159)&gt;1,"Item duplicado","OK")))))))))</f>
        <v/>
      </c>
    </row>
    <row r="160" ht="21" customHeight="1">
      <c r="A160" s="17" t="n"/>
      <c r="B160" s="17" t="n"/>
      <c r="C160" s="19" t="n"/>
      <c r="D160" s="21">
        <f>IF(B160="","",IFERROR(INDEX('Serviços'!$B$5:$B$104,MATCH(B160,'Serviços'!$A$5:$A$104,0)),"Serviço não encontrado"))</f>
        <v/>
      </c>
      <c r="E160" s="22">
        <f>IF(B160="","",IFERROR(INDEX('Serviços'!$C$5:$C$104,MATCH(B160,'Serviços'!$A$5:$A$104,0)),""))</f>
        <v/>
      </c>
      <c r="F160" s="20">
        <f>IF(B160="","",IFERROR(INDEX('Serviços'!$D$5:$D$104,MATCH(B160,'Serviços'!$A$5:$A$104,0)),""))</f>
        <v/>
      </c>
      <c r="G160" s="20">
        <f>IF(B160="","",IFERROR(INDEX('Serviços'!$F$5:$F$104,MATCH(B160,'Serviços'!$A$5:$A$104,0)),""))</f>
        <v/>
      </c>
      <c r="H160" s="22">
        <f>IF(OR(A160="",B160="",C160="",E160=""),"",E160*C160)</f>
        <v/>
      </c>
      <c r="I160" s="20">
        <f>IF(OR(A160="",B160="",C160="",F160=""),"",F160*C160)</f>
        <v/>
      </c>
      <c r="J160" s="20">
        <f>IF(OR(A160="",B160="",C160="",G160=""),"",G160*C160)</f>
        <v/>
      </c>
      <c r="K160" s="21">
        <f>IF(COUNTA(A160:C160)=0,"",IF(A160="","Pacote obrigatório",IF(COUNTIF('Pacotes'!$A$5:$A$104,A160)=0,"Pacote não encontrado",IF(B160="","Serviço obrigatório",IF(COUNTIF('Serviços'!$A$5:$A$104,B160)=0,"Serviço não encontrado",IF(OR(C160="",C160&lt;1,MOD(C160,1)&lt;&gt;0),"Quantidade inválida",IF(IFERROR(INDEX('Serviços'!$H$5:$H$104,MATCH(B160,'Serviços'!$A$5:$A$104,0)),"")&lt;&gt;"OK","Revisar cadastro do serviço",IF(IFERROR(INDEX('Serviços'!$G$5:$G$104,MATCH(B160,'Serviços'!$A$5:$A$104,0)),"Não")&lt;&gt;"Sim","Serviço inativo",IF(COUNTIFS($A$5:$A$204,A160,$B$5:$B$204,B160)&gt;1,"Item duplicado","OK")))))))))</f>
        <v/>
      </c>
    </row>
    <row r="161" ht="21" customHeight="1">
      <c r="A161" s="17" t="n"/>
      <c r="B161" s="17" t="n"/>
      <c r="C161" s="19" t="n"/>
      <c r="D161" s="21">
        <f>IF(B161="","",IFERROR(INDEX('Serviços'!$B$5:$B$104,MATCH(B161,'Serviços'!$A$5:$A$104,0)),"Serviço não encontrado"))</f>
        <v/>
      </c>
      <c r="E161" s="22">
        <f>IF(B161="","",IFERROR(INDEX('Serviços'!$C$5:$C$104,MATCH(B161,'Serviços'!$A$5:$A$104,0)),""))</f>
        <v/>
      </c>
      <c r="F161" s="20">
        <f>IF(B161="","",IFERROR(INDEX('Serviços'!$D$5:$D$104,MATCH(B161,'Serviços'!$A$5:$A$104,0)),""))</f>
        <v/>
      </c>
      <c r="G161" s="20">
        <f>IF(B161="","",IFERROR(INDEX('Serviços'!$F$5:$F$104,MATCH(B161,'Serviços'!$A$5:$A$104,0)),""))</f>
        <v/>
      </c>
      <c r="H161" s="22">
        <f>IF(OR(A161="",B161="",C161="",E161=""),"",E161*C161)</f>
        <v/>
      </c>
      <c r="I161" s="20">
        <f>IF(OR(A161="",B161="",C161="",F161=""),"",F161*C161)</f>
        <v/>
      </c>
      <c r="J161" s="20">
        <f>IF(OR(A161="",B161="",C161="",G161=""),"",G161*C161)</f>
        <v/>
      </c>
      <c r="K161" s="21">
        <f>IF(COUNTA(A161:C161)=0,"",IF(A161="","Pacote obrigatório",IF(COUNTIF('Pacotes'!$A$5:$A$104,A161)=0,"Pacote não encontrado",IF(B161="","Serviço obrigatório",IF(COUNTIF('Serviços'!$A$5:$A$104,B161)=0,"Serviço não encontrado",IF(OR(C161="",C161&lt;1,MOD(C161,1)&lt;&gt;0),"Quantidade inválida",IF(IFERROR(INDEX('Serviços'!$H$5:$H$104,MATCH(B161,'Serviços'!$A$5:$A$104,0)),"")&lt;&gt;"OK","Revisar cadastro do serviço",IF(IFERROR(INDEX('Serviços'!$G$5:$G$104,MATCH(B161,'Serviços'!$A$5:$A$104,0)),"Não")&lt;&gt;"Sim","Serviço inativo",IF(COUNTIFS($A$5:$A$204,A161,$B$5:$B$204,B161)&gt;1,"Item duplicado","OK")))))))))</f>
        <v/>
      </c>
    </row>
    <row r="162" ht="21" customHeight="1">
      <c r="A162" s="17" t="n"/>
      <c r="B162" s="17" t="n"/>
      <c r="C162" s="19" t="n"/>
      <c r="D162" s="21">
        <f>IF(B162="","",IFERROR(INDEX('Serviços'!$B$5:$B$104,MATCH(B162,'Serviços'!$A$5:$A$104,0)),"Serviço não encontrado"))</f>
        <v/>
      </c>
      <c r="E162" s="22">
        <f>IF(B162="","",IFERROR(INDEX('Serviços'!$C$5:$C$104,MATCH(B162,'Serviços'!$A$5:$A$104,0)),""))</f>
        <v/>
      </c>
      <c r="F162" s="20">
        <f>IF(B162="","",IFERROR(INDEX('Serviços'!$D$5:$D$104,MATCH(B162,'Serviços'!$A$5:$A$104,0)),""))</f>
        <v/>
      </c>
      <c r="G162" s="20">
        <f>IF(B162="","",IFERROR(INDEX('Serviços'!$F$5:$F$104,MATCH(B162,'Serviços'!$A$5:$A$104,0)),""))</f>
        <v/>
      </c>
      <c r="H162" s="22">
        <f>IF(OR(A162="",B162="",C162="",E162=""),"",E162*C162)</f>
        <v/>
      </c>
      <c r="I162" s="20">
        <f>IF(OR(A162="",B162="",C162="",F162=""),"",F162*C162)</f>
        <v/>
      </c>
      <c r="J162" s="20">
        <f>IF(OR(A162="",B162="",C162="",G162=""),"",G162*C162)</f>
        <v/>
      </c>
      <c r="K162" s="21">
        <f>IF(COUNTA(A162:C162)=0,"",IF(A162="","Pacote obrigatório",IF(COUNTIF('Pacotes'!$A$5:$A$104,A162)=0,"Pacote não encontrado",IF(B162="","Serviço obrigatório",IF(COUNTIF('Serviços'!$A$5:$A$104,B162)=0,"Serviço não encontrado",IF(OR(C162="",C162&lt;1,MOD(C162,1)&lt;&gt;0),"Quantidade inválida",IF(IFERROR(INDEX('Serviços'!$H$5:$H$104,MATCH(B162,'Serviços'!$A$5:$A$104,0)),"")&lt;&gt;"OK","Revisar cadastro do serviço",IF(IFERROR(INDEX('Serviços'!$G$5:$G$104,MATCH(B162,'Serviços'!$A$5:$A$104,0)),"Não")&lt;&gt;"Sim","Serviço inativo",IF(COUNTIFS($A$5:$A$204,A162,$B$5:$B$204,B162)&gt;1,"Item duplicado","OK")))))))))</f>
        <v/>
      </c>
    </row>
    <row r="163" ht="21" customHeight="1">
      <c r="A163" s="17" t="n"/>
      <c r="B163" s="17" t="n"/>
      <c r="C163" s="19" t="n"/>
      <c r="D163" s="21">
        <f>IF(B163="","",IFERROR(INDEX('Serviços'!$B$5:$B$104,MATCH(B163,'Serviços'!$A$5:$A$104,0)),"Serviço não encontrado"))</f>
        <v/>
      </c>
      <c r="E163" s="22">
        <f>IF(B163="","",IFERROR(INDEX('Serviços'!$C$5:$C$104,MATCH(B163,'Serviços'!$A$5:$A$104,0)),""))</f>
        <v/>
      </c>
      <c r="F163" s="20">
        <f>IF(B163="","",IFERROR(INDEX('Serviços'!$D$5:$D$104,MATCH(B163,'Serviços'!$A$5:$A$104,0)),""))</f>
        <v/>
      </c>
      <c r="G163" s="20">
        <f>IF(B163="","",IFERROR(INDEX('Serviços'!$F$5:$F$104,MATCH(B163,'Serviços'!$A$5:$A$104,0)),""))</f>
        <v/>
      </c>
      <c r="H163" s="22">
        <f>IF(OR(A163="",B163="",C163="",E163=""),"",E163*C163)</f>
        <v/>
      </c>
      <c r="I163" s="20">
        <f>IF(OR(A163="",B163="",C163="",F163=""),"",F163*C163)</f>
        <v/>
      </c>
      <c r="J163" s="20">
        <f>IF(OR(A163="",B163="",C163="",G163=""),"",G163*C163)</f>
        <v/>
      </c>
      <c r="K163" s="21">
        <f>IF(COUNTA(A163:C163)=0,"",IF(A163="","Pacote obrigatório",IF(COUNTIF('Pacotes'!$A$5:$A$104,A163)=0,"Pacote não encontrado",IF(B163="","Serviço obrigatório",IF(COUNTIF('Serviços'!$A$5:$A$104,B163)=0,"Serviço não encontrado",IF(OR(C163="",C163&lt;1,MOD(C163,1)&lt;&gt;0),"Quantidade inválida",IF(IFERROR(INDEX('Serviços'!$H$5:$H$104,MATCH(B163,'Serviços'!$A$5:$A$104,0)),"")&lt;&gt;"OK","Revisar cadastro do serviço",IF(IFERROR(INDEX('Serviços'!$G$5:$G$104,MATCH(B163,'Serviços'!$A$5:$A$104,0)),"Não")&lt;&gt;"Sim","Serviço inativo",IF(COUNTIFS($A$5:$A$204,A163,$B$5:$B$204,B163)&gt;1,"Item duplicado","OK")))))))))</f>
        <v/>
      </c>
    </row>
    <row r="164" ht="21" customHeight="1">
      <c r="A164" s="17" t="n"/>
      <c r="B164" s="17" t="n"/>
      <c r="C164" s="19" t="n"/>
      <c r="D164" s="21">
        <f>IF(B164="","",IFERROR(INDEX('Serviços'!$B$5:$B$104,MATCH(B164,'Serviços'!$A$5:$A$104,0)),"Serviço não encontrado"))</f>
        <v/>
      </c>
      <c r="E164" s="22">
        <f>IF(B164="","",IFERROR(INDEX('Serviços'!$C$5:$C$104,MATCH(B164,'Serviços'!$A$5:$A$104,0)),""))</f>
        <v/>
      </c>
      <c r="F164" s="20">
        <f>IF(B164="","",IFERROR(INDEX('Serviços'!$D$5:$D$104,MATCH(B164,'Serviços'!$A$5:$A$104,0)),""))</f>
        <v/>
      </c>
      <c r="G164" s="20">
        <f>IF(B164="","",IFERROR(INDEX('Serviços'!$F$5:$F$104,MATCH(B164,'Serviços'!$A$5:$A$104,0)),""))</f>
        <v/>
      </c>
      <c r="H164" s="22">
        <f>IF(OR(A164="",B164="",C164="",E164=""),"",E164*C164)</f>
        <v/>
      </c>
      <c r="I164" s="20">
        <f>IF(OR(A164="",B164="",C164="",F164=""),"",F164*C164)</f>
        <v/>
      </c>
      <c r="J164" s="20">
        <f>IF(OR(A164="",B164="",C164="",G164=""),"",G164*C164)</f>
        <v/>
      </c>
      <c r="K164" s="21">
        <f>IF(COUNTA(A164:C164)=0,"",IF(A164="","Pacote obrigatório",IF(COUNTIF('Pacotes'!$A$5:$A$104,A164)=0,"Pacote não encontrado",IF(B164="","Serviço obrigatório",IF(COUNTIF('Serviços'!$A$5:$A$104,B164)=0,"Serviço não encontrado",IF(OR(C164="",C164&lt;1,MOD(C164,1)&lt;&gt;0),"Quantidade inválida",IF(IFERROR(INDEX('Serviços'!$H$5:$H$104,MATCH(B164,'Serviços'!$A$5:$A$104,0)),"")&lt;&gt;"OK","Revisar cadastro do serviço",IF(IFERROR(INDEX('Serviços'!$G$5:$G$104,MATCH(B164,'Serviços'!$A$5:$A$104,0)),"Não")&lt;&gt;"Sim","Serviço inativo",IF(COUNTIFS($A$5:$A$204,A164,$B$5:$B$204,B164)&gt;1,"Item duplicado","OK")))))))))</f>
        <v/>
      </c>
    </row>
    <row r="165" ht="21" customHeight="1">
      <c r="A165" s="17" t="n"/>
      <c r="B165" s="17" t="n"/>
      <c r="C165" s="19" t="n"/>
      <c r="D165" s="21">
        <f>IF(B165="","",IFERROR(INDEX('Serviços'!$B$5:$B$104,MATCH(B165,'Serviços'!$A$5:$A$104,0)),"Serviço não encontrado"))</f>
        <v/>
      </c>
      <c r="E165" s="22">
        <f>IF(B165="","",IFERROR(INDEX('Serviços'!$C$5:$C$104,MATCH(B165,'Serviços'!$A$5:$A$104,0)),""))</f>
        <v/>
      </c>
      <c r="F165" s="20">
        <f>IF(B165="","",IFERROR(INDEX('Serviços'!$D$5:$D$104,MATCH(B165,'Serviços'!$A$5:$A$104,0)),""))</f>
        <v/>
      </c>
      <c r="G165" s="20">
        <f>IF(B165="","",IFERROR(INDEX('Serviços'!$F$5:$F$104,MATCH(B165,'Serviços'!$A$5:$A$104,0)),""))</f>
        <v/>
      </c>
      <c r="H165" s="22">
        <f>IF(OR(A165="",B165="",C165="",E165=""),"",E165*C165)</f>
        <v/>
      </c>
      <c r="I165" s="20">
        <f>IF(OR(A165="",B165="",C165="",F165=""),"",F165*C165)</f>
        <v/>
      </c>
      <c r="J165" s="20">
        <f>IF(OR(A165="",B165="",C165="",G165=""),"",G165*C165)</f>
        <v/>
      </c>
      <c r="K165" s="21">
        <f>IF(COUNTA(A165:C165)=0,"",IF(A165="","Pacote obrigatório",IF(COUNTIF('Pacotes'!$A$5:$A$104,A165)=0,"Pacote não encontrado",IF(B165="","Serviço obrigatório",IF(COUNTIF('Serviços'!$A$5:$A$104,B165)=0,"Serviço não encontrado",IF(OR(C165="",C165&lt;1,MOD(C165,1)&lt;&gt;0),"Quantidade inválida",IF(IFERROR(INDEX('Serviços'!$H$5:$H$104,MATCH(B165,'Serviços'!$A$5:$A$104,0)),"")&lt;&gt;"OK","Revisar cadastro do serviço",IF(IFERROR(INDEX('Serviços'!$G$5:$G$104,MATCH(B165,'Serviços'!$A$5:$A$104,0)),"Não")&lt;&gt;"Sim","Serviço inativo",IF(COUNTIFS($A$5:$A$204,A165,$B$5:$B$204,B165)&gt;1,"Item duplicado","OK")))))))))</f>
        <v/>
      </c>
    </row>
    <row r="166" ht="21" customHeight="1">
      <c r="A166" s="17" t="n"/>
      <c r="B166" s="17" t="n"/>
      <c r="C166" s="19" t="n"/>
      <c r="D166" s="21">
        <f>IF(B166="","",IFERROR(INDEX('Serviços'!$B$5:$B$104,MATCH(B166,'Serviços'!$A$5:$A$104,0)),"Serviço não encontrado"))</f>
        <v/>
      </c>
      <c r="E166" s="22">
        <f>IF(B166="","",IFERROR(INDEX('Serviços'!$C$5:$C$104,MATCH(B166,'Serviços'!$A$5:$A$104,0)),""))</f>
        <v/>
      </c>
      <c r="F166" s="20">
        <f>IF(B166="","",IFERROR(INDEX('Serviços'!$D$5:$D$104,MATCH(B166,'Serviços'!$A$5:$A$104,0)),""))</f>
        <v/>
      </c>
      <c r="G166" s="20">
        <f>IF(B166="","",IFERROR(INDEX('Serviços'!$F$5:$F$104,MATCH(B166,'Serviços'!$A$5:$A$104,0)),""))</f>
        <v/>
      </c>
      <c r="H166" s="22">
        <f>IF(OR(A166="",B166="",C166="",E166=""),"",E166*C166)</f>
        <v/>
      </c>
      <c r="I166" s="20">
        <f>IF(OR(A166="",B166="",C166="",F166=""),"",F166*C166)</f>
        <v/>
      </c>
      <c r="J166" s="20">
        <f>IF(OR(A166="",B166="",C166="",G166=""),"",G166*C166)</f>
        <v/>
      </c>
      <c r="K166" s="21">
        <f>IF(COUNTA(A166:C166)=0,"",IF(A166="","Pacote obrigatório",IF(COUNTIF('Pacotes'!$A$5:$A$104,A166)=0,"Pacote não encontrado",IF(B166="","Serviço obrigatório",IF(COUNTIF('Serviços'!$A$5:$A$104,B166)=0,"Serviço não encontrado",IF(OR(C166="",C166&lt;1,MOD(C166,1)&lt;&gt;0),"Quantidade inválida",IF(IFERROR(INDEX('Serviços'!$H$5:$H$104,MATCH(B166,'Serviços'!$A$5:$A$104,0)),"")&lt;&gt;"OK","Revisar cadastro do serviço",IF(IFERROR(INDEX('Serviços'!$G$5:$G$104,MATCH(B166,'Serviços'!$A$5:$A$104,0)),"Não")&lt;&gt;"Sim","Serviço inativo",IF(COUNTIFS($A$5:$A$204,A166,$B$5:$B$204,B166)&gt;1,"Item duplicado","OK")))))))))</f>
        <v/>
      </c>
    </row>
    <row r="167" ht="21" customHeight="1">
      <c r="A167" s="17" t="n"/>
      <c r="B167" s="17" t="n"/>
      <c r="C167" s="19" t="n"/>
      <c r="D167" s="21">
        <f>IF(B167="","",IFERROR(INDEX('Serviços'!$B$5:$B$104,MATCH(B167,'Serviços'!$A$5:$A$104,0)),"Serviço não encontrado"))</f>
        <v/>
      </c>
      <c r="E167" s="22">
        <f>IF(B167="","",IFERROR(INDEX('Serviços'!$C$5:$C$104,MATCH(B167,'Serviços'!$A$5:$A$104,0)),""))</f>
        <v/>
      </c>
      <c r="F167" s="20">
        <f>IF(B167="","",IFERROR(INDEX('Serviços'!$D$5:$D$104,MATCH(B167,'Serviços'!$A$5:$A$104,0)),""))</f>
        <v/>
      </c>
      <c r="G167" s="20">
        <f>IF(B167="","",IFERROR(INDEX('Serviços'!$F$5:$F$104,MATCH(B167,'Serviços'!$A$5:$A$104,0)),""))</f>
        <v/>
      </c>
      <c r="H167" s="22">
        <f>IF(OR(A167="",B167="",C167="",E167=""),"",E167*C167)</f>
        <v/>
      </c>
      <c r="I167" s="20">
        <f>IF(OR(A167="",B167="",C167="",F167=""),"",F167*C167)</f>
        <v/>
      </c>
      <c r="J167" s="20">
        <f>IF(OR(A167="",B167="",C167="",G167=""),"",G167*C167)</f>
        <v/>
      </c>
      <c r="K167" s="21">
        <f>IF(COUNTA(A167:C167)=0,"",IF(A167="","Pacote obrigatório",IF(COUNTIF('Pacotes'!$A$5:$A$104,A167)=0,"Pacote não encontrado",IF(B167="","Serviço obrigatório",IF(COUNTIF('Serviços'!$A$5:$A$104,B167)=0,"Serviço não encontrado",IF(OR(C167="",C167&lt;1,MOD(C167,1)&lt;&gt;0),"Quantidade inválida",IF(IFERROR(INDEX('Serviços'!$H$5:$H$104,MATCH(B167,'Serviços'!$A$5:$A$104,0)),"")&lt;&gt;"OK","Revisar cadastro do serviço",IF(IFERROR(INDEX('Serviços'!$G$5:$G$104,MATCH(B167,'Serviços'!$A$5:$A$104,0)),"Não")&lt;&gt;"Sim","Serviço inativo",IF(COUNTIFS($A$5:$A$204,A167,$B$5:$B$204,B167)&gt;1,"Item duplicado","OK")))))))))</f>
        <v/>
      </c>
    </row>
    <row r="168" ht="21" customHeight="1">
      <c r="A168" s="17" t="n"/>
      <c r="B168" s="17" t="n"/>
      <c r="C168" s="19" t="n"/>
      <c r="D168" s="21">
        <f>IF(B168="","",IFERROR(INDEX('Serviços'!$B$5:$B$104,MATCH(B168,'Serviços'!$A$5:$A$104,0)),"Serviço não encontrado"))</f>
        <v/>
      </c>
      <c r="E168" s="22">
        <f>IF(B168="","",IFERROR(INDEX('Serviços'!$C$5:$C$104,MATCH(B168,'Serviços'!$A$5:$A$104,0)),""))</f>
        <v/>
      </c>
      <c r="F168" s="20">
        <f>IF(B168="","",IFERROR(INDEX('Serviços'!$D$5:$D$104,MATCH(B168,'Serviços'!$A$5:$A$104,0)),""))</f>
        <v/>
      </c>
      <c r="G168" s="20">
        <f>IF(B168="","",IFERROR(INDEX('Serviços'!$F$5:$F$104,MATCH(B168,'Serviços'!$A$5:$A$104,0)),""))</f>
        <v/>
      </c>
      <c r="H168" s="22">
        <f>IF(OR(A168="",B168="",C168="",E168=""),"",E168*C168)</f>
        <v/>
      </c>
      <c r="I168" s="20">
        <f>IF(OR(A168="",B168="",C168="",F168=""),"",F168*C168)</f>
        <v/>
      </c>
      <c r="J168" s="20">
        <f>IF(OR(A168="",B168="",C168="",G168=""),"",G168*C168)</f>
        <v/>
      </c>
      <c r="K168" s="21">
        <f>IF(COUNTA(A168:C168)=0,"",IF(A168="","Pacote obrigatório",IF(COUNTIF('Pacotes'!$A$5:$A$104,A168)=0,"Pacote não encontrado",IF(B168="","Serviço obrigatório",IF(COUNTIF('Serviços'!$A$5:$A$104,B168)=0,"Serviço não encontrado",IF(OR(C168="",C168&lt;1,MOD(C168,1)&lt;&gt;0),"Quantidade inválida",IF(IFERROR(INDEX('Serviços'!$H$5:$H$104,MATCH(B168,'Serviços'!$A$5:$A$104,0)),"")&lt;&gt;"OK","Revisar cadastro do serviço",IF(IFERROR(INDEX('Serviços'!$G$5:$G$104,MATCH(B168,'Serviços'!$A$5:$A$104,0)),"Não")&lt;&gt;"Sim","Serviço inativo",IF(COUNTIFS($A$5:$A$204,A168,$B$5:$B$204,B168)&gt;1,"Item duplicado","OK")))))))))</f>
        <v/>
      </c>
    </row>
    <row r="169" ht="21" customHeight="1">
      <c r="A169" s="17" t="n"/>
      <c r="B169" s="17" t="n"/>
      <c r="C169" s="19" t="n"/>
      <c r="D169" s="21">
        <f>IF(B169="","",IFERROR(INDEX('Serviços'!$B$5:$B$104,MATCH(B169,'Serviços'!$A$5:$A$104,0)),"Serviço não encontrado"))</f>
        <v/>
      </c>
      <c r="E169" s="22">
        <f>IF(B169="","",IFERROR(INDEX('Serviços'!$C$5:$C$104,MATCH(B169,'Serviços'!$A$5:$A$104,0)),""))</f>
        <v/>
      </c>
      <c r="F169" s="20">
        <f>IF(B169="","",IFERROR(INDEX('Serviços'!$D$5:$D$104,MATCH(B169,'Serviços'!$A$5:$A$104,0)),""))</f>
        <v/>
      </c>
      <c r="G169" s="20">
        <f>IF(B169="","",IFERROR(INDEX('Serviços'!$F$5:$F$104,MATCH(B169,'Serviços'!$A$5:$A$104,0)),""))</f>
        <v/>
      </c>
      <c r="H169" s="22">
        <f>IF(OR(A169="",B169="",C169="",E169=""),"",E169*C169)</f>
        <v/>
      </c>
      <c r="I169" s="20">
        <f>IF(OR(A169="",B169="",C169="",F169=""),"",F169*C169)</f>
        <v/>
      </c>
      <c r="J169" s="20">
        <f>IF(OR(A169="",B169="",C169="",G169=""),"",G169*C169)</f>
        <v/>
      </c>
      <c r="K169" s="21">
        <f>IF(COUNTA(A169:C169)=0,"",IF(A169="","Pacote obrigatório",IF(COUNTIF('Pacotes'!$A$5:$A$104,A169)=0,"Pacote não encontrado",IF(B169="","Serviço obrigatório",IF(COUNTIF('Serviços'!$A$5:$A$104,B169)=0,"Serviço não encontrado",IF(OR(C169="",C169&lt;1,MOD(C169,1)&lt;&gt;0),"Quantidade inválida",IF(IFERROR(INDEX('Serviços'!$H$5:$H$104,MATCH(B169,'Serviços'!$A$5:$A$104,0)),"")&lt;&gt;"OK","Revisar cadastro do serviço",IF(IFERROR(INDEX('Serviços'!$G$5:$G$104,MATCH(B169,'Serviços'!$A$5:$A$104,0)),"Não")&lt;&gt;"Sim","Serviço inativo",IF(COUNTIFS($A$5:$A$204,A169,$B$5:$B$204,B169)&gt;1,"Item duplicado","OK")))))))))</f>
        <v/>
      </c>
    </row>
    <row r="170" ht="21" customHeight="1">
      <c r="A170" s="17" t="n"/>
      <c r="B170" s="17" t="n"/>
      <c r="C170" s="19" t="n"/>
      <c r="D170" s="21">
        <f>IF(B170="","",IFERROR(INDEX('Serviços'!$B$5:$B$104,MATCH(B170,'Serviços'!$A$5:$A$104,0)),"Serviço não encontrado"))</f>
        <v/>
      </c>
      <c r="E170" s="22">
        <f>IF(B170="","",IFERROR(INDEX('Serviços'!$C$5:$C$104,MATCH(B170,'Serviços'!$A$5:$A$104,0)),""))</f>
        <v/>
      </c>
      <c r="F170" s="20">
        <f>IF(B170="","",IFERROR(INDEX('Serviços'!$D$5:$D$104,MATCH(B170,'Serviços'!$A$5:$A$104,0)),""))</f>
        <v/>
      </c>
      <c r="G170" s="20">
        <f>IF(B170="","",IFERROR(INDEX('Serviços'!$F$5:$F$104,MATCH(B170,'Serviços'!$A$5:$A$104,0)),""))</f>
        <v/>
      </c>
      <c r="H170" s="22">
        <f>IF(OR(A170="",B170="",C170="",E170=""),"",E170*C170)</f>
        <v/>
      </c>
      <c r="I170" s="20">
        <f>IF(OR(A170="",B170="",C170="",F170=""),"",F170*C170)</f>
        <v/>
      </c>
      <c r="J170" s="20">
        <f>IF(OR(A170="",B170="",C170="",G170=""),"",G170*C170)</f>
        <v/>
      </c>
      <c r="K170" s="21">
        <f>IF(COUNTA(A170:C170)=0,"",IF(A170="","Pacote obrigatório",IF(COUNTIF('Pacotes'!$A$5:$A$104,A170)=0,"Pacote não encontrado",IF(B170="","Serviço obrigatório",IF(COUNTIF('Serviços'!$A$5:$A$104,B170)=0,"Serviço não encontrado",IF(OR(C170="",C170&lt;1,MOD(C170,1)&lt;&gt;0),"Quantidade inválida",IF(IFERROR(INDEX('Serviços'!$H$5:$H$104,MATCH(B170,'Serviços'!$A$5:$A$104,0)),"")&lt;&gt;"OK","Revisar cadastro do serviço",IF(IFERROR(INDEX('Serviços'!$G$5:$G$104,MATCH(B170,'Serviços'!$A$5:$A$104,0)),"Não")&lt;&gt;"Sim","Serviço inativo",IF(COUNTIFS($A$5:$A$204,A170,$B$5:$B$204,B170)&gt;1,"Item duplicado","OK")))))))))</f>
        <v/>
      </c>
    </row>
    <row r="171" ht="21" customHeight="1">
      <c r="A171" s="17" t="n"/>
      <c r="B171" s="17" t="n"/>
      <c r="C171" s="19" t="n"/>
      <c r="D171" s="21">
        <f>IF(B171="","",IFERROR(INDEX('Serviços'!$B$5:$B$104,MATCH(B171,'Serviços'!$A$5:$A$104,0)),"Serviço não encontrado"))</f>
        <v/>
      </c>
      <c r="E171" s="22">
        <f>IF(B171="","",IFERROR(INDEX('Serviços'!$C$5:$C$104,MATCH(B171,'Serviços'!$A$5:$A$104,0)),""))</f>
        <v/>
      </c>
      <c r="F171" s="20">
        <f>IF(B171="","",IFERROR(INDEX('Serviços'!$D$5:$D$104,MATCH(B171,'Serviços'!$A$5:$A$104,0)),""))</f>
        <v/>
      </c>
      <c r="G171" s="20">
        <f>IF(B171="","",IFERROR(INDEX('Serviços'!$F$5:$F$104,MATCH(B171,'Serviços'!$A$5:$A$104,0)),""))</f>
        <v/>
      </c>
      <c r="H171" s="22">
        <f>IF(OR(A171="",B171="",C171="",E171=""),"",E171*C171)</f>
        <v/>
      </c>
      <c r="I171" s="20">
        <f>IF(OR(A171="",B171="",C171="",F171=""),"",F171*C171)</f>
        <v/>
      </c>
      <c r="J171" s="20">
        <f>IF(OR(A171="",B171="",C171="",G171=""),"",G171*C171)</f>
        <v/>
      </c>
      <c r="K171" s="21">
        <f>IF(COUNTA(A171:C171)=0,"",IF(A171="","Pacote obrigatório",IF(COUNTIF('Pacotes'!$A$5:$A$104,A171)=0,"Pacote não encontrado",IF(B171="","Serviço obrigatório",IF(COUNTIF('Serviços'!$A$5:$A$104,B171)=0,"Serviço não encontrado",IF(OR(C171="",C171&lt;1,MOD(C171,1)&lt;&gt;0),"Quantidade inválida",IF(IFERROR(INDEX('Serviços'!$H$5:$H$104,MATCH(B171,'Serviços'!$A$5:$A$104,0)),"")&lt;&gt;"OK","Revisar cadastro do serviço",IF(IFERROR(INDEX('Serviços'!$G$5:$G$104,MATCH(B171,'Serviços'!$A$5:$A$104,0)),"Não")&lt;&gt;"Sim","Serviço inativo",IF(COUNTIFS($A$5:$A$204,A171,$B$5:$B$204,B171)&gt;1,"Item duplicado","OK")))))))))</f>
        <v/>
      </c>
    </row>
    <row r="172" ht="21" customHeight="1">
      <c r="A172" s="17" t="n"/>
      <c r="B172" s="17" t="n"/>
      <c r="C172" s="19" t="n"/>
      <c r="D172" s="21">
        <f>IF(B172="","",IFERROR(INDEX('Serviços'!$B$5:$B$104,MATCH(B172,'Serviços'!$A$5:$A$104,0)),"Serviço não encontrado"))</f>
        <v/>
      </c>
      <c r="E172" s="22">
        <f>IF(B172="","",IFERROR(INDEX('Serviços'!$C$5:$C$104,MATCH(B172,'Serviços'!$A$5:$A$104,0)),""))</f>
        <v/>
      </c>
      <c r="F172" s="20">
        <f>IF(B172="","",IFERROR(INDEX('Serviços'!$D$5:$D$104,MATCH(B172,'Serviços'!$A$5:$A$104,0)),""))</f>
        <v/>
      </c>
      <c r="G172" s="20">
        <f>IF(B172="","",IFERROR(INDEX('Serviços'!$F$5:$F$104,MATCH(B172,'Serviços'!$A$5:$A$104,0)),""))</f>
        <v/>
      </c>
      <c r="H172" s="22">
        <f>IF(OR(A172="",B172="",C172="",E172=""),"",E172*C172)</f>
        <v/>
      </c>
      <c r="I172" s="20">
        <f>IF(OR(A172="",B172="",C172="",F172=""),"",F172*C172)</f>
        <v/>
      </c>
      <c r="J172" s="20">
        <f>IF(OR(A172="",B172="",C172="",G172=""),"",G172*C172)</f>
        <v/>
      </c>
      <c r="K172" s="21">
        <f>IF(COUNTA(A172:C172)=0,"",IF(A172="","Pacote obrigatório",IF(COUNTIF('Pacotes'!$A$5:$A$104,A172)=0,"Pacote não encontrado",IF(B172="","Serviço obrigatório",IF(COUNTIF('Serviços'!$A$5:$A$104,B172)=0,"Serviço não encontrado",IF(OR(C172="",C172&lt;1,MOD(C172,1)&lt;&gt;0),"Quantidade inválida",IF(IFERROR(INDEX('Serviços'!$H$5:$H$104,MATCH(B172,'Serviços'!$A$5:$A$104,0)),"")&lt;&gt;"OK","Revisar cadastro do serviço",IF(IFERROR(INDEX('Serviços'!$G$5:$G$104,MATCH(B172,'Serviços'!$A$5:$A$104,0)),"Não")&lt;&gt;"Sim","Serviço inativo",IF(COUNTIFS($A$5:$A$204,A172,$B$5:$B$204,B172)&gt;1,"Item duplicado","OK")))))))))</f>
        <v/>
      </c>
    </row>
    <row r="173" ht="21" customHeight="1">
      <c r="A173" s="17" t="n"/>
      <c r="B173" s="17" t="n"/>
      <c r="C173" s="19" t="n"/>
      <c r="D173" s="21">
        <f>IF(B173="","",IFERROR(INDEX('Serviços'!$B$5:$B$104,MATCH(B173,'Serviços'!$A$5:$A$104,0)),"Serviço não encontrado"))</f>
        <v/>
      </c>
      <c r="E173" s="22">
        <f>IF(B173="","",IFERROR(INDEX('Serviços'!$C$5:$C$104,MATCH(B173,'Serviços'!$A$5:$A$104,0)),""))</f>
        <v/>
      </c>
      <c r="F173" s="20">
        <f>IF(B173="","",IFERROR(INDEX('Serviços'!$D$5:$D$104,MATCH(B173,'Serviços'!$A$5:$A$104,0)),""))</f>
        <v/>
      </c>
      <c r="G173" s="20">
        <f>IF(B173="","",IFERROR(INDEX('Serviços'!$F$5:$F$104,MATCH(B173,'Serviços'!$A$5:$A$104,0)),""))</f>
        <v/>
      </c>
      <c r="H173" s="22">
        <f>IF(OR(A173="",B173="",C173="",E173=""),"",E173*C173)</f>
        <v/>
      </c>
      <c r="I173" s="20">
        <f>IF(OR(A173="",B173="",C173="",F173=""),"",F173*C173)</f>
        <v/>
      </c>
      <c r="J173" s="20">
        <f>IF(OR(A173="",B173="",C173="",G173=""),"",G173*C173)</f>
        <v/>
      </c>
      <c r="K173" s="21">
        <f>IF(COUNTA(A173:C173)=0,"",IF(A173="","Pacote obrigatório",IF(COUNTIF('Pacotes'!$A$5:$A$104,A173)=0,"Pacote não encontrado",IF(B173="","Serviço obrigatório",IF(COUNTIF('Serviços'!$A$5:$A$104,B173)=0,"Serviço não encontrado",IF(OR(C173="",C173&lt;1,MOD(C173,1)&lt;&gt;0),"Quantidade inválida",IF(IFERROR(INDEX('Serviços'!$H$5:$H$104,MATCH(B173,'Serviços'!$A$5:$A$104,0)),"")&lt;&gt;"OK","Revisar cadastro do serviço",IF(IFERROR(INDEX('Serviços'!$G$5:$G$104,MATCH(B173,'Serviços'!$A$5:$A$104,0)),"Não")&lt;&gt;"Sim","Serviço inativo",IF(COUNTIFS($A$5:$A$204,A173,$B$5:$B$204,B173)&gt;1,"Item duplicado","OK")))))))))</f>
        <v/>
      </c>
    </row>
    <row r="174" ht="21" customHeight="1">
      <c r="A174" s="17" t="n"/>
      <c r="B174" s="17" t="n"/>
      <c r="C174" s="19" t="n"/>
      <c r="D174" s="21">
        <f>IF(B174="","",IFERROR(INDEX('Serviços'!$B$5:$B$104,MATCH(B174,'Serviços'!$A$5:$A$104,0)),"Serviço não encontrado"))</f>
        <v/>
      </c>
      <c r="E174" s="22">
        <f>IF(B174="","",IFERROR(INDEX('Serviços'!$C$5:$C$104,MATCH(B174,'Serviços'!$A$5:$A$104,0)),""))</f>
        <v/>
      </c>
      <c r="F174" s="20">
        <f>IF(B174="","",IFERROR(INDEX('Serviços'!$D$5:$D$104,MATCH(B174,'Serviços'!$A$5:$A$104,0)),""))</f>
        <v/>
      </c>
      <c r="G174" s="20">
        <f>IF(B174="","",IFERROR(INDEX('Serviços'!$F$5:$F$104,MATCH(B174,'Serviços'!$A$5:$A$104,0)),""))</f>
        <v/>
      </c>
      <c r="H174" s="22">
        <f>IF(OR(A174="",B174="",C174="",E174=""),"",E174*C174)</f>
        <v/>
      </c>
      <c r="I174" s="20">
        <f>IF(OR(A174="",B174="",C174="",F174=""),"",F174*C174)</f>
        <v/>
      </c>
      <c r="J174" s="20">
        <f>IF(OR(A174="",B174="",C174="",G174=""),"",G174*C174)</f>
        <v/>
      </c>
      <c r="K174" s="21">
        <f>IF(COUNTA(A174:C174)=0,"",IF(A174="","Pacote obrigatório",IF(COUNTIF('Pacotes'!$A$5:$A$104,A174)=0,"Pacote não encontrado",IF(B174="","Serviço obrigatório",IF(COUNTIF('Serviços'!$A$5:$A$104,B174)=0,"Serviço não encontrado",IF(OR(C174="",C174&lt;1,MOD(C174,1)&lt;&gt;0),"Quantidade inválida",IF(IFERROR(INDEX('Serviços'!$H$5:$H$104,MATCH(B174,'Serviços'!$A$5:$A$104,0)),"")&lt;&gt;"OK","Revisar cadastro do serviço",IF(IFERROR(INDEX('Serviços'!$G$5:$G$104,MATCH(B174,'Serviços'!$A$5:$A$104,0)),"Não")&lt;&gt;"Sim","Serviço inativo",IF(COUNTIFS($A$5:$A$204,A174,$B$5:$B$204,B174)&gt;1,"Item duplicado","OK")))))))))</f>
        <v/>
      </c>
    </row>
    <row r="175" ht="21" customHeight="1">
      <c r="A175" s="17" t="n"/>
      <c r="B175" s="17" t="n"/>
      <c r="C175" s="19" t="n"/>
      <c r="D175" s="21">
        <f>IF(B175="","",IFERROR(INDEX('Serviços'!$B$5:$B$104,MATCH(B175,'Serviços'!$A$5:$A$104,0)),"Serviço não encontrado"))</f>
        <v/>
      </c>
      <c r="E175" s="22">
        <f>IF(B175="","",IFERROR(INDEX('Serviços'!$C$5:$C$104,MATCH(B175,'Serviços'!$A$5:$A$104,0)),""))</f>
        <v/>
      </c>
      <c r="F175" s="20">
        <f>IF(B175="","",IFERROR(INDEX('Serviços'!$D$5:$D$104,MATCH(B175,'Serviços'!$A$5:$A$104,0)),""))</f>
        <v/>
      </c>
      <c r="G175" s="20">
        <f>IF(B175="","",IFERROR(INDEX('Serviços'!$F$5:$F$104,MATCH(B175,'Serviços'!$A$5:$A$104,0)),""))</f>
        <v/>
      </c>
      <c r="H175" s="22">
        <f>IF(OR(A175="",B175="",C175="",E175=""),"",E175*C175)</f>
        <v/>
      </c>
      <c r="I175" s="20">
        <f>IF(OR(A175="",B175="",C175="",F175=""),"",F175*C175)</f>
        <v/>
      </c>
      <c r="J175" s="20">
        <f>IF(OR(A175="",B175="",C175="",G175=""),"",G175*C175)</f>
        <v/>
      </c>
      <c r="K175" s="21">
        <f>IF(COUNTA(A175:C175)=0,"",IF(A175="","Pacote obrigatório",IF(COUNTIF('Pacotes'!$A$5:$A$104,A175)=0,"Pacote não encontrado",IF(B175="","Serviço obrigatório",IF(COUNTIF('Serviços'!$A$5:$A$104,B175)=0,"Serviço não encontrado",IF(OR(C175="",C175&lt;1,MOD(C175,1)&lt;&gt;0),"Quantidade inválida",IF(IFERROR(INDEX('Serviços'!$H$5:$H$104,MATCH(B175,'Serviços'!$A$5:$A$104,0)),"")&lt;&gt;"OK","Revisar cadastro do serviço",IF(IFERROR(INDEX('Serviços'!$G$5:$G$104,MATCH(B175,'Serviços'!$A$5:$A$104,0)),"Não")&lt;&gt;"Sim","Serviço inativo",IF(COUNTIFS($A$5:$A$204,A175,$B$5:$B$204,B175)&gt;1,"Item duplicado","OK")))))))))</f>
        <v/>
      </c>
    </row>
    <row r="176" ht="21" customHeight="1">
      <c r="A176" s="17" t="n"/>
      <c r="B176" s="17" t="n"/>
      <c r="C176" s="19" t="n"/>
      <c r="D176" s="21">
        <f>IF(B176="","",IFERROR(INDEX('Serviços'!$B$5:$B$104,MATCH(B176,'Serviços'!$A$5:$A$104,0)),"Serviço não encontrado"))</f>
        <v/>
      </c>
      <c r="E176" s="22">
        <f>IF(B176="","",IFERROR(INDEX('Serviços'!$C$5:$C$104,MATCH(B176,'Serviços'!$A$5:$A$104,0)),""))</f>
        <v/>
      </c>
      <c r="F176" s="20">
        <f>IF(B176="","",IFERROR(INDEX('Serviços'!$D$5:$D$104,MATCH(B176,'Serviços'!$A$5:$A$104,0)),""))</f>
        <v/>
      </c>
      <c r="G176" s="20">
        <f>IF(B176="","",IFERROR(INDEX('Serviços'!$F$5:$F$104,MATCH(B176,'Serviços'!$A$5:$A$104,0)),""))</f>
        <v/>
      </c>
      <c r="H176" s="22">
        <f>IF(OR(A176="",B176="",C176="",E176=""),"",E176*C176)</f>
        <v/>
      </c>
      <c r="I176" s="20">
        <f>IF(OR(A176="",B176="",C176="",F176=""),"",F176*C176)</f>
        <v/>
      </c>
      <c r="J176" s="20">
        <f>IF(OR(A176="",B176="",C176="",G176=""),"",G176*C176)</f>
        <v/>
      </c>
      <c r="K176" s="21">
        <f>IF(COUNTA(A176:C176)=0,"",IF(A176="","Pacote obrigatório",IF(COUNTIF('Pacotes'!$A$5:$A$104,A176)=0,"Pacote não encontrado",IF(B176="","Serviço obrigatório",IF(COUNTIF('Serviços'!$A$5:$A$104,B176)=0,"Serviço não encontrado",IF(OR(C176="",C176&lt;1,MOD(C176,1)&lt;&gt;0),"Quantidade inválida",IF(IFERROR(INDEX('Serviços'!$H$5:$H$104,MATCH(B176,'Serviços'!$A$5:$A$104,0)),"")&lt;&gt;"OK","Revisar cadastro do serviço",IF(IFERROR(INDEX('Serviços'!$G$5:$G$104,MATCH(B176,'Serviços'!$A$5:$A$104,0)),"Não")&lt;&gt;"Sim","Serviço inativo",IF(COUNTIFS($A$5:$A$204,A176,$B$5:$B$204,B176)&gt;1,"Item duplicado","OK")))))))))</f>
        <v/>
      </c>
    </row>
    <row r="177" ht="21" customHeight="1">
      <c r="A177" s="17" t="n"/>
      <c r="B177" s="17" t="n"/>
      <c r="C177" s="19" t="n"/>
      <c r="D177" s="21">
        <f>IF(B177="","",IFERROR(INDEX('Serviços'!$B$5:$B$104,MATCH(B177,'Serviços'!$A$5:$A$104,0)),"Serviço não encontrado"))</f>
        <v/>
      </c>
      <c r="E177" s="22">
        <f>IF(B177="","",IFERROR(INDEX('Serviços'!$C$5:$C$104,MATCH(B177,'Serviços'!$A$5:$A$104,0)),""))</f>
        <v/>
      </c>
      <c r="F177" s="20">
        <f>IF(B177="","",IFERROR(INDEX('Serviços'!$D$5:$D$104,MATCH(B177,'Serviços'!$A$5:$A$104,0)),""))</f>
        <v/>
      </c>
      <c r="G177" s="20">
        <f>IF(B177="","",IFERROR(INDEX('Serviços'!$F$5:$F$104,MATCH(B177,'Serviços'!$A$5:$A$104,0)),""))</f>
        <v/>
      </c>
      <c r="H177" s="22">
        <f>IF(OR(A177="",B177="",C177="",E177=""),"",E177*C177)</f>
        <v/>
      </c>
      <c r="I177" s="20">
        <f>IF(OR(A177="",B177="",C177="",F177=""),"",F177*C177)</f>
        <v/>
      </c>
      <c r="J177" s="20">
        <f>IF(OR(A177="",B177="",C177="",G177=""),"",G177*C177)</f>
        <v/>
      </c>
      <c r="K177" s="21">
        <f>IF(COUNTA(A177:C177)=0,"",IF(A177="","Pacote obrigatório",IF(COUNTIF('Pacotes'!$A$5:$A$104,A177)=0,"Pacote não encontrado",IF(B177="","Serviço obrigatório",IF(COUNTIF('Serviços'!$A$5:$A$104,B177)=0,"Serviço não encontrado",IF(OR(C177="",C177&lt;1,MOD(C177,1)&lt;&gt;0),"Quantidade inválida",IF(IFERROR(INDEX('Serviços'!$H$5:$H$104,MATCH(B177,'Serviços'!$A$5:$A$104,0)),"")&lt;&gt;"OK","Revisar cadastro do serviço",IF(IFERROR(INDEX('Serviços'!$G$5:$G$104,MATCH(B177,'Serviços'!$A$5:$A$104,0)),"Não")&lt;&gt;"Sim","Serviço inativo",IF(COUNTIFS($A$5:$A$204,A177,$B$5:$B$204,B177)&gt;1,"Item duplicado","OK")))))))))</f>
        <v/>
      </c>
    </row>
    <row r="178" ht="21" customHeight="1">
      <c r="A178" s="17" t="n"/>
      <c r="B178" s="17" t="n"/>
      <c r="C178" s="19" t="n"/>
      <c r="D178" s="21">
        <f>IF(B178="","",IFERROR(INDEX('Serviços'!$B$5:$B$104,MATCH(B178,'Serviços'!$A$5:$A$104,0)),"Serviço não encontrado"))</f>
        <v/>
      </c>
      <c r="E178" s="22">
        <f>IF(B178="","",IFERROR(INDEX('Serviços'!$C$5:$C$104,MATCH(B178,'Serviços'!$A$5:$A$104,0)),""))</f>
        <v/>
      </c>
      <c r="F178" s="20">
        <f>IF(B178="","",IFERROR(INDEX('Serviços'!$D$5:$D$104,MATCH(B178,'Serviços'!$A$5:$A$104,0)),""))</f>
        <v/>
      </c>
      <c r="G178" s="20">
        <f>IF(B178="","",IFERROR(INDEX('Serviços'!$F$5:$F$104,MATCH(B178,'Serviços'!$A$5:$A$104,0)),""))</f>
        <v/>
      </c>
      <c r="H178" s="22">
        <f>IF(OR(A178="",B178="",C178="",E178=""),"",E178*C178)</f>
        <v/>
      </c>
      <c r="I178" s="20">
        <f>IF(OR(A178="",B178="",C178="",F178=""),"",F178*C178)</f>
        <v/>
      </c>
      <c r="J178" s="20">
        <f>IF(OR(A178="",B178="",C178="",G178=""),"",G178*C178)</f>
        <v/>
      </c>
      <c r="K178" s="21">
        <f>IF(COUNTA(A178:C178)=0,"",IF(A178="","Pacote obrigatório",IF(COUNTIF('Pacotes'!$A$5:$A$104,A178)=0,"Pacote não encontrado",IF(B178="","Serviço obrigatório",IF(COUNTIF('Serviços'!$A$5:$A$104,B178)=0,"Serviço não encontrado",IF(OR(C178="",C178&lt;1,MOD(C178,1)&lt;&gt;0),"Quantidade inválida",IF(IFERROR(INDEX('Serviços'!$H$5:$H$104,MATCH(B178,'Serviços'!$A$5:$A$104,0)),"")&lt;&gt;"OK","Revisar cadastro do serviço",IF(IFERROR(INDEX('Serviços'!$G$5:$G$104,MATCH(B178,'Serviços'!$A$5:$A$104,0)),"Não")&lt;&gt;"Sim","Serviço inativo",IF(COUNTIFS($A$5:$A$204,A178,$B$5:$B$204,B178)&gt;1,"Item duplicado","OK")))))))))</f>
        <v/>
      </c>
    </row>
    <row r="179" ht="21" customHeight="1">
      <c r="A179" s="17" t="n"/>
      <c r="B179" s="17" t="n"/>
      <c r="C179" s="19" t="n"/>
      <c r="D179" s="21">
        <f>IF(B179="","",IFERROR(INDEX('Serviços'!$B$5:$B$104,MATCH(B179,'Serviços'!$A$5:$A$104,0)),"Serviço não encontrado"))</f>
        <v/>
      </c>
      <c r="E179" s="22">
        <f>IF(B179="","",IFERROR(INDEX('Serviços'!$C$5:$C$104,MATCH(B179,'Serviços'!$A$5:$A$104,0)),""))</f>
        <v/>
      </c>
      <c r="F179" s="20">
        <f>IF(B179="","",IFERROR(INDEX('Serviços'!$D$5:$D$104,MATCH(B179,'Serviços'!$A$5:$A$104,0)),""))</f>
        <v/>
      </c>
      <c r="G179" s="20">
        <f>IF(B179="","",IFERROR(INDEX('Serviços'!$F$5:$F$104,MATCH(B179,'Serviços'!$A$5:$A$104,0)),""))</f>
        <v/>
      </c>
      <c r="H179" s="22">
        <f>IF(OR(A179="",B179="",C179="",E179=""),"",E179*C179)</f>
        <v/>
      </c>
      <c r="I179" s="20">
        <f>IF(OR(A179="",B179="",C179="",F179=""),"",F179*C179)</f>
        <v/>
      </c>
      <c r="J179" s="20">
        <f>IF(OR(A179="",B179="",C179="",G179=""),"",G179*C179)</f>
        <v/>
      </c>
      <c r="K179" s="21">
        <f>IF(COUNTA(A179:C179)=0,"",IF(A179="","Pacote obrigatório",IF(COUNTIF('Pacotes'!$A$5:$A$104,A179)=0,"Pacote não encontrado",IF(B179="","Serviço obrigatório",IF(COUNTIF('Serviços'!$A$5:$A$104,B179)=0,"Serviço não encontrado",IF(OR(C179="",C179&lt;1,MOD(C179,1)&lt;&gt;0),"Quantidade inválida",IF(IFERROR(INDEX('Serviços'!$H$5:$H$104,MATCH(B179,'Serviços'!$A$5:$A$104,0)),"")&lt;&gt;"OK","Revisar cadastro do serviço",IF(IFERROR(INDEX('Serviços'!$G$5:$G$104,MATCH(B179,'Serviços'!$A$5:$A$104,0)),"Não")&lt;&gt;"Sim","Serviço inativo",IF(COUNTIFS($A$5:$A$204,A179,$B$5:$B$204,B179)&gt;1,"Item duplicado","OK")))))))))</f>
        <v/>
      </c>
    </row>
    <row r="180" ht="21" customHeight="1">
      <c r="A180" s="17" t="n"/>
      <c r="B180" s="17" t="n"/>
      <c r="C180" s="19" t="n"/>
      <c r="D180" s="21">
        <f>IF(B180="","",IFERROR(INDEX('Serviços'!$B$5:$B$104,MATCH(B180,'Serviços'!$A$5:$A$104,0)),"Serviço não encontrado"))</f>
        <v/>
      </c>
      <c r="E180" s="22">
        <f>IF(B180="","",IFERROR(INDEX('Serviços'!$C$5:$C$104,MATCH(B180,'Serviços'!$A$5:$A$104,0)),""))</f>
        <v/>
      </c>
      <c r="F180" s="20">
        <f>IF(B180="","",IFERROR(INDEX('Serviços'!$D$5:$D$104,MATCH(B180,'Serviços'!$A$5:$A$104,0)),""))</f>
        <v/>
      </c>
      <c r="G180" s="20">
        <f>IF(B180="","",IFERROR(INDEX('Serviços'!$F$5:$F$104,MATCH(B180,'Serviços'!$A$5:$A$104,0)),""))</f>
        <v/>
      </c>
      <c r="H180" s="22">
        <f>IF(OR(A180="",B180="",C180="",E180=""),"",E180*C180)</f>
        <v/>
      </c>
      <c r="I180" s="20">
        <f>IF(OR(A180="",B180="",C180="",F180=""),"",F180*C180)</f>
        <v/>
      </c>
      <c r="J180" s="20">
        <f>IF(OR(A180="",B180="",C180="",G180=""),"",G180*C180)</f>
        <v/>
      </c>
      <c r="K180" s="21">
        <f>IF(COUNTA(A180:C180)=0,"",IF(A180="","Pacote obrigatório",IF(COUNTIF('Pacotes'!$A$5:$A$104,A180)=0,"Pacote não encontrado",IF(B180="","Serviço obrigatório",IF(COUNTIF('Serviços'!$A$5:$A$104,B180)=0,"Serviço não encontrado",IF(OR(C180="",C180&lt;1,MOD(C180,1)&lt;&gt;0),"Quantidade inválida",IF(IFERROR(INDEX('Serviços'!$H$5:$H$104,MATCH(B180,'Serviços'!$A$5:$A$104,0)),"")&lt;&gt;"OK","Revisar cadastro do serviço",IF(IFERROR(INDEX('Serviços'!$G$5:$G$104,MATCH(B180,'Serviços'!$A$5:$A$104,0)),"Não")&lt;&gt;"Sim","Serviço inativo",IF(COUNTIFS($A$5:$A$204,A180,$B$5:$B$204,B180)&gt;1,"Item duplicado","OK")))))))))</f>
        <v/>
      </c>
    </row>
    <row r="181" ht="21" customHeight="1">
      <c r="A181" s="17" t="n"/>
      <c r="B181" s="17" t="n"/>
      <c r="C181" s="19" t="n"/>
      <c r="D181" s="21">
        <f>IF(B181="","",IFERROR(INDEX('Serviços'!$B$5:$B$104,MATCH(B181,'Serviços'!$A$5:$A$104,0)),"Serviço não encontrado"))</f>
        <v/>
      </c>
      <c r="E181" s="22">
        <f>IF(B181="","",IFERROR(INDEX('Serviços'!$C$5:$C$104,MATCH(B181,'Serviços'!$A$5:$A$104,0)),""))</f>
        <v/>
      </c>
      <c r="F181" s="20">
        <f>IF(B181="","",IFERROR(INDEX('Serviços'!$D$5:$D$104,MATCH(B181,'Serviços'!$A$5:$A$104,0)),""))</f>
        <v/>
      </c>
      <c r="G181" s="20">
        <f>IF(B181="","",IFERROR(INDEX('Serviços'!$F$5:$F$104,MATCH(B181,'Serviços'!$A$5:$A$104,0)),""))</f>
        <v/>
      </c>
      <c r="H181" s="22">
        <f>IF(OR(A181="",B181="",C181="",E181=""),"",E181*C181)</f>
        <v/>
      </c>
      <c r="I181" s="20">
        <f>IF(OR(A181="",B181="",C181="",F181=""),"",F181*C181)</f>
        <v/>
      </c>
      <c r="J181" s="20">
        <f>IF(OR(A181="",B181="",C181="",G181=""),"",G181*C181)</f>
        <v/>
      </c>
      <c r="K181" s="21">
        <f>IF(COUNTA(A181:C181)=0,"",IF(A181="","Pacote obrigatório",IF(COUNTIF('Pacotes'!$A$5:$A$104,A181)=0,"Pacote não encontrado",IF(B181="","Serviço obrigatório",IF(COUNTIF('Serviços'!$A$5:$A$104,B181)=0,"Serviço não encontrado",IF(OR(C181="",C181&lt;1,MOD(C181,1)&lt;&gt;0),"Quantidade inválida",IF(IFERROR(INDEX('Serviços'!$H$5:$H$104,MATCH(B181,'Serviços'!$A$5:$A$104,0)),"")&lt;&gt;"OK","Revisar cadastro do serviço",IF(IFERROR(INDEX('Serviços'!$G$5:$G$104,MATCH(B181,'Serviços'!$A$5:$A$104,0)),"Não")&lt;&gt;"Sim","Serviço inativo",IF(COUNTIFS($A$5:$A$204,A181,$B$5:$B$204,B181)&gt;1,"Item duplicado","OK")))))))))</f>
        <v/>
      </c>
    </row>
    <row r="182" ht="21" customHeight="1">
      <c r="A182" s="17" t="n"/>
      <c r="B182" s="17" t="n"/>
      <c r="C182" s="19" t="n"/>
      <c r="D182" s="21">
        <f>IF(B182="","",IFERROR(INDEX('Serviços'!$B$5:$B$104,MATCH(B182,'Serviços'!$A$5:$A$104,0)),"Serviço não encontrado"))</f>
        <v/>
      </c>
      <c r="E182" s="22">
        <f>IF(B182="","",IFERROR(INDEX('Serviços'!$C$5:$C$104,MATCH(B182,'Serviços'!$A$5:$A$104,0)),""))</f>
        <v/>
      </c>
      <c r="F182" s="20">
        <f>IF(B182="","",IFERROR(INDEX('Serviços'!$D$5:$D$104,MATCH(B182,'Serviços'!$A$5:$A$104,0)),""))</f>
        <v/>
      </c>
      <c r="G182" s="20">
        <f>IF(B182="","",IFERROR(INDEX('Serviços'!$F$5:$F$104,MATCH(B182,'Serviços'!$A$5:$A$104,0)),""))</f>
        <v/>
      </c>
      <c r="H182" s="22">
        <f>IF(OR(A182="",B182="",C182="",E182=""),"",E182*C182)</f>
        <v/>
      </c>
      <c r="I182" s="20">
        <f>IF(OR(A182="",B182="",C182="",F182=""),"",F182*C182)</f>
        <v/>
      </c>
      <c r="J182" s="20">
        <f>IF(OR(A182="",B182="",C182="",G182=""),"",G182*C182)</f>
        <v/>
      </c>
      <c r="K182" s="21">
        <f>IF(COUNTA(A182:C182)=0,"",IF(A182="","Pacote obrigatório",IF(COUNTIF('Pacotes'!$A$5:$A$104,A182)=0,"Pacote não encontrado",IF(B182="","Serviço obrigatório",IF(COUNTIF('Serviços'!$A$5:$A$104,B182)=0,"Serviço não encontrado",IF(OR(C182="",C182&lt;1,MOD(C182,1)&lt;&gt;0),"Quantidade inválida",IF(IFERROR(INDEX('Serviços'!$H$5:$H$104,MATCH(B182,'Serviços'!$A$5:$A$104,0)),"")&lt;&gt;"OK","Revisar cadastro do serviço",IF(IFERROR(INDEX('Serviços'!$G$5:$G$104,MATCH(B182,'Serviços'!$A$5:$A$104,0)),"Não")&lt;&gt;"Sim","Serviço inativo",IF(COUNTIFS($A$5:$A$204,A182,$B$5:$B$204,B182)&gt;1,"Item duplicado","OK")))))))))</f>
        <v/>
      </c>
    </row>
    <row r="183" ht="21" customHeight="1">
      <c r="A183" s="17" t="n"/>
      <c r="B183" s="17" t="n"/>
      <c r="C183" s="19" t="n"/>
      <c r="D183" s="21">
        <f>IF(B183="","",IFERROR(INDEX('Serviços'!$B$5:$B$104,MATCH(B183,'Serviços'!$A$5:$A$104,0)),"Serviço não encontrado"))</f>
        <v/>
      </c>
      <c r="E183" s="22">
        <f>IF(B183="","",IFERROR(INDEX('Serviços'!$C$5:$C$104,MATCH(B183,'Serviços'!$A$5:$A$104,0)),""))</f>
        <v/>
      </c>
      <c r="F183" s="20">
        <f>IF(B183="","",IFERROR(INDEX('Serviços'!$D$5:$D$104,MATCH(B183,'Serviços'!$A$5:$A$104,0)),""))</f>
        <v/>
      </c>
      <c r="G183" s="20">
        <f>IF(B183="","",IFERROR(INDEX('Serviços'!$F$5:$F$104,MATCH(B183,'Serviços'!$A$5:$A$104,0)),""))</f>
        <v/>
      </c>
      <c r="H183" s="22">
        <f>IF(OR(A183="",B183="",C183="",E183=""),"",E183*C183)</f>
        <v/>
      </c>
      <c r="I183" s="20">
        <f>IF(OR(A183="",B183="",C183="",F183=""),"",F183*C183)</f>
        <v/>
      </c>
      <c r="J183" s="20">
        <f>IF(OR(A183="",B183="",C183="",G183=""),"",G183*C183)</f>
        <v/>
      </c>
      <c r="K183" s="21">
        <f>IF(COUNTA(A183:C183)=0,"",IF(A183="","Pacote obrigatório",IF(COUNTIF('Pacotes'!$A$5:$A$104,A183)=0,"Pacote não encontrado",IF(B183="","Serviço obrigatório",IF(COUNTIF('Serviços'!$A$5:$A$104,B183)=0,"Serviço não encontrado",IF(OR(C183="",C183&lt;1,MOD(C183,1)&lt;&gt;0),"Quantidade inválida",IF(IFERROR(INDEX('Serviços'!$H$5:$H$104,MATCH(B183,'Serviços'!$A$5:$A$104,0)),"")&lt;&gt;"OK","Revisar cadastro do serviço",IF(IFERROR(INDEX('Serviços'!$G$5:$G$104,MATCH(B183,'Serviços'!$A$5:$A$104,0)),"Não")&lt;&gt;"Sim","Serviço inativo",IF(COUNTIFS($A$5:$A$204,A183,$B$5:$B$204,B183)&gt;1,"Item duplicado","OK")))))))))</f>
        <v/>
      </c>
    </row>
    <row r="184" ht="21" customHeight="1">
      <c r="A184" s="17" t="n"/>
      <c r="B184" s="17" t="n"/>
      <c r="C184" s="19" t="n"/>
      <c r="D184" s="21">
        <f>IF(B184="","",IFERROR(INDEX('Serviços'!$B$5:$B$104,MATCH(B184,'Serviços'!$A$5:$A$104,0)),"Serviço não encontrado"))</f>
        <v/>
      </c>
      <c r="E184" s="22">
        <f>IF(B184="","",IFERROR(INDEX('Serviços'!$C$5:$C$104,MATCH(B184,'Serviços'!$A$5:$A$104,0)),""))</f>
        <v/>
      </c>
      <c r="F184" s="20">
        <f>IF(B184="","",IFERROR(INDEX('Serviços'!$D$5:$D$104,MATCH(B184,'Serviços'!$A$5:$A$104,0)),""))</f>
        <v/>
      </c>
      <c r="G184" s="20">
        <f>IF(B184="","",IFERROR(INDEX('Serviços'!$F$5:$F$104,MATCH(B184,'Serviços'!$A$5:$A$104,0)),""))</f>
        <v/>
      </c>
      <c r="H184" s="22">
        <f>IF(OR(A184="",B184="",C184="",E184=""),"",E184*C184)</f>
        <v/>
      </c>
      <c r="I184" s="20">
        <f>IF(OR(A184="",B184="",C184="",F184=""),"",F184*C184)</f>
        <v/>
      </c>
      <c r="J184" s="20">
        <f>IF(OR(A184="",B184="",C184="",G184=""),"",G184*C184)</f>
        <v/>
      </c>
      <c r="K184" s="21">
        <f>IF(COUNTA(A184:C184)=0,"",IF(A184="","Pacote obrigatório",IF(COUNTIF('Pacotes'!$A$5:$A$104,A184)=0,"Pacote não encontrado",IF(B184="","Serviço obrigatório",IF(COUNTIF('Serviços'!$A$5:$A$104,B184)=0,"Serviço não encontrado",IF(OR(C184="",C184&lt;1,MOD(C184,1)&lt;&gt;0),"Quantidade inválida",IF(IFERROR(INDEX('Serviços'!$H$5:$H$104,MATCH(B184,'Serviços'!$A$5:$A$104,0)),"")&lt;&gt;"OK","Revisar cadastro do serviço",IF(IFERROR(INDEX('Serviços'!$G$5:$G$104,MATCH(B184,'Serviços'!$A$5:$A$104,0)),"Não")&lt;&gt;"Sim","Serviço inativo",IF(COUNTIFS($A$5:$A$204,A184,$B$5:$B$204,B184)&gt;1,"Item duplicado","OK")))))))))</f>
        <v/>
      </c>
    </row>
    <row r="185" ht="21" customHeight="1">
      <c r="A185" s="17" t="n"/>
      <c r="B185" s="17" t="n"/>
      <c r="C185" s="19" t="n"/>
      <c r="D185" s="21">
        <f>IF(B185="","",IFERROR(INDEX('Serviços'!$B$5:$B$104,MATCH(B185,'Serviços'!$A$5:$A$104,0)),"Serviço não encontrado"))</f>
        <v/>
      </c>
      <c r="E185" s="22">
        <f>IF(B185="","",IFERROR(INDEX('Serviços'!$C$5:$C$104,MATCH(B185,'Serviços'!$A$5:$A$104,0)),""))</f>
        <v/>
      </c>
      <c r="F185" s="20">
        <f>IF(B185="","",IFERROR(INDEX('Serviços'!$D$5:$D$104,MATCH(B185,'Serviços'!$A$5:$A$104,0)),""))</f>
        <v/>
      </c>
      <c r="G185" s="20">
        <f>IF(B185="","",IFERROR(INDEX('Serviços'!$F$5:$F$104,MATCH(B185,'Serviços'!$A$5:$A$104,0)),""))</f>
        <v/>
      </c>
      <c r="H185" s="22">
        <f>IF(OR(A185="",B185="",C185="",E185=""),"",E185*C185)</f>
        <v/>
      </c>
      <c r="I185" s="20">
        <f>IF(OR(A185="",B185="",C185="",F185=""),"",F185*C185)</f>
        <v/>
      </c>
      <c r="J185" s="20">
        <f>IF(OR(A185="",B185="",C185="",G185=""),"",G185*C185)</f>
        <v/>
      </c>
      <c r="K185" s="21">
        <f>IF(COUNTA(A185:C185)=0,"",IF(A185="","Pacote obrigatório",IF(COUNTIF('Pacotes'!$A$5:$A$104,A185)=0,"Pacote não encontrado",IF(B185="","Serviço obrigatório",IF(COUNTIF('Serviços'!$A$5:$A$104,B185)=0,"Serviço não encontrado",IF(OR(C185="",C185&lt;1,MOD(C185,1)&lt;&gt;0),"Quantidade inválida",IF(IFERROR(INDEX('Serviços'!$H$5:$H$104,MATCH(B185,'Serviços'!$A$5:$A$104,0)),"")&lt;&gt;"OK","Revisar cadastro do serviço",IF(IFERROR(INDEX('Serviços'!$G$5:$G$104,MATCH(B185,'Serviços'!$A$5:$A$104,0)),"Não")&lt;&gt;"Sim","Serviço inativo",IF(COUNTIFS($A$5:$A$204,A185,$B$5:$B$204,B185)&gt;1,"Item duplicado","OK")))))))))</f>
        <v/>
      </c>
    </row>
    <row r="186" ht="21" customHeight="1">
      <c r="A186" s="17" t="n"/>
      <c r="B186" s="17" t="n"/>
      <c r="C186" s="19" t="n"/>
      <c r="D186" s="21">
        <f>IF(B186="","",IFERROR(INDEX('Serviços'!$B$5:$B$104,MATCH(B186,'Serviços'!$A$5:$A$104,0)),"Serviço não encontrado"))</f>
        <v/>
      </c>
      <c r="E186" s="22">
        <f>IF(B186="","",IFERROR(INDEX('Serviços'!$C$5:$C$104,MATCH(B186,'Serviços'!$A$5:$A$104,0)),""))</f>
        <v/>
      </c>
      <c r="F186" s="20">
        <f>IF(B186="","",IFERROR(INDEX('Serviços'!$D$5:$D$104,MATCH(B186,'Serviços'!$A$5:$A$104,0)),""))</f>
        <v/>
      </c>
      <c r="G186" s="20">
        <f>IF(B186="","",IFERROR(INDEX('Serviços'!$F$5:$F$104,MATCH(B186,'Serviços'!$A$5:$A$104,0)),""))</f>
        <v/>
      </c>
      <c r="H186" s="22">
        <f>IF(OR(A186="",B186="",C186="",E186=""),"",E186*C186)</f>
        <v/>
      </c>
      <c r="I186" s="20">
        <f>IF(OR(A186="",B186="",C186="",F186=""),"",F186*C186)</f>
        <v/>
      </c>
      <c r="J186" s="20">
        <f>IF(OR(A186="",B186="",C186="",G186=""),"",G186*C186)</f>
        <v/>
      </c>
      <c r="K186" s="21">
        <f>IF(COUNTA(A186:C186)=0,"",IF(A186="","Pacote obrigatório",IF(COUNTIF('Pacotes'!$A$5:$A$104,A186)=0,"Pacote não encontrado",IF(B186="","Serviço obrigatório",IF(COUNTIF('Serviços'!$A$5:$A$104,B186)=0,"Serviço não encontrado",IF(OR(C186="",C186&lt;1,MOD(C186,1)&lt;&gt;0),"Quantidade inválida",IF(IFERROR(INDEX('Serviços'!$H$5:$H$104,MATCH(B186,'Serviços'!$A$5:$A$104,0)),"")&lt;&gt;"OK","Revisar cadastro do serviço",IF(IFERROR(INDEX('Serviços'!$G$5:$G$104,MATCH(B186,'Serviços'!$A$5:$A$104,0)),"Não")&lt;&gt;"Sim","Serviço inativo",IF(COUNTIFS($A$5:$A$204,A186,$B$5:$B$204,B186)&gt;1,"Item duplicado","OK")))))))))</f>
        <v/>
      </c>
    </row>
    <row r="187" ht="21" customHeight="1">
      <c r="A187" s="17" t="n"/>
      <c r="B187" s="17" t="n"/>
      <c r="C187" s="19" t="n"/>
      <c r="D187" s="21">
        <f>IF(B187="","",IFERROR(INDEX('Serviços'!$B$5:$B$104,MATCH(B187,'Serviços'!$A$5:$A$104,0)),"Serviço não encontrado"))</f>
        <v/>
      </c>
      <c r="E187" s="22">
        <f>IF(B187="","",IFERROR(INDEX('Serviços'!$C$5:$C$104,MATCH(B187,'Serviços'!$A$5:$A$104,0)),""))</f>
        <v/>
      </c>
      <c r="F187" s="20">
        <f>IF(B187="","",IFERROR(INDEX('Serviços'!$D$5:$D$104,MATCH(B187,'Serviços'!$A$5:$A$104,0)),""))</f>
        <v/>
      </c>
      <c r="G187" s="20">
        <f>IF(B187="","",IFERROR(INDEX('Serviços'!$F$5:$F$104,MATCH(B187,'Serviços'!$A$5:$A$104,0)),""))</f>
        <v/>
      </c>
      <c r="H187" s="22">
        <f>IF(OR(A187="",B187="",C187="",E187=""),"",E187*C187)</f>
        <v/>
      </c>
      <c r="I187" s="20">
        <f>IF(OR(A187="",B187="",C187="",F187=""),"",F187*C187)</f>
        <v/>
      </c>
      <c r="J187" s="20">
        <f>IF(OR(A187="",B187="",C187="",G187=""),"",G187*C187)</f>
        <v/>
      </c>
      <c r="K187" s="21">
        <f>IF(COUNTA(A187:C187)=0,"",IF(A187="","Pacote obrigatório",IF(COUNTIF('Pacotes'!$A$5:$A$104,A187)=0,"Pacote não encontrado",IF(B187="","Serviço obrigatório",IF(COUNTIF('Serviços'!$A$5:$A$104,B187)=0,"Serviço não encontrado",IF(OR(C187="",C187&lt;1,MOD(C187,1)&lt;&gt;0),"Quantidade inválida",IF(IFERROR(INDEX('Serviços'!$H$5:$H$104,MATCH(B187,'Serviços'!$A$5:$A$104,0)),"")&lt;&gt;"OK","Revisar cadastro do serviço",IF(IFERROR(INDEX('Serviços'!$G$5:$G$104,MATCH(B187,'Serviços'!$A$5:$A$104,0)),"Não")&lt;&gt;"Sim","Serviço inativo",IF(COUNTIFS($A$5:$A$204,A187,$B$5:$B$204,B187)&gt;1,"Item duplicado","OK")))))))))</f>
        <v/>
      </c>
    </row>
    <row r="188" ht="21" customHeight="1">
      <c r="A188" s="17" t="n"/>
      <c r="B188" s="17" t="n"/>
      <c r="C188" s="19" t="n"/>
      <c r="D188" s="21">
        <f>IF(B188="","",IFERROR(INDEX('Serviços'!$B$5:$B$104,MATCH(B188,'Serviços'!$A$5:$A$104,0)),"Serviço não encontrado"))</f>
        <v/>
      </c>
      <c r="E188" s="22">
        <f>IF(B188="","",IFERROR(INDEX('Serviços'!$C$5:$C$104,MATCH(B188,'Serviços'!$A$5:$A$104,0)),""))</f>
        <v/>
      </c>
      <c r="F188" s="20">
        <f>IF(B188="","",IFERROR(INDEX('Serviços'!$D$5:$D$104,MATCH(B188,'Serviços'!$A$5:$A$104,0)),""))</f>
        <v/>
      </c>
      <c r="G188" s="20">
        <f>IF(B188="","",IFERROR(INDEX('Serviços'!$F$5:$F$104,MATCH(B188,'Serviços'!$A$5:$A$104,0)),""))</f>
        <v/>
      </c>
      <c r="H188" s="22">
        <f>IF(OR(A188="",B188="",C188="",E188=""),"",E188*C188)</f>
        <v/>
      </c>
      <c r="I188" s="20">
        <f>IF(OR(A188="",B188="",C188="",F188=""),"",F188*C188)</f>
        <v/>
      </c>
      <c r="J188" s="20">
        <f>IF(OR(A188="",B188="",C188="",G188=""),"",G188*C188)</f>
        <v/>
      </c>
      <c r="K188" s="21">
        <f>IF(COUNTA(A188:C188)=0,"",IF(A188="","Pacote obrigatório",IF(COUNTIF('Pacotes'!$A$5:$A$104,A188)=0,"Pacote não encontrado",IF(B188="","Serviço obrigatório",IF(COUNTIF('Serviços'!$A$5:$A$104,B188)=0,"Serviço não encontrado",IF(OR(C188="",C188&lt;1,MOD(C188,1)&lt;&gt;0),"Quantidade inválida",IF(IFERROR(INDEX('Serviços'!$H$5:$H$104,MATCH(B188,'Serviços'!$A$5:$A$104,0)),"")&lt;&gt;"OK","Revisar cadastro do serviço",IF(IFERROR(INDEX('Serviços'!$G$5:$G$104,MATCH(B188,'Serviços'!$A$5:$A$104,0)),"Não")&lt;&gt;"Sim","Serviço inativo",IF(COUNTIFS($A$5:$A$204,A188,$B$5:$B$204,B188)&gt;1,"Item duplicado","OK")))))))))</f>
        <v/>
      </c>
    </row>
    <row r="189" ht="21" customHeight="1">
      <c r="A189" s="17" t="n"/>
      <c r="B189" s="17" t="n"/>
      <c r="C189" s="19" t="n"/>
      <c r="D189" s="21">
        <f>IF(B189="","",IFERROR(INDEX('Serviços'!$B$5:$B$104,MATCH(B189,'Serviços'!$A$5:$A$104,0)),"Serviço não encontrado"))</f>
        <v/>
      </c>
      <c r="E189" s="22">
        <f>IF(B189="","",IFERROR(INDEX('Serviços'!$C$5:$C$104,MATCH(B189,'Serviços'!$A$5:$A$104,0)),""))</f>
        <v/>
      </c>
      <c r="F189" s="20">
        <f>IF(B189="","",IFERROR(INDEX('Serviços'!$D$5:$D$104,MATCH(B189,'Serviços'!$A$5:$A$104,0)),""))</f>
        <v/>
      </c>
      <c r="G189" s="20">
        <f>IF(B189="","",IFERROR(INDEX('Serviços'!$F$5:$F$104,MATCH(B189,'Serviços'!$A$5:$A$104,0)),""))</f>
        <v/>
      </c>
      <c r="H189" s="22">
        <f>IF(OR(A189="",B189="",C189="",E189=""),"",E189*C189)</f>
        <v/>
      </c>
      <c r="I189" s="20">
        <f>IF(OR(A189="",B189="",C189="",F189=""),"",F189*C189)</f>
        <v/>
      </c>
      <c r="J189" s="20">
        <f>IF(OR(A189="",B189="",C189="",G189=""),"",G189*C189)</f>
        <v/>
      </c>
      <c r="K189" s="21">
        <f>IF(COUNTA(A189:C189)=0,"",IF(A189="","Pacote obrigatório",IF(COUNTIF('Pacotes'!$A$5:$A$104,A189)=0,"Pacote não encontrado",IF(B189="","Serviço obrigatório",IF(COUNTIF('Serviços'!$A$5:$A$104,B189)=0,"Serviço não encontrado",IF(OR(C189="",C189&lt;1,MOD(C189,1)&lt;&gt;0),"Quantidade inválida",IF(IFERROR(INDEX('Serviços'!$H$5:$H$104,MATCH(B189,'Serviços'!$A$5:$A$104,0)),"")&lt;&gt;"OK","Revisar cadastro do serviço",IF(IFERROR(INDEX('Serviços'!$G$5:$G$104,MATCH(B189,'Serviços'!$A$5:$A$104,0)),"Não")&lt;&gt;"Sim","Serviço inativo",IF(COUNTIFS($A$5:$A$204,A189,$B$5:$B$204,B189)&gt;1,"Item duplicado","OK")))))))))</f>
        <v/>
      </c>
    </row>
    <row r="190" ht="21" customHeight="1">
      <c r="A190" s="17" t="n"/>
      <c r="B190" s="17" t="n"/>
      <c r="C190" s="19" t="n"/>
      <c r="D190" s="21">
        <f>IF(B190="","",IFERROR(INDEX('Serviços'!$B$5:$B$104,MATCH(B190,'Serviços'!$A$5:$A$104,0)),"Serviço não encontrado"))</f>
        <v/>
      </c>
      <c r="E190" s="22">
        <f>IF(B190="","",IFERROR(INDEX('Serviços'!$C$5:$C$104,MATCH(B190,'Serviços'!$A$5:$A$104,0)),""))</f>
        <v/>
      </c>
      <c r="F190" s="20">
        <f>IF(B190="","",IFERROR(INDEX('Serviços'!$D$5:$D$104,MATCH(B190,'Serviços'!$A$5:$A$104,0)),""))</f>
        <v/>
      </c>
      <c r="G190" s="20">
        <f>IF(B190="","",IFERROR(INDEX('Serviços'!$F$5:$F$104,MATCH(B190,'Serviços'!$A$5:$A$104,0)),""))</f>
        <v/>
      </c>
      <c r="H190" s="22">
        <f>IF(OR(A190="",B190="",C190="",E190=""),"",E190*C190)</f>
        <v/>
      </c>
      <c r="I190" s="20">
        <f>IF(OR(A190="",B190="",C190="",F190=""),"",F190*C190)</f>
        <v/>
      </c>
      <c r="J190" s="20">
        <f>IF(OR(A190="",B190="",C190="",G190=""),"",G190*C190)</f>
        <v/>
      </c>
      <c r="K190" s="21">
        <f>IF(COUNTA(A190:C190)=0,"",IF(A190="","Pacote obrigatório",IF(COUNTIF('Pacotes'!$A$5:$A$104,A190)=0,"Pacote não encontrado",IF(B190="","Serviço obrigatório",IF(COUNTIF('Serviços'!$A$5:$A$104,B190)=0,"Serviço não encontrado",IF(OR(C190="",C190&lt;1,MOD(C190,1)&lt;&gt;0),"Quantidade inválida",IF(IFERROR(INDEX('Serviços'!$H$5:$H$104,MATCH(B190,'Serviços'!$A$5:$A$104,0)),"")&lt;&gt;"OK","Revisar cadastro do serviço",IF(IFERROR(INDEX('Serviços'!$G$5:$G$104,MATCH(B190,'Serviços'!$A$5:$A$104,0)),"Não")&lt;&gt;"Sim","Serviço inativo",IF(COUNTIFS($A$5:$A$204,A190,$B$5:$B$204,B190)&gt;1,"Item duplicado","OK")))))))))</f>
        <v/>
      </c>
    </row>
    <row r="191" ht="21" customHeight="1">
      <c r="A191" s="17" t="n"/>
      <c r="B191" s="17" t="n"/>
      <c r="C191" s="19" t="n"/>
      <c r="D191" s="21">
        <f>IF(B191="","",IFERROR(INDEX('Serviços'!$B$5:$B$104,MATCH(B191,'Serviços'!$A$5:$A$104,0)),"Serviço não encontrado"))</f>
        <v/>
      </c>
      <c r="E191" s="22">
        <f>IF(B191="","",IFERROR(INDEX('Serviços'!$C$5:$C$104,MATCH(B191,'Serviços'!$A$5:$A$104,0)),""))</f>
        <v/>
      </c>
      <c r="F191" s="20">
        <f>IF(B191="","",IFERROR(INDEX('Serviços'!$D$5:$D$104,MATCH(B191,'Serviços'!$A$5:$A$104,0)),""))</f>
        <v/>
      </c>
      <c r="G191" s="20">
        <f>IF(B191="","",IFERROR(INDEX('Serviços'!$F$5:$F$104,MATCH(B191,'Serviços'!$A$5:$A$104,0)),""))</f>
        <v/>
      </c>
      <c r="H191" s="22">
        <f>IF(OR(A191="",B191="",C191="",E191=""),"",E191*C191)</f>
        <v/>
      </c>
      <c r="I191" s="20">
        <f>IF(OR(A191="",B191="",C191="",F191=""),"",F191*C191)</f>
        <v/>
      </c>
      <c r="J191" s="20">
        <f>IF(OR(A191="",B191="",C191="",G191=""),"",G191*C191)</f>
        <v/>
      </c>
      <c r="K191" s="21">
        <f>IF(COUNTA(A191:C191)=0,"",IF(A191="","Pacote obrigatório",IF(COUNTIF('Pacotes'!$A$5:$A$104,A191)=0,"Pacote não encontrado",IF(B191="","Serviço obrigatório",IF(COUNTIF('Serviços'!$A$5:$A$104,B191)=0,"Serviço não encontrado",IF(OR(C191="",C191&lt;1,MOD(C191,1)&lt;&gt;0),"Quantidade inválida",IF(IFERROR(INDEX('Serviços'!$H$5:$H$104,MATCH(B191,'Serviços'!$A$5:$A$104,0)),"")&lt;&gt;"OK","Revisar cadastro do serviço",IF(IFERROR(INDEX('Serviços'!$G$5:$G$104,MATCH(B191,'Serviços'!$A$5:$A$104,0)),"Não")&lt;&gt;"Sim","Serviço inativo",IF(COUNTIFS($A$5:$A$204,A191,$B$5:$B$204,B191)&gt;1,"Item duplicado","OK")))))))))</f>
        <v/>
      </c>
    </row>
    <row r="192" ht="21" customHeight="1">
      <c r="A192" s="17" t="n"/>
      <c r="B192" s="17" t="n"/>
      <c r="C192" s="19" t="n"/>
      <c r="D192" s="21">
        <f>IF(B192="","",IFERROR(INDEX('Serviços'!$B$5:$B$104,MATCH(B192,'Serviços'!$A$5:$A$104,0)),"Serviço não encontrado"))</f>
        <v/>
      </c>
      <c r="E192" s="22">
        <f>IF(B192="","",IFERROR(INDEX('Serviços'!$C$5:$C$104,MATCH(B192,'Serviços'!$A$5:$A$104,0)),""))</f>
        <v/>
      </c>
      <c r="F192" s="20">
        <f>IF(B192="","",IFERROR(INDEX('Serviços'!$D$5:$D$104,MATCH(B192,'Serviços'!$A$5:$A$104,0)),""))</f>
        <v/>
      </c>
      <c r="G192" s="20">
        <f>IF(B192="","",IFERROR(INDEX('Serviços'!$F$5:$F$104,MATCH(B192,'Serviços'!$A$5:$A$104,0)),""))</f>
        <v/>
      </c>
      <c r="H192" s="22">
        <f>IF(OR(A192="",B192="",C192="",E192=""),"",E192*C192)</f>
        <v/>
      </c>
      <c r="I192" s="20">
        <f>IF(OR(A192="",B192="",C192="",F192=""),"",F192*C192)</f>
        <v/>
      </c>
      <c r="J192" s="20">
        <f>IF(OR(A192="",B192="",C192="",G192=""),"",G192*C192)</f>
        <v/>
      </c>
      <c r="K192" s="21">
        <f>IF(COUNTA(A192:C192)=0,"",IF(A192="","Pacote obrigatório",IF(COUNTIF('Pacotes'!$A$5:$A$104,A192)=0,"Pacote não encontrado",IF(B192="","Serviço obrigatório",IF(COUNTIF('Serviços'!$A$5:$A$104,B192)=0,"Serviço não encontrado",IF(OR(C192="",C192&lt;1,MOD(C192,1)&lt;&gt;0),"Quantidade inválida",IF(IFERROR(INDEX('Serviços'!$H$5:$H$104,MATCH(B192,'Serviços'!$A$5:$A$104,0)),"")&lt;&gt;"OK","Revisar cadastro do serviço",IF(IFERROR(INDEX('Serviços'!$G$5:$G$104,MATCH(B192,'Serviços'!$A$5:$A$104,0)),"Não")&lt;&gt;"Sim","Serviço inativo",IF(COUNTIFS($A$5:$A$204,A192,$B$5:$B$204,B192)&gt;1,"Item duplicado","OK")))))))))</f>
        <v/>
      </c>
    </row>
    <row r="193" ht="21" customHeight="1">
      <c r="A193" s="17" t="n"/>
      <c r="B193" s="17" t="n"/>
      <c r="C193" s="19" t="n"/>
      <c r="D193" s="21">
        <f>IF(B193="","",IFERROR(INDEX('Serviços'!$B$5:$B$104,MATCH(B193,'Serviços'!$A$5:$A$104,0)),"Serviço não encontrado"))</f>
        <v/>
      </c>
      <c r="E193" s="22">
        <f>IF(B193="","",IFERROR(INDEX('Serviços'!$C$5:$C$104,MATCH(B193,'Serviços'!$A$5:$A$104,0)),""))</f>
        <v/>
      </c>
      <c r="F193" s="20">
        <f>IF(B193="","",IFERROR(INDEX('Serviços'!$D$5:$D$104,MATCH(B193,'Serviços'!$A$5:$A$104,0)),""))</f>
        <v/>
      </c>
      <c r="G193" s="20">
        <f>IF(B193="","",IFERROR(INDEX('Serviços'!$F$5:$F$104,MATCH(B193,'Serviços'!$A$5:$A$104,0)),""))</f>
        <v/>
      </c>
      <c r="H193" s="22">
        <f>IF(OR(A193="",B193="",C193="",E193=""),"",E193*C193)</f>
        <v/>
      </c>
      <c r="I193" s="20">
        <f>IF(OR(A193="",B193="",C193="",F193=""),"",F193*C193)</f>
        <v/>
      </c>
      <c r="J193" s="20">
        <f>IF(OR(A193="",B193="",C193="",G193=""),"",G193*C193)</f>
        <v/>
      </c>
      <c r="K193" s="21">
        <f>IF(COUNTA(A193:C193)=0,"",IF(A193="","Pacote obrigatório",IF(COUNTIF('Pacotes'!$A$5:$A$104,A193)=0,"Pacote não encontrado",IF(B193="","Serviço obrigatório",IF(COUNTIF('Serviços'!$A$5:$A$104,B193)=0,"Serviço não encontrado",IF(OR(C193="",C193&lt;1,MOD(C193,1)&lt;&gt;0),"Quantidade inválida",IF(IFERROR(INDEX('Serviços'!$H$5:$H$104,MATCH(B193,'Serviços'!$A$5:$A$104,0)),"")&lt;&gt;"OK","Revisar cadastro do serviço",IF(IFERROR(INDEX('Serviços'!$G$5:$G$104,MATCH(B193,'Serviços'!$A$5:$A$104,0)),"Não")&lt;&gt;"Sim","Serviço inativo",IF(COUNTIFS($A$5:$A$204,A193,$B$5:$B$204,B193)&gt;1,"Item duplicado","OK")))))))))</f>
        <v/>
      </c>
    </row>
    <row r="194" ht="21" customHeight="1">
      <c r="A194" s="17" t="n"/>
      <c r="B194" s="17" t="n"/>
      <c r="C194" s="19" t="n"/>
      <c r="D194" s="21">
        <f>IF(B194="","",IFERROR(INDEX('Serviços'!$B$5:$B$104,MATCH(B194,'Serviços'!$A$5:$A$104,0)),"Serviço não encontrado"))</f>
        <v/>
      </c>
      <c r="E194" s="22">
        <f>IF(B194="","",IFERROR(INDEX('Serviços'!$C$5:$C$104,MATCH(B194,'Serviços'!$A$5:$A$104,0)),""))</f>
        <v/>
      </c>
      <c r="F194" s="20">
        <f>IF(B194="","",IFERROR(INDEX('Serviços'!$D$5:$D$104,MATCH(B194,'Serviços'!$A$5:$A$104,0)),""))</f>
        <v/>
      </c>
      <c r="G194" s="20">
        <f>IF(B194="","",IFERROR(INDEX('Serviços'!$F$5:$F$104,MATCH(B194,'Serviços'!$A$5:$A$104,0)),""))</f>
        <v/>
      </c>
      <c r="H194" s="22">
        <f>IF(OR(A194="",B194="",C194="",E194=""),"",E194*C194)</f>
        <v/>
      </c>
      <c r="I194" s="20">
        <f>IF(OR(A194="",B194="",C194="",F194=""),"",F194*C194)</f>
        <v/>
      </c>
      <c r="J194" s="20">
        <f>IF(OR(A194="",B194="",C194="",G194=""),"",G194*C194)</f>
        <v/>
      </c>
      <c r="K194" s="21">
        <f>IF(COUNTA(A194:C194)=0,"",IF(A194="","Pacote obrigatório",IF(COUNTIF('Pacotes'!$A$5:$A$104,A194)=0,"Pacote não encontrado",IF(B194="","Serviço obrigatório",IF(COUNTIF('Serviços'!$A$5:$A$104,B194)=0,"Serviço não encontrado",IF(OR(C194="",C194&lt;1,MOD(C194,1)&lt;&gt;0),"Quantidade inválida",IF(IFERROR(INDEX('Serviços'!$H$5:$H$104,MATCH(B194,'Serviços'!$A$5:$A$104,0)),"")&lt;&gt;"OK","Revisar cadastro do serviço",IF(IFERROR(INDEX('Serviços'!$G$5:$G$104,MATCH(B194,'Serviços'!$A$5:$A$104,0)),"Não")&lt;&gt;"Sim","Serviço inativo",IF(COUNTIFS($A$5:$A$204,A194,$B$5:$B$204,B194)&gt;1,"Item duplicado","OK")))))))))</f>
        <v/>
      </c>
    </row>
    <row r="195" ht="21" customHeight="1">
      <c r="A195" s="17" t="n"/>
      <c r="B195" s="17" t="n"/>
      <c r="C195" s="19" t="n"/>
      <c r="D195" s="21">
        <f>IF(B195="","",IFERROR(INDEX('Serviços'!$B$5:$B$104,MATCH(B195,'Serviços'!$A$5:$A$104,0)),"Serviço não encontrado"))</f>
        <v/>
      </c>
      <c r="E195" s="22">
        <f>IF(B195="","",IFERROR(INDEX('Serviços'!$C$5:$C$104,MATCH(B195,'Serviços'!$A$5:$A$104,0)),""))</f>
        <v/>
      </c>
      <c r="F195" s="20">
        <f>IF(B195="","",IFERROR(INDEX('Serviços'!$D$5:$D$104,MATCH(B195,'Serviços'!$A$5:$A$104,0)),""))</f>
        <v/>
      </c>
      <c r="G195" s="20">
        <f>IF(B195="","",IFERROR(INDEX('Serviços'!$F$5:$F$104,MATCH(B195,'Serviços'!$A$5:$A$104,0)),""))</f>
        <v/>
      </c>
      <c r="H195" s="22">
        <f>IF(OR(A195="",B195="",C195="",E195=""),"",E195*C195)</f>
        <v/>
      </c>
      <c r="I195" s="20">
        <f>IF(OR(A195="",B195="",C195="",F195=""),"",F195*C195)</f>
        <v/>
      </c>
      <c r="J195" s="20">
        <f>IF(OR(A195="",B195="",C195="",G195=""),"",G195*C195)</f>
        <v/>
      </c>
      <c r="K195" s="21">
        <f>IF(COUNTA(A195:C195)=0,"",IF(A195="","Pacote obrigatório",IF(COUNTIF('Pacotes'!$A$5:$A$104,A195)=0,"Pacote não encontrado",IF(B195="","Serviço obrigatório",IF(COUNTIF('Serviços'!$A$5:$A$104,B195)=0,"Serviço não encontrado",IF(OR(C195="",C195&lt;1,MOD(C195,1)&lt;&gt;0),"Quantidade inválida",IF(IFERROR(INDEX('Serviços'!$H$5:$H$104,MATCH(B195,'Serviços'!$A$5:$A$104,0)),"")&lt;&gt;"OK","Revisar cadastro do serviço",IF(IFERROR(INDEX('Serviços'!$G$5:$G$104,MATCH(B195,'Serviços'!$A$5:$A$104,0)),"Não")&lt;&gt;"Sim","Serviço inativo",IF(COUNTIFS($A$5:$A$204,A195,$B$5:$B$204,B195)&gt;1,"Item duplicado","OK")))))))))</f>
        <v/>
      </c>
    </row>
    <row r="196" ht="21" customHeight="1">
      <c r="A196" s="17" t="n"/>
      <c r="B196" s="17" t="n"/>
      <c r="C196" s="19" t="n"/>
      <c r="D196" s="21">
        <f>IF(B196="","",IFERROR(INDEX('Serviços'!$B$5:$B$104,MATCH(B196,'Serviços'!$A$5:$A$104,0)),"Serviço não encontrado"))</f>
        <v/>
      </c>
      <c r="E196" s="22">
        <f>IF(B196="","",IFERROR(INDEX('Serviços'!$C$5:$C$104,MATCH(B196,'Serviços'!$A$5:$A$104,0)),""))</f>
        <v/>
      </c>
      <c r="F196" s="20">
        <f>IF(B196="","",IFERROR(INDEX('Serviços'!$D$5:$D$104,MATCH(B196,'Serviços'!$A$5:$A$104,0)),""))</f>
        <v/>
      </c>
      <c r="G196" s="20">
        <f>IF(B196="","",IFERROR(INDEX('Serviços'!$F$5:$F$104,MATCH(B196,'Serviços'!$A$5:$A$104,0)),""))</f>
        <v/>
      </c>
      <c r="H196" s="22">
        <f>IF(OR(A196="",B196="",C196="",E196=""),"",E196*C196)</f>
        <v/>
      </c>
      <c r="I196" s="20">
        <f>IF(OR(A196="",B196="",C196="",F196=""),"",F196*C196)</f>
        <v/>
      </c>
      <c r="J196" s="20">
        <f>IF(OR(A196="",B196="",C196="",G196=""),"",G196*C196)</f>
        <v/>
      </c>
      <c r="K196" s="21">
        <f>IF(COUNTA(A196:C196)=0,"",IF(A196="","Pacote obrigatório",IF(COUNTIF('Pacotes'!$A$5:$A$104,A196)=0,"Pacote não encontrado",IF(B196="","Serviço obrigatório",IF(COUNTIF('Serviços'!$A$5:$A$104,B196)=0,"Serviço não encontrado",IF(OR(C196="",C196&lt;1,MOD(C196,1)&lt;&gt;0),"Quantidade inválida",IF(IFERROR(INDEX('Serviços'!$H$5:$H$104,MATCH(B196,'Serviços'!$A$5:$A$104,0)),"")&lt;&gt;"OK","Revisar cadastro do serviço",IF(IFERROR(INDEX('Serviços'!$G$5:$G$104,MATCH(B196,'Serviços'!$A$5:$A$104,0)),"Não")&lt;&gt;"Sim","Serviço inativo",IF(COUNTIFS($A$5:$A$204,A196,$B$5:$B$204,B196)&gt;1,"Item duplicado","OK")))))))))</f>
        <v/>
      </c>
    </row>
    <row r="197" ht="21" customHeight="1">
      <c r="A197" s="17" t="n"/>
      <c r="B197" s="17" t="n"/>
      <c r="C197" s="19" t="n"/>
      <c r="D197" s="21">
        <f>IF(B197="","",IFERROR(INDEX('Serviços'!$B$5:$B$104,MATCH(B197,'Serviços'!$A$5:$A$104,0)),"Serviço não encontrado"))</f>
        <v/>
      </c>
      <c r="E197" s="22">
        <f>IF(B197="","",IFERROR(INDEX('Serviços'!$C$5:$C$104,MATCH(B197,'Serviços'!$A$5:$A$104,0)),""))</f>
        <v/>
      </c>
      <c r="F197" s="20">
        <f>IF(B197="","",IFERROR(INDEX('Serviços'!$D$5:$D$104,MATCH(B197,'Serviços'!$A$5:$A$104,0)),""))</f>
        <v/>
      </c>
      <c r="G197" s="20">
        <f>IF(B197="","",IFERROR(INDEX('Serviços'!$F$5:$F$104,MATCH(B197,'Serviços'!$A$5:$A$104,0)),""))</f>
        <v/>
      </c>
      <c r="H197" s="22">
        <f>IF(OR(A197="",B197="",C197="",E197=""),"",E197*C197)</f>
        <v/>
      </c>
      <c r="I197" s="20">
        <f>IF(OR(A197="",B197="",C197="",F197=""),"",F197*C197)</f>
        <v/>
      </c>
      <c r="J197" s="20">
        <f>IF(OR(A197="",B197="",C197="",G197=""),"",G197*C197)</f>
        <v/>
      </c>
      <c r="K197" s="21">
        <f>IF(COUNTA(A197:C197)=0,"",IF(A197="","Pacote obrigatório",IF(COUNTIF('Pacotes'!$A$5:$A$104,A197)=0,"Pacote não encontrado",IF(B197="","Serviço obrigatório",IF(COUNTIF('Serviços'!$A$5:$A$104,B197)=0,"Serviço não encontrado",IF(OR(C197="",C197&lt;1,MOD(C197,1)&lt;&gt;0),"Quantidade inválida",IF(IFERROR(INDEX('Serviços'!$H$5:$H$104,MATCH(B197,'Serviços'!$A$5:$A$104,0)),"")&lt;&gt;"OK","Revisar cadastro do serviço",IF(IFERROR(INDEX('Serviços'!$G$5:$G$104,MATCH(B197,'Serviços'!$A$5:$A$104,0)),"Não")&lt;&gt;"Sim","Serviço inativo",IF(COUNTIFS($A$5:$A$204,A197,$B$5:$B$204,B197)&gt;1,"Item duplicado","OK")))))))))</f>
        <v/>
      </c>
    </row>
    <row r="198" ht="21" customHeight="1">
      <c r="A198" s="17" t="n"/>
      <c r="B198" s="17" t="n"/>
      <c r="C198" s="19" t="n"/>
      <c r="D198" s="21">
        <f>IF(B198="","",IFERROR(INDEX('Serviços'!$B$5:$B$104,MATCH(B198,'Serviços'!$A$5:$A$104,0)),"Serviço não encontrado"))</f>
        <v/>
      </c>
      <c r="E198" s="22">
        <f>IF(B198="","",IFERROR(INDEX('Serviços'!$C$5:$C$104,MATCH(B198,'Serviços'!$A$5:$A$104,0)),""))</f>
        <v/>
      </c>
      <c r="F198" s="20">
        <f>IF(B198="","",IFERROR(INDEX('Serviços'!$D$5:$D$104,MATCH(B198,'Serviços'!$A$5:$A$104,0)),""))</f>
        <v/>
      </c>
      <c r="G198" s="20">
        <f>IF(B198="","",IFERROR(INDEX('Serviços'!$F$5:$F$104,MATCH(B198,'Serviços'!$A$5:$A$104,0)),""))</f>
        <v/>
      </c>
      <c r="H198" s="22">
        <f>IF(OR(A198="",B198="",C198="",E198=""),"",E198*C198)</f>
        <v/>
      </c>
      <c r="I198" s="20">
        <f>IF(OR(A198="",B198="",C198="",F198=""),"",F198*C198)</f>
        <v/>
      </c>
      <c r="J198" s="20">
        <f>IF(OR(A198="",B198="",C198="",G198=""),"",G198*C198)</f>
        <v/>
      </c>
      <c r="K198" s="21">
        <f>IF(COUNTA(A198:C198)=0,"",IF(A198="","Pacote obrigatório",IF(COUNTIF('Pacotes'!$A$5:$A$104,A198)=0,"Pacote não encontrado",IF(B198="","Serviço obrigatório",IF(COUNTIF('Serviços'!$A$5:$A$104,B198)=0,"Serviço não encontrado",IF(OR(C198="",C198&lt;1,MOD(C198,1)&lt;&gt;0),"Quantidade inválida",IF(IFERROR(INDEX('Serviços'!$H$5:$H$104,MATCH(B198,'Serviços'!$A$5:$A$104,0)),"")&lt;&gt;"OK","Revisar cadastro do serviço",IF(IFERROR(INDEX('Serviços'!$G$5:$G$104,MATCH(B198,'Serviços'!$A$5:$A$104,0)),"Não")&lt;&gt;"Sim","Serviço inativo",IF(COUNTIFS($A$5:$A$204,A198,$B$5:$B$204,B198)&gt;1,"Item duplicado","OK")))))))))</f>
        <v/>
      </c>
    </row>
    <row r="199" ht="21" customHeight="1">
      <c r="A199" s="17" t="n"/>
      <c r="B199" s="17" t="n"/>
      <c r="C199" s="19" t="n"/>
      <c r="D199" s="21">
        <f>IF(B199="","",IFERROR(INDEX('Serviços'!$B$5:$B$104,MATCH(B199,'Serviços'!$A$5:$A$104,0)),"Serviço não encontrado"))</f>
        <v/>
      </c>
      <c r="E199" s="22">
        <f>IF(B199="","",IFERROR(INDEX('Serviços'!$C$5:$C$104,MATCH(B199,'Serviços'!$A$5:$A$104,0)),""))</f>
        <v/>
      </c>
      <c r="F199" s="20">
        <f>IF(B199="","",IFERROR(INDEX('Serviços'!$D$5:$D$104,MATCH(B199,'Serviços'!$A$5:$A$104,0)),""))</f>
        <v/>
      </c>
      <c r="G199" s="20">
        <f>IF(B199="","",IFERROR(INDEX('Serviços'!$F$5:$F$104,MATCH(B199,'Serviços'!$A$5:$A$104,0)),""))</f>
        <v/>
      </c>
      <c r="H199" s="22">
        <f>IF(OR(A199="",B199="",C199="",E199=""),"",E199*C199)</f>
        <v/>
      </c>
      <c r="I199" s="20">
        <f>IF(OR(A199="",B199="",C199="",F199=""),"",F199*C199)</f>
        <v/>
      </c>
      <c r="J199" s="20">
        <f>IF(OR(A199="",B199="",C199="",G199=""),"",G199*C199)</f>
        <v/>
      </c>
      <c r="K199" s="21">
        <f>IF(COUNTA(A199:C199)=0,"",IF(A199="","Pacote obrigatório",IF(COUNTIF('Pacotes'!$A$5:$A$104,A199)=0,"Pacote não encontrado",IF(B199="","Serviço obrigatório",IF(COUNTIF('Serviços'!$A$5:$A$104,B199)=0,"Serviço não encontrado",IF(OR(C199="",C199&lt;1,MOD(C199,1)&lt;&gt;0),"Quantidade inválida",IF(IFERROR(INDEX('Serviços'!$H$5:$H$104,MATCH(B199,'Serviços'!$A$5:$A$104,0)),"")&lt;&gt;"OK","Revisar cadastro do serviço",IF(IFERROR(INDEX('Serviços'!$G$5:$G$104,MATCH(B199,'Serviços'!$A$5:$A$104,0)),"Não")&lt;&gt;"Sim","Serviço inativo",IF(COUNTIFS($A$5:$A$204,A199,$B$5:$B$204,B199)&gt;1,"Item duplicado","OK")))))))))</f>
        <v/>
      </c>
    </row>
    <row r="200" ht="21" customHeight="1">
      <c r="A200" s="17" t="n"/>
      <c r="B200" s="17" t="n"/>
      <c r="C200" s="19" t="n"/>
      <c r="D200" s="21">
        <f>IF(B200="","",IFERROR(INDEX('Serviços'!$B$5:$B$104,MATCH(B200,'Serviços'!$A$5:$A$104,0)),"Serviço não encontrado"))</f>
        <v/>
      </c>
      <c r="E200" s="22">
        <f>IF(B200="","",IFERROR(INDEX('Serviços'!$C$5:$C$104,MATCH(B200,'Serviços'!$A$5:$A$104,0)),""))</f>
        <v/>
      </c>
      <c r="F200" s="20">
        <f>IF(B200="","",IFERROR(INDEX('Serviços'!$D$5:$D$104,MATCH(B200,'Serviços'!$A$5:$A$104,0)),""))</f>
        <v/>
      </c>
      <c r="G200" s="20">
        <f>IF(B200="","",IFERROR(INDEX('Serviços'!$F$5:$F$104,MATCH(B200,'Serviços'!$A$5:$A$104,0)),""))</f>
        <v/>
      </c>
      <c r="H200" s="22">
        <f>IF(OR(A200="",B200="",C200="",E200=""),"",E200*C200)</f>
        <v/>
      </c>
      <c r="I200" s="20">
        <f>IF(OR(A200="",B200="",C200="",F200=""),"",F200*C200)</f>
        <v/>
      </c>
      <c r="J200" s="20">
        <f>IF(OR(A200="",B200="",C200="",G200=""),"",G200*C200)</f>
        <v/>
      </c>
      <c r="K200" s="21">
        <f>IF(COUNTA(A200:C200)=0,"",IF(A200="","Pacote obrigatório",IF(COUNTIF('Pacotes'!$A$5:$A$104,A200)=0,"Pacote não encontrado",IF(B200="","Serviço obrigatório",IF(COUNTIF('Serviços'!$A$5:$A$104,B200)=0,"Serviço não encontrado",IF(OR(C200="",C200&lt;1,MOD(C200,1)&lt;&gt;0),"Quantidade inválida",IF(IFERROR(INDEX('Serviços'!$H$5:$H$104,MATCH(B200,'Serviços'!$A$5:$A$104,0)),"")&lt;&gt;"OK","Revisar cadastro do serviço",IF(IFERROR(INDEX('Serviços'!$G$5:$G$104,MATCH(B200,'Serviços'!$A$5:$A$104,0)),"Não")&lt;&gt;"Sim","Serviço inativo",IF(COUNTIFS($A$5:$A$204,A200,$B$5:$B$204,B200)&gt;1,"Item duplicado","OK")))))))))</f>
        <v/>
      </c>
    </row>
    <row r="201" ht="21" customHeight="1">
      <c r="A201" s="17" t="n"/>
      <c r="B201" s="17" t="n"/>
      <c r="C201" s="19" t="n"/>
      <c r="D201" s="21">
        <f>IF(B201="","",IFERROR(INDEX('Serviços'!$B$5:$B$104,MATCH(B201,'Serviços'!$A$5:$A$104,0)),"Serviço não encontrado"))</f>
        <v/>
      </c>
      <c r="E201" s="22">
        <f>IF(B201="","",IFERROR(INDEX('Serviços'!$C$5:$C$104,MATCH(B201,'Serviços'!$A$5:$A$104,0)),""))</f>
        <v/>
      </c>
      <c r="F201" s="20">
        <f>IF(B201="","",IFERROR(INDEX('Serviços'!$D$5:$D$104,MATCH(B201,'Serviços'!$A$5:$A$104,0)),""))</f>
        <v/>
      </c>
      <c r="G201" s="20">
        <f>IF(B201="","",IFERROR(INDEX('Serviços'!$F$5:$F$104,MATCH(B201,'Serviços'!$A$5:$A$104,0)),""))</f>
        <v/>
      </c>
      <c r="H201" s="22">
        <f>IF(OR(A201="",B201="",C201="",E201=""),"",E201*C201)</f>
        <v/>
      </c>
      <c r="I201" s="20">
        <f>IF(OR(A201="",B201="",C201="",F201=""),"",F201*C201)</f>
        <v/>
      </c>
      <c r="J201" s="20">
        <f>IF(OR(A201="",B201="",C201="",G201=""),"",G201*C201)</f>
        <v/>
      </c>
      <c r="K201" s="21">
        <f>IF(COUNTA(A201:C201)=0,"",IF(A201="","Pacote obrigatório",IF(COUNTIF('Pacotes'!$A$5:$A$104,A201)=0,"Pacote não encontrado",IF(B201="","Serviço obrigatório",IF(COUNTIF('Serviços'!$A$5:$A$104,B201)=0,"Serviço não encontrado",IF(OR(C201="",C201&lt;1,MOD(C201,1)&lt;&gt;0),"Quantidade inválida",IF(IFERROR(INDEX('Serviços'!$H$5:$H$104,MATCH(B201,'Serviços'!$A$5:$A$104,0)),"")&lt;&gt;"OK","Revisar cadastro do serviço",IF(IFERROR(INDEX('Serviços'!$G$5:$G$104,MATCH(B201,'Serviços'!$A$5:$A$104,0)),"Não")&lt;&gt;"Sim","Serviço inativo",IF(COUNTIFS($A$5:$A$204,A201,$B$5:$B$204,B201)&gt;1,"Item duplicado","OK")))))))))</f>
        <v/>
      </c>
    </row>
    <row r="202" ht="21" customHeight="1">
      <c r="A202" s="17" t="n"/>
      <c r="B202" s="17" t="n"/>
      <c r="C202" s="19" t="n"/>
      <c r="D202" s="21">
        <f>IF(B202="","",IFERROR(INDEX('Serviços'!$B$5:$B$104,MATCH(B202,'Serviços'!$A$5:$A$104,0)),"Serviço não encontrado"))</f>
        <v/>
      </c>
      <c r="E202" s="22">
        <f>IF(B202="","",IFERROR(INDEX('Serviços'!$C$5:$C$104,MATCH(B202,'Serviços'!$A$5:$A$104,0)),""))</f>
        <v/>
      </c>
      <c r="F202" s="20">
        <f>IF(B202="","",IFERROR(INDEX('Serviços'!$D$5:$D$104,MATCH(B202,'Serviços'!$A$5:$A$104,0)),""))</f>
        <v/>
      </c>
      <c r="G202" s="20">
        <f>IF(B202="","",IFERROR(INDEX('Serviços'!$F$5:$F$104,MATCH(B202,'Serviços'!$A$5:$A$104,0)),""))</f>
        <v/>
      </c>
      <c r="H202" s="22">
        <f>IF(OR(A202="",B202="",C202="",E202=""),"",E202*C202)</f>
        <v/>
      </c>
      <c r="I202" s="20">
        <f>IF(OR(A202="",B202="",C202="",F202=""),"",F202*C202)</f>
        <v/>
      </c>
      <c r="J202" s="20">
        <f>IF(OR(A202="",B202="",C202="",G202=""),"",G202*C202)</f>
        <v/>
      </c>
      <c r="K202" s="21">
        <f>IF(COUNTA(A202:C202)=0,"",IF(A202="","Pacote obrigatório",IF(COUNTIF('Pacotes'!$A$5:$A$104,A202)=0,"Pacote não encontrado",IF(B202="","Serviço obrigatório",IF(COUNTIF('Serviços'!$A$5:$A$104,B202)=0,"Serviço não encontrado",IF(OR(C202="",C202&lt;1,MOD(C202,1)&lt;&gt;0),"Quantidade inválida",IF(IFERROR(INDEX('Serviços'!$H$5:$H$104,MATCH(B202,'Serviços'!$A$5:$A$104,0)),"")&lt;&gt;"OK","Revisar cadastro do serviço",IF(IFERROR(INDEX('Serviços'!$G$5:$G$104,MATCH(B202,'Serviços'!$A$5:$A$104,0)),"Não")&lt;&gt;"Sim","Serviço inativo",IF(COUNTIFS($A$5:$A$204,A202,$B$5:$B$204,B202)&gt;1,"Item duplicado","OK")))))))))</f>
        <v/>
      </c>
    </row>
    <row r="203" ht="21" customHeight="1">
      <c r="A203" s="17" t="n"/>
      <c r="B203" s="17" t="n"/>
      <c r="C203" s="19" t="n"/>
      <c r="D203" s="21">
        <f>IF(B203="","",IFERROR(INDEX('Serviços'!$B$5:$B$104,MATCH(B203,'Serviços'!$A$5:$A$104,0)),"Serviço não encontrado"))</f>
        <v/>
      </c>
      <c r="E203" s="22">
        <f>IF(B203="","",IFERROR(INDEX('Serviços'!$C$5:$C$104,MATCH(B203,'Serviços'!$A$5:$A$104,0)),""))</f>
        <v/>
      </c>
      <c r="F203" s="20">
        <f>IF(B203="","",IFERROR(INDEX('Serviços'!$D$5:$D$104,MATCH(B203,'Serviços'!$A$5:$A$104,0)),""))</f>
        <v/>
      </c>
      <c r="G203" s="20">
        <f>IF(B203="","",IFERROR(INDEX('Serviços'!$F$5:$F$104,MATCH(B203,'Serviços'!$A$5:$A$104,0)),""))</f>
        <v/>
      </c>
      <c r="H203" s="22">
        <f>IF(OR(A203="",B203="",C203="",E203=""),"",E203*C203)</f>
        <v/>
      </c>
      <c r="I203" s="20">
        <f>IF(OR(A203="",B203="",C203="",F203=""),"",F203*C203)</f>
        <v/>
      </c>
      <c r="J203" s="20">
        <f>IF(OR(A203="",B203="",C203="",G203=""),"",G203*C203)</f>
        <v/>
      </c>
      <c r="K203" s="21">
        <f>IF(COUNTA(A203:C203)=0,"",IF(A203="","Pacote obrigatório",IF(COUNTIF('Pacotes'!$A$5:$A$104,A203)=0,"Pacote não encontrado",IF(B203="","Serviço obrigatório",IF(COUNTIF('Serviços'!$A$5:$A$104,B203)=0,"Serviço não encontrado",IF(OR(C203="",C203&lt;1,MOD(C203,1)&lt;&gt;0),"Quantidade inválida",IF(IFERROR(INDEX('Serviços'!$H$5:$H$104,MATCH(B203,'Serviços'!$A$5:$A$104,0)),"")&lt;&gt;"OK","Revisar cadastro do serviço",IF(IFERROR(INDEX('Serviços'!$G$5:$G$104,MATCH(B203,'Serviços'!$A$5:$A$104,0)),"Não")&lt;&gt;"Sim","Serviço inativo",IF(COUNTIFS($A$5:$A$204,A203,$B$5:$B$204,B203)&gt;1,"Item duplicado","OK")))))))))</f>
        <v/>
      </c>
    </row>
    <row r="204" ht="21" customHeight="1">
      <c r="A204" s="17" t="n"/>
      <c r="B204" s="17" t="n"/>
      <c r="C204" s="19" t="n"/>
      <c r="D204" s="21">
        <f>IF(B204="","",IFERROR(INDEX('Serviços'!$B$5:$B$104,MATCH(B204,'Serviços'!$A$5:$A$104,0)),"Serviço não encontrado"))</f>
        <v/>
      </c>
      <c r="E204" s="22">
        <f>IF(B204="","",IFERROR(INDEX('Serviços'!$C$5:$C$104,MATCH(B204,'Serviços'!$A$5:$A$104,0)),""))</f>
        <v/>
      </c>
      <c r="F204" s="20">
        <f>IF(B204="","",IFERROR(INDEX('Serviços'!$D$5:$D$104,MATCH(B204,'Serviços'!$A$5:$A$104,0)),""))</f>
        <v/>
      </c>
      <c r="G204" s="20">
        <f>IF(B204="","",IFERROR(INDEX('Serviços'!$F$5:$F$104,MATCH(B204,'Serviços'!$A$5:$A$104,0)),""))</f>
        <v/>
      </c>
      <c r="H204" s="22">
        <f>IF(OR(A204="",B204="",C204="",E204=""),"",E204*C204)</f>
        <v/>
      </c>
      <c r="I204" s="20">
        <f>IF(OR(A204="",B204="",C204="",F204=""),"",F204*C204)</f>
        <v/>
      </c>
      <c r="J204" s="20">
        <f>IF(OR(A204="",B204="",C204="",G204=""),"",G204*C204)</f>
        <v/>
      </c>
      <c r="K204" s="21">
        <f>IF(COUNTA(A204:C204)=0,"",IF(A204="","Pacote obrigatório",IF(COUNTIF('Pacotes'!$A$5:$A$104,A204)=0,"Pacote não encontrado",IF(B204="","Serviço obrigatório",IF(COUNTIF('Serviços'!$A$5:$A$104,B204)=0,"Serviço não encontrado",IF(OR(C204="",C204&lt;1,MOD(C204,1)&lt;&gt;0),"Quantidade inválida",IF(IFERROR(INDEX('Serviços'!$H$5:$H$104,MATCH(B204,'Serviços'!$A$5:$A$104,0)),"")&lt;&gt;"OK","Revisar cadastro do serviço",IF(IFERROR(INDEX('Serviços'!$G$5:$G$104,MATCH(B204,'Serviços'!$A$5:$A$104,0)),"Não")&lt;&gt;"Sim","Serviço inativo",IF(COUNTIFS($A$5:$A$204,A204,$B$5:$B$204,B204)&gt;1,"Item duplicado","OK")))))))))</f>
        <v/>
      </c>
    </row>
  </sheetData>
  <autoFilter ref="A4:K204"/>
  <mergeCells count="1">
    <mergeCell ref="A1:K1"/>
  </mergeCells>
  <conditionalFormatting sqref="K5:K204">
    <cfRule type="expression" priority="1" dxfId="0">
      <formula>$K5="OK"</formula>
    </cfRule>
    <cfRule type="expression" priority="2" dxfId="1">
      <formula>AND($K5&lt;&gt;"",$K5&lt;&gt;"OK")</formula>
    </cfRule>
  </conditionalFormatting>
  <dataValidations count="3">
    <dataValidation sqref="A5:A204" showDropDown="0" showInputMessage="0" showErrorMessage="1" allowBlank="0" errorTitle="Pacote inválido" error="Selecione um código existente na aba Pacotes." type="list">
      <formula1>INDIRECT("'Pacotes'!$A$5:$A$104")</formula1>
    </dataValidation>
    <dataValidation sqref="B5:B204" showDropDown="0" showInputMessage="0" showErrorMessage="1" allowBlank="0" errorTitle="Serviço inválido" error="Selecione um código existente na aba Serviços." type="list">
      <formula1>INDIRECT("'Serviços'!$A$5:$A$104")</formula1>
    </dataValidation>
    <dataValidation sqref="C5:C204" showDropDown="0" showInputMessage="0" showErrorMessage="1" allowBlank="0" errorTitle="Quantidade inválida" error="Informe um número inteiro entre 1 e 100." type="whole" operator="between">
      <formula1>1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gerencial fictício</dc:creator>
  <dc:title xmlns:dc="http://purl.org/dc/elements/1.1/">Rentabilidade de pacotes de beleza</dc:title>
  <dc:description xmlns:dc="http://purl.org/dc/elements/1.1/">Pasta de trabalho fictícia para análise de custos, resultados e margens.</dc:description>
  <dc:subject xmlns:dc="http://purl.org/dc/elements/1.1/">Análise gerencial de pacotes com múltiplas sessões</dc:subject>
  <dcterms:created xmlns:dcterms="http://purl.org/dc/terms/" xmlns:xsi="http://www.w3.org/2001/XMLSchema-instance" xsi:type="dcterms:W3CDTF">2026-09-09T01:15:20Z</dcterms:created>
  <dcterms:modified xmlns:dcterms="http://purl.org/dc/terms/" xmlns:xsi="http://www.w3.org/2001/XMLSchema-instance" xsi:type="dcterms:W3CDTF">2026-09-09T01:15:21+00:00Z</dcterms:modified>
</cp:coreProperties>
</file>