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tendimentos" sheetId="2" state="visible" r:id="rId2"/>
    <sheet xmlns:r="http://schemas.openxmlformats.org/officeDocument/2006/relationships" name="Despesas" sheetId="3" state="visible" r:id="rId3"/>
    <sheet xmlns:r="http://schemas.openxmlformats.org/officeDocument/2006/relationships" name="Estoque" sheetId="4" state="visible" r:id="rId4"/>
    <sheet xmlns:r="http://schemas.openxmlformats.org/officeDocument/2006/relationships" name="Parâmetros" sheetId="5" state="visible" r:id="rId5"/>
  </sheets>
  <definedNames>
    <definedName name="_xlnm._FilterDatabase" localSheetId="1" hidden="1">'Atendimentos'!$A$6:$N$126</definedName>
    <definedName name="_xlnm._FilterDatabase" localSheetId="2" hidden="1">'Despesas'!$A$6:$J$126</definedName>
    <definedName name="_xlnm._FilterDatabase" localSheetId="3" hidden="1">'Estoque'!$A$6:$K$126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[$R$-416] #,##0.00;[Red]-[$R$-416] #,##0.00"/>
    <numFmt numFmtId="166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C5262"/>
      <sz val="9"/>
    </font>
    <font>
      <name val="Calibri"/>
      <b val="1"/>
      <color rgb="00351432"/>
      <sz val="10"/>
    </font>
    <font>
      <name val="Calibri"/>
      <color rgb="00351432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3ECEF"/>
      </patternFill>
    </fill>
    <fill>
      <patternFill patternType="solid">
        <fgColor rgb="00FFFFFF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2" fontId="4" fillId="7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28" customWidth="1" min="3" max="3"/>
    <col width="15" customWidth="1" min="4" max="4"/>
    <col width="29" customWidth="1" min="5" max="5"/>
    <col width="19" customWidth="1" min="6" max="6"/>
  </cols>
  <sheetData>
    <row r="1" ht="28" customHeight="1">
      <c r="A1" s="1" t="inlineStr">
        <is>
          <t>Planilha salão de beleza — Resumo</t>
        </is>
      </c>
    </row>
    <row r="2" ht="32" customHeight="1">
      <c r="A2" s="2" t="inlineStr">
        <is>
          <t>Indicadores calculados a partir dos registros. O saldo simples compara recebimentos informados aos pagamentos registrados.</t>
        </is>
      </c>
    </row>
    <row r="3"/>
    <row r="4">
      <c r="A4" s="3" t="inlineStr">
        <is>
          <t>Início do período</t>
        </is>
      </c>
      <c r="B4" s="4">
        <f>'Parâmetros'!$B$5</f>
        <v/>
      </c>
      <c r="C4" s="3" t="inlineStr">
        <is>
          <t>Fim do período</t>
        </is>
      </c>
      <c r="D4" s="4">
        <f>'Parâmetros'!$B$6</f>
        <v/>
      </c>
      <c r="E4" s="3" t="inlineStr">
        <is>
          <t>Atualizado na abertura</t>
        </is>
      </c>
      <c r="F4" s="4">
        <f>TODAY()</f>
        <v/>
      </c>
    </row>
    <row r="5"/>
    <row r="6">
      <c r="A6" s="5" t="inlineStr">
        <is>
          <t>Financeiro</t>
        </is>
      </c>
      <c r="B6" s="5" t="inlineStr">
        <is>
          <t>Valor</t>
        </is>
      </c>
      <c r="C6" s="5" t="inlineStr">
        <is>
          <t>Agenda</t>
        </is>
      </c>
      <c r="D6" s="5" t="inlineStr">
        <is>
          <t>Quantidade</t>
        </is>
      </c>
      <c r="E6" s="5" t="inlineStr">
        <is>
          <t>Estoque e conferências</t>
        </is>
      </c>
      <c r="F6" s="5" t="inlineStr">
        <is>
          <t>Valor</t>
        </is>
      </c>
    </row>
    <row r="7">
      <c r="A7" s="6" t="inlineStr">
        <is>
          <t>Faturamento concluído</t>
        </is>
      </c>
      <c r="B7" s="7">
        <f>IFERROR(SUMIFS(Atendimentos!$K$7:$K$126,Atendimentos!$B$7:$B$126,"&gt;="&amp;$B$4,Atendimentos!$B$7:$B$126,"&lt;="&amp;$D$4,Atendimentos!$G$7:$G$126,"Concluído"),0)</f>
        <v/>
      </c>
      <c r="C7" s="6" t="inlineStr">
        <is>
          <t>Agendados no período</t>
        </is>
      </c>
      <c r="D7" s="8">
        <f>IFERROR(COUNTIFS(Atendimentos!$B$7:$B$126,"&gt;="&amp;$B$4,Atendimentos!$B$7:$B$126,"&lt;="&amp;$D$4,Atendimentos!$G$7:$G$126,"Agendado"),0)</f>
        <v/>
      </c>
      <c r="E7" s="6" t="inlineStr">
        <is>
          <t>Valor atual em estoque</t>
        </is>
      </c>
      <c r="F7" s="7">
        <f>IFERROR(SUM(Estoque!$H$7:$H$126),0)</f>
        <v/>
      </c>
    </row>
    <row r="8">
      <c r="A8" s="9" t="inlineStr">
        <is>
          <t>Recebido nos atendimentos</t>
        </is>
      </c>
      <c r="B8" s="10">
        <f>IFERROR(SUMIFS(Atendimentos!$L$7:$L$126,Atendimentos!$B$7:$B$126,"&gt;="&amp;$B$4,Atendimentos!$B$7:$B$126,"&lt;="&amp;$D$4,Atendimentos!$G$7:$G$126,"Concluído"),0)</f>
        <v/>
      </c>
      <c r="C8" s="9" t="inlineStr">
        <is>
          <t>Concluídos no período</t>
        </is>
      </c>
      <c r="D8" s="11">
        <f>IFERROR(COUNTIFS(Atendimentos!$B$7:$B$126,"&gt;="&amp;$B$4,Atendimentos!$B$7:$B$126,"&lt;="&amp;$D$4,Atendimentos!$G$7:$G$126,"Concluído"),0)</f>
        <v/>
      </c>
      <c r="E8" s="9" t="inlineStr">
        <is>
          <t>Itens marcados para repor</t>
        </is>
      </c>
      <c r="F8" s="11">
        <f>IFERROR(COUNTIF(Estoque!$J$7:$J$126,"Repor"),0)</f>
        <v/>
      </c>
    </row>
    <row r="9">
      <c r="A9" s="6" t="inlineStr">
        <is>
          <t>Despesas pagas</t>
        </is>
      </c>
      <c r="B9" s="7">
        <f>IFERROR(SUMIFS(Despesas!$H$7:$H$126,Despesas!$C$7:$C$126,"&gt;="&amp;$B$4,Despesas!$C$7:$C$126,"&lt;="&amp;$D$4,Despesas!$I$7:$I$126,"Paga"),0)</f>
        <v/>
      </c>
      <c r="C9" s="6" t="inlineStr">
        <is>
          <t>Cancelados no período</t>
        </is>
      </c>
      <c r="D9" s="8">
        <f>IFERROR(COUNTIFS(Atendimentos!$B$7:$B$126,"&gt;="&amp;$B$4,Atendimentos!$B$7:$B$126,"&lt;="&amp;$D$4,Atendimentos!$G$7:$G$126,"Cancelado"),0)</f>
        <v/>
      </c>
      <c r="E9" s="6" t="inlineStr">
        <is>
          <t>Despesas previstas vencidas</t>
        </is>
      </c>
      <c r="F9" s="8">
        <f>IFERROR(COUNTIFS(Despesas!$I$7:$I$126,"Prevista",Despesas!$B$7:$B$126,"&lt;"&amp;TODAY()),0)</f>
        <v/>
      </c>
    </row>
    <row r="10">
      <c r="A10" s="9" t="inlineStr">
        <is>
          <t>Saldo simples do período</t>
        </is>
      </c>
      <c r="B10" s="10">
        <f>IF(OR($B$4="",$D$4=""),"",$B$8-$B$9)</f>
        <v/>
      </c>
      <c r="C10" s="9" t="inlineStr">
        <is>
          <t>Ticket médio concluído</t>
        </is>
      </c>
      <c r="D10" s="10">
        <f>IFERROR($B$7/$D$8,"")</f>
        <v/>
      </c>
      <c r="E10" s="9" t="inlineStr">
        <is>
          <t>Saldo a receber em conferência</t>
        </is>
      </c>
      <c r="F10" s="10">
        <f>IFERROR(MAX(0,SUMIFS(Atendimentos!$K$7:$K$126,Atendimentos!$B$7:$B$126,"&gt;="&amp;$B$4,Atendimentos!$B$7:$B$126,"&lt;="&amp;$D$4,Atendimentos!$G$7:$G$126,"Concluído")-SUMIFS(Atendimentos!$L$7:$L$126,Atendimentos!$B$7:$B$126,"&gt;="&amp;$B$4,Atendimentos!$B$7:$B$126,"&lt;="&amp;$D$4,Atendimentos!$G$7:$G$126,"Concluído")),0)</f>
        <v/>
      </c>
    </row>
    <row r="11"/>
    <row r="12"/>
    <row r="13">
      <c r="A13" s="12" t="inlineStr">
        <is>
          <t>Alertas para conferência</t>
        </is>
      </c>
      <c r="B13" s="12" t="n"/>
      <c r="C13" s="12" t="n"/>
      <c r="D13" s="12" t="n"/>
      <c r="E13" s="12" t="n"/>
      <c r="F13" s="12" t="n"/>
    </row>
    <row r="14">
      <c r="A14" s="6" t="inlineStr">
        <is>
          <t>Agendamentos vencidos</t>
        </is>
      </c>
      <c r="B14" s="8">
        <f>IFERROR(COUNTIF(Atendimentos!$N$7:$N$126,"Conferir agendamento vencido"),0)</f>
        <v/>
      </c>
      <c r="C14" s="6" t="inlineStr">
        <is>
          <t>Itens para repor</t>
        </is>
      </c>
      <c r="D14" s="8">
        <f>F8</f>
        <v/>
      </c>
      <c r="E14" s="6" t="inlineStr">
        <is>
          <t>Despesas vencidas</t>
        </is>
      </c>
      <c r="F14" s="8">
        <f>F9</f>
        <v/>
      </c>
    </row>
    <row r="15">
      <c r="A15" s="9" t="inlineStr">
        <is>
          <t>Agenda nos próximos dias</t>
        </is>
      </c>
      <c r="B15" s="11">
        <f>IFERROR(COUNTIFS(Atendimentos!$G$7:$G$126,"Agendado",Atendimentos!$B$7:$B$126,"&gt;="&amp;TODAY(),Atendimentos!$B$7:$B$126,"&lt;="&amp;TODAY()+'Parâmetros'!$B$7),0)</f>
        <v/>
      </c>
      <c r="C15" s="9" t="inlineStr">
        <is>
          <t>Registros com alerta</t>
        </is>
      </c>
      <c r="D15" s="11">
        <f>IFERROR(COUNTIF(Atendimentos!$N$7:$N$126,"Conferir*")+COUNTIF(Despesas!$J$7:$J$126,"Conferir*")+COUNTIF(Estoque!$K$7:$K$126,"Conferir*"),0)</f>
        <v/>
      </c>
      <c r="E15" s="9" t="inlineStr">
        <is>
          <t>Recebível em conferência</t>
        </is>
      </c>
      <c r="F15" s="10">
        <f>F10</f>
        <v/>
      </c>
    </row>
    <row r="16"/>
    <row r="17"/>
    <row r="18">
      <c r="A18" s="5" t="inlineStr">
        <is>
          <t>Profissional fictício</t>
        </is>
      </c>
      <c r="B18" s="5" t="inlineStr">
        <is>
          <t>Concluídos</t>
        </is>
      </c>
      <c r="C18" s="5" t="inlineStr">
        <is>
          <t>Faturamento</t>
        </is>
      </c>
      <c r="D18" s="5" t="inlineStr">
        <is>
          <t>Ticket médio</t>
        </is>
      </c>
    </row>
    <row r="19">
      <c r="A19" s="13">
        <f>IF('Parâmetros'!$D$5="","",'Parâmetros'!$D$5)</f>
        <v/>
      </c>
      <c r="B19" s="8">
        <f>IF($A19="","",IFERROR(COUNTIFS(Atendimentos!$F$7:$F$126,$A19,Atendimentos!$G$7:$G$126,"Concluído",Atendimentos!$B$7:$B$126,"&gt;="&amp;$B$4,Atendimentos!$B$7:$B$126,"&lt;="&amp;$D$4),0))</f>
        <v/>
      </c>
      <c r="C19" s="7">
        <f>IF($A19="","",IFERROR(SUMIFS(Atendimentos!$K$7:$K$126,Atendimentos!$F$7:$F$126,$A19,Atendimentos!$G$7:$G$126,"Concluído",Atendimentos!$B$7:$B$126,"&gt;="&amp;$B$4,Atendimentos!$B$7:$B$126,"&lt;="&amp;$D$4),0))</f>
        <v/>
      </c>
      <c r="D19" s="7">
        <f>IF($A19="","",IFERROR($C19/$B19,""))</f>
        <v/>
      </c>
    </row>
    <row r="20">
      <c r="A20" s="14">
        <f>IF('Parâmetros'!$D$6="","",'Parâmetros'!$D$6)</f>
        <v/>
      </c>
      <c r="B20" s="11">
        <f>IF($A20="","",IFERROR(COUNTIFS(Atendimentos!$F$7:$F$126,$A20,Atendimentos!$G$7:$G$126,"Concluído",Atendimentos!$B$7:$B$126,"&gt;="&amp;$B$4,Atendimentos!$B$7:$B$126,"&lt;="&amp;$D$4),0))</f>
        <v/>
      </c>
      <c r="C20" s="10">
        <f>IF($A20="","",IFERROR(SUMIFS(Atendimentos!$K$7:$K$126,Atendimentos!$F$7:$F$126,$A20,Atendimentos!$G$7:$G$126,"Concluído",Atendimentos!$B$7:$B$126,"&gt;="&amp;$B$4,Atendimentos!$B$7:$B$126,"&lt;="&amp;$D$4),0))</f>
        <v/>
      </c>
      <c r="D20" s="10">
        <f>IF($A20="","",IFERROR($C20/$B20,""))</f>
        <v/>
      </c>
    </row>
    <row r="21">
      <c r="A21" s="13">
        <f>IF('Parâmetros'!$D$7="","",'Parâmetros'!$D$7)</f>
        <v/>
      </c>
      <c r="B21" s="8">
        <f>IF($A21="","",IFERROR(COUNTIFS(Atendimentos!$F$7:$F$126,$A21,Atendimentos!$G$7:$G$126,"Concluído",Atendimentos!$B$7:$B$126,"&gt;="&amp;$B$4,Atendimentos!$B$7:$B$126,"&lt;="&amp;$D$4),0))</f>
        <v/>
      </c>
      <c r="C21" s="7">
        <f>IF($A21="","",IFERROR(SUMIFS(Atendimentos!$K$7:$K$126,Atendimentos!$F$7:$F$126,$A21,Atendimentos!$G$7:$G$126,"Concluído",Atendimentos!$B$7:$B$126,"&gt;="&amp;$B$4,Atendimentos!$B$7:$B$126,"&lt;="&amp;$D$4),0))</f>
        <v/>
      </c>
      <c r="D21" s="7">
        <f>IF($A21="","",IFERROR($C21/$B21,""))</f>
        <v/>
      </c>
    </row>
    <row r="22">
      <c r="A22" s="14">
        <f>IF('Parâmetros'!$D$8="","",'Parâmetros'!$D$8)</f>
        <v/>
      </c>
      <c r="B22" s="11">
        <f>IF($A22="","",IFERROR(COUNTIFS(Atendimentos!$F$7:$F$126,$A22,Atendimentos!$G$7:$G$126,"Concluído",Atendimentos!$B$7:$B$126,"&gt;="&amp;$B$4,Atendimentos!$B$7:$B$126,"&lt;="&amp;$D$4),0))</f>
        <v/>
      </c>
      <c r="C22" s="10">
        <f>IF($A22="","",IFERROR(SUMIFS(Atendimentos!$K$7:$K$126,Atendimentos!$F$7:$F$126,$A22,Atendimentos!$G$7:$G$126,"Concluído",Atendimentos!$B$7:$B$126,"&gt;="&amp;$B$4,Atendimentos!$B$7:$B$126,"&lt;="&amp;$D$4),0))</f>
        <v/>
      </c>
      <c r="D22" s="10">
        <f>IF($A22="","",IFERROR($C22/$B22,""))</f>
        <v/>
      </c>
    </row>
    <row r="23">
      <c r="A23" s="13">
        <f>IF('Parâmetros'!$D$9="","",'Parâmetros'!$D$9)</f>
        <v/>
      </c>
      <c r="B23" s="8">
        <f>IF($A23="","",IFERROR(COUNTIFS(Atendimentos!$F$7:$F$126,$A23,Atendimentos!$G$7:$G$126,"Concluído",Atendimentos!$B$7:$B$126,"&gt;="&amp;$B$4,Atendimentos!$B$7:$B$126,"&lt;="&amp;$D$4),0))</f>
        <v/>
      </c>
      <c r="C23" s="7">
        <f>IF($A23="","",IFERROR(SUMIFS(Atendimentos!$K$7:$K$126,Atendimentos!$F$7:$F$126,$A23,Atendimentos!$G$7:$G$126,"Concluído",Atendimentos!$B$7:$B$126,"&gt;="&amp;$B$4,Atendimentos!$B$7:$B$126,"&lt;="&amp;$D$4),0))</f>
        <v/>
      </c>
      <c r="D23" s="7">
        <f>IF($A23="","",IFERROR($C23/$B23,""))</f>
        <v/>
      </c>
    </row>
    <row r="24">
      <c r="A24" s="14">
        <f>IF('Parâmetros'!$D$10="","",'Parâmetros'!$D$10)</f>
        <v/>
      </c>
      <c r="B24" s="11">
        <f>IF($A24="","",IFERROR(COUNTIFS(Atendimentos!$F$7:$F$126,$A24,Atendimentos!$G$7:$G$126,"Concluído",Atendimentos!$B$7:$B$126,"&gt;="&amp;$B$4,Atendimentos!$B$7:$B$126,"&lt;="&amp;$D$4),0))</f>
        <v/>
      </c>
      <c r="C24" s="10">
        <f>IF($A24="","",IFERROR(SUMIFS(Atendimentos!$K$7:$K$126,Atendimentos!$F$7:$F$126,$A24,Atendimentos!$G$7:$G$126,"Concluído",Atendimentos!$B$7:$B$126,"&gt;="&amp;$B$4,Atendimentos!$B$7:$B$126,"&lt;="&amp;$D$4),0))</f>
        <v/>
      </c>
      <c r="D24" s="10">
        <f>IF($A24="","",IFERROR($C24/$B24,""))</f>
        <v/>
      </c>
    </row>
  </sheetData>
  <mergeCells count="1">
    <mergeCell ref="A1:F1"/>
  </mergeCells>
  <conditionalFormatting sqref="B10">
    <cfRule type="expression" priority="1" dxfId="0">
      <formula>B10&gt;=0</formula>
    </cfRule>
    <cfRule type="expression" priority="2" dxfId="1">
      <formula>B10&lt;0</formula>
    </cfRule>
  </conditionalFormatting>
  <conditionalFormatting sqref="B14:F15">
    <cfRule type="expression" priority="3" dxfId="1">
      <formula>AND(ISNUMBER(B14),B14&gt;0)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9" customWidth="1" min="3" max="3"/>
    <col width="22" customWidth="1" min="4" max="4"/>
    <col width="24" customWidth="1" min="5" max="5"/>
    <col width="27" customWidth="1" min="6" max="6"/>
    <col width="14" customWidth="1" min="7" max="7"/>
    <col width="10" customWidth="1" min="8" max="8"/>
    <col width="16" customWidth="1" min="9" max="9"/>
    <col width="14" customWidth="1" min="10" max="10"/>
    <col width="17" customWidth="1" min="11" max="11"/>
    <col width="17" customWidth="1" min="12" max="12"/>
    <col width="18" customWidth="1" min="13" max="13"/>
    <col width="31" customWidth="1" min="14" max="14"/>
  </cols>
  <sheetData>
    <row r="1" ht="28" customHeight="1">
      <c r="A1" s="1" t="inlineStr">
        <is>
          <t>Atendimentos e agenda</t>
        </is>
      </c>
    </row>
    <row r="2" ht="32" customHeight="1">
      <c r="A2" s="2" t="inlineStr">
        <is>
          <t>Registre apenas referências fictícias. Campos em rosa são editáveis; mensagens de conferência não executam ações externas.</t>
        </is>
      </c>
    </row>
    <row r="3"/>
    <row r="4">
      <c r="B4" s="3" t="inlineStr">
        <is>
          <t>Data mínima</t>
        </is>
      </c>
      <c r="C4" s="4">
        <f>'Parâmetros'!$B$8</f>
        <v/>
      </c>
      <c r="D4" s="3" t="inlineStr">
        <is>
          <t>Data máxima</t>
        </is>
      </c>
      <c r="E4" s="4">
        <f>'Parâmetros'!$B$9</f>
        <v/>
      </c>
      <c r="F4" s="3" t="inlineStr">
        <is>
          <t>Qtd. máxima</t>
        </is>
      </c>
      <c r="G4" s="15">
        <f>'Parâmetros'!$B$10</f>
        <v/>
      </c>
      <c r="H4" s="3" t="inlineStr">
        <is>
          <t>Valor máximo</t>
        </is>
      </c>
      <c r="I4" s="16">
        <f>'Parâmetros'!$B$11</f>
        <v/>
      </c>
    </row>
    <row r="5"/>
    <row r="6" ht="30" customHeight="1">
      <c r="A6" s="5" t="inlineStr">
        <is>
          <t>ID atendimento</t>
        </is>
      </c>
      <c r="B6" s="5" t="inlineStr">
        <is>
          <t>Data</t>
        </is>
      </c>
      <c r="C6" s="5" t="inlineStr">
        <is>
          <t>Hora</t>
        </is>
      </c>
      <c r="D6" s="5" t="inlineStr">
        <is>
          <t>Cliente fictício</t>
        </is>
      </c>
      <c r="E6" s="5" t="inlineStr">
        <is>
          <t>Serviço</t>
        </is>
      </c>
      <c r="F6" s="5" t="inlineStr">
        <is>
          <t>Profissional fictício</t>
        </is>
      </c>
      <c r="G6" s="5" t="inlineStr">
        <is>
          <t>Status</t>
        </is>
      </c>
      <c r="H6" s="5" t="inlineStr">
        <is>
          <t>Quantidade</t>
        </is>
      </c>
      <c r="I6" s="5" t="inlineStr">
        <is>
          <t>Valor unitário</t>
        </is>
      </c>
      <c r="J6" s="5" t="inlineStr">
        <is>
          <t>Desconto</t>
        </is>
      </c>
      <c r="K6" s="5" t="inlineStr">
        <is>
          <t>Total previsto</t>
        </is>
      </c>
      <c r="L6" s="5" t="inlineStr">
        <is>
          <t>Valor recebido</t>
        </is>
      </c>
      <c r="M6" s="5" t="inlineStr">
        <is>
          <t>Forma de pagamento</t>
        </is>
      </c>
      <c r="N6" s="5" t="inlineStr">
        <is>
          <t>Conferência</t>
        </is>
      </c>
    </row>
    <row r="7" ht="22" customHeight="1">
      <c r="A7" s="17" t="inlineStr">
        <is>
          <t>ATD-001</t>
        </is>
      </c>
      <c r="B7" s="18" t="n">
        <v>46266</v>
      </c>
      <c r="C7" s="32" t="n">
        <v>0.375</v>
      </c>
      <c r="D7" s="17" t="inlineStr">
        <is>
          <t>Cliente fictício 001</t>
        </is>
      </c>
      <c r="E7" s="17" t="inlineStr">
        <is>
          <t>Corte feminino</t>
        </is>
      </c>
      <c r="F7" s="17" t="inlineStr">
        <is>
          <t>Profissional fictício Alfa</t>
        </is>
      </c>
      <c r="G7" s="17" t="inlineStr">
        <is>
          <t>Concluído</t>
        </is>
      </c>
      <c r="H7" s="20" t="n">
        <v>1</v>
      </c>
      <c r="I7" s="21" t="n">
        <v>90</v>
      </c>
      <c r="J7" s="21" t="n">
        <v>0</v>
      </c>
      <c r="K7" s="22">
        <f>IF(OR($A7="",$H7="",$I7=""),"",IFERROR(MAX(0,$H7*$I7-IF($J7="",0,$J7)),""))</f>
        <v/>
      </c>
      <c r="L7" s="21" t="n">
        <v>90</v>
      </c>
      <c r="M7" s="17" t="inlineStr">
        <is>
          <t>Pix</t>
        </is>
      </c>
      <c r="N7" s="23">
        <f>IF($A7="","",IF(OR($B7="",$G7="",$H7="",$I7=""),"Conferir dados do atendimento",IF($L7&gt;$K7,"Conferir valor recebido",IF(AND($G7="Concluído",$L7&lt;$K7),"Conferir saldo a receber",IF(AND($G7="Agendado",$B7&lt;TODAY()),"Conferir agendamento vencido",IF(AND($G7="Cancelado",$L7&gt;0),"Conferir cancelamento",""))))))</f>
        <v/>
      </c>
    </row>
    <row r="8" ht="22" customHeight="1">
      <c r="A8" s="17" t="inlineStr">
        <is>
          <t>ATD-002</t>
        </is>
      </c>
      <c r="B8" s="18" t="n">
        <v>46267</v>
      </c>
      <c r="C8" s="32" t="n">
        <v>0.4375</v>
      </c>
      <c r="D8" s="17" t="inlineStr">
        <is>
          <t>Cliente fictício 002</t>
        </is>
      </c>
      <c r="E8" s="17" t="inlineStr">
        <is>
          <t>Escova</t>
        </is>
      </c>
      <c r="F8" s="17" t="inlineStr">
        <is>
          <t>Profissional fictício Beta</t>
        </is>
      </c>
      <c r="G8" s="17" t="inlineStr">
        <is>
          <t>Concluído</t>
        </is>
      </c>
      <c r="H8" s="20" t="n">
        <v>1</v>
      </c>
      <c r="I8" s="21" t="n">
        <v>75</v>
      </c>
      <c r="J8" s="21" t="n">
        <v>0</v>
      </c>
      <c r="K8" s="24">
        <f>IF(OR($A8="",$H8="",$I8=""),"",IFERROR(MAX(0,$H8*$I8-IF($J8="",0,$J8)),""))</f>
        <v/>
      </c>
      <c r="L8" s="21" t="n">
        <v>75</v>
      </c>
      <c r="M8" s="17" t="inlineStr">
        <is>
          <t>Cartão</t>
        </is>
      </c>
      <c r="N8" s="25">
        <f>IF($A8="","",IF(OR($B8="",$G8="",$H8="",$I8=""),"Conferir dados do atendimento",IF($L8&gt;$K8,"Conferir valor recebido",IF(AND($G8="Concluído",$L8&lt;$K8),"Conferir saldo a receber",IF(AND($G8="Agendado",$B8&lt;TODAY()),"Conferir agendamento vencido",IF(AND($G8="Cancelado",$L8&gt;0),"Conferir cancelamento",""))))))</f>
        <v/>
      </c>
    </row>
    <row r="9" ht="22" customHeight="1">
      <c r="A9" s="17" t="inlineStr">
        <is>
          <t>ATD-003</t>
        </is>
      </c>
      <c r="B9" s="18" t="n">
        <v>46268</v>
      </c>
      <c r="C9" s="32" t="n">
        <v>0.5416666666666666</v>
      </c>
      <c r="D9" s="17" t="inlineStr">
        <is>
          <t>Cliente fictício 003</t>
        </is>
      </c>
      <c r="E9" s="17" t="inlineStr">
        <is>
          <t>Coloração</t>
        </is>
      </c>
      <c r="F9" s="17" t="inlineStr">
        <is>
          <t>Profissional fictício Gama</t>
        </is>
      </c>
      <c r="G9" s="17" t="inlineStr">
        <is>
          <t>Concluído</t>
        </is>
      </c>
      <c r="H9" s="20" t="n">
        <v>1</v>
      </c>
      <c r="I9" s="21" t="n">
        <v>180</v>
      </c>
      <c r="J9" s="21" t="n">
        <v>20</v>
      </c>
      <c r="K9" s="22">
        <f>IF(OR($A9="",$H9="",$I9=""),"",IFERROR(MAX(0,$H9*$I9-IF($J9="",0,$J9)),""))</f>
        <v/>
      </c>
      <c r="L9" s="21" t="n">
        <v>160</v>
      </c>
      <c r="M9" s="17" t="inlineStr">
        <is>
          <t>Pix</t>
        </is>
      </c>
      <c r="N9" s="23">
        <f>IF($A9="","",IF(OR($B9="",$G9="",$H9="",$I9=""),"Conferir dados do atendimento",IF($L9&gt;$K9,"Conferir valor recebido",IF(AND($G9="Concluído",$L9&lt;$K9),"Conferir saldo a receber",IF(AND($G9="Agendado",$B9&lt;TODAY()),"Conferir agendamento vencido",IF(AND($G9="Cancelado",$L9&gt;0),"Conferir cancelamento",""))))))</f>
        <v/>
      </c>
    </row>
    <row r="10" ht="22" customHeight="1">
      <c r="A10" s="17" t="inlineStr">
        <is>
          <t>ATD-004</t>
        </is>
      </c>
      <c r="B10" s="18" t="n">
        <v>46269</v>
      </c>
      <c r="C10" s="32" t="n">
        <v>0.625</v>
      </c>
      <c r="D10" s="17" t="inlineStr">
        <is>
          <t>Cliente fictício 004</t>
        </is>
      </c>
      <c r="E10" s="17" t="inlineStr">
        <is>
          <t>Manicure</t>
        </is>
      </c>
      <c r="F10" s="17" t="inlineStr">
        <is>
          <t>Profissional fictício Delta</t>
        </is>
      </c>
      <c r="G10" s="17" t="inlineStr">
        <is>
          <t>Cancelado</t>
        </is>
      </c>
      <c r="H10" s="20" t="n">
        <v>1</v>
      </c>
      <c r="I10" s="21" t="n">
        <v>55</v>
      </c>
      <c r="J10" s="21" t="n">
        <v>0</v>
      </c>
      <c r="K10" s="24">
        <f>IF(OR($A10="",$H10="",$I10=""),"",IFERROR(MAX(0,$H10*$I10-IF($J10="",0,$J10)),""))</f>
        <v/>
      </c>
      <c r="L10" s="21" t="n"/>
      <c r="M10" s="17" t="inlineStr">
        <is>
          <t>A definir</t>
        </is>
      </c>
      <c r="N10" s="25">
        <f>IF($A10="","",IF(OR($B10="",$G10="",$H10="",$I10=""),"Conferir dados do atendimento",IF($L10&gt;$K10,"Conferir valor recebido",IF(AND($G10="Concluído",$L10&lt;$K10),"Conferir saldo a receber",IF(AND($G10="Agendado",$B10&lt;TODAY()),"Conferir agendamento vencido",IF(AND($G10="Cancelado",$L10&gt;0),"Conferir cancelamento",""))))))</f>
        <v/>
      </c>
    </row>
    <row r="11" ht="22" customHeight="1">
      <c r="A11" s="17" t="inlineStr">
        <is>
          <t>ATD-005</t>
        </is>
      </c>
      <c r="B11" s="18" t="n">
        <v>46270</v>
      </c>
      <c r="C11" s="32" t="n">
        <v>0.3958333333333333</v>
      </c>
      <c r="D11" s="17" t="inlineStr">
        <is>
          <t>Cliente fictício 005</t>
        </is>
      </c>
      <c r="E11" s="17" t="inlineStr">
        <is>
          <t>Pedicure</t>
        </is>
      </c>
      <c r="F11" s="17" t="inlineStr">
        <is>
          <t>Profissional fictício Delta</t>
        </is>
      </c>
      <c r="G11" s="17" t="inlineStr">
        <is>
          <t>Concluído</t>
        </is>
      </c>
      <c r="H11" s="20" t="n">
        <v>1</v>
      </c>
      <c r="I11" s="21" t="n">
        <v>55</v>
      </c>
      <c r="J11" s="21" t="n">
        <v>0</v>
      </c>
      <c r="K11" s="22">
        <f>IF(OR($A11="",$H11="",$I11=""),"",IFERROR(MAX(0,$H11*$I11-IF($J11="",0,$J11)),""))</f>
        <v/>
      </c>
      <c r="L11" s="21" t="n">
        <v>30</v>
      </c>
      <c r="M11" s="17" t="inlineStr">
        <is>
          <t>Dinheiro</t>
        </is>
      </c>
      <c r="N11" s="23">
        <f>IF($A11="","",IF(OR($B11="",$G11="",$H11="",$I11=""),"Conferir dados do atendimento",IF($L11&gt;$K11,"Conferir valor recebido",IF(AND($G11="Concluído",$L11&lt;$K11),"Conferir saldo a receber",IF(AND($G11="Agendado",$B11&lt;TODAY()),"Conferir agendamento vencido",IF(AND($G11="Cancelado",$L11&gt;0),"Conferir cancelamento",""))))))</f>
        <v/>
      </c>
    </row>
    <row r="12" ht="22" customHeight="1">
      <c r="A12" s="17" t="inlineStr">
        <is>
          <t>ATD-006</t>
        </is>
      </c>
      <c r="B12" s="18" t="n">
        <v>46272</v>
      </c>
      <c r="C12" s="32" t="n">
        <v>0.4583333333333333</v>
      </c>
      <c r="D12" s="17" t="inlineStr">
        <is>
          <t>Cliente fictício 006</t>
        </is>
      </c>
      <c r="E12" s="17" t="inlineStr">
        <is>
          <t>Barba</t>
        </is>
      </c>
      <c r="F12" s="17" t="inlineStr">
        <is>
          <t>Profissional fictício Épsilon</t>
        </is>
      </c>
      <c r="G12" s="17" t="inlineStr">
        <is>
          <t>Concluído</t>
        </is>
      </c>
      <c r="H12" s="20" t="n">
        <v>2</v>
      </c>
      <c r="I12" s="21" t="n">
        <v>45</v>
      </c>
      <c r="J12" s="21" t="n">
        <v>0</v>
      </c>
      <c r="K12" s="24">
        <f>IF(OR($A12="",$H12="",$I12=""),"",IFERROR(MAX(0,$H12*$I12-IF($J12="",0,$J12)),""))</f>
        <v/>
      </c>
      <c r="L12" s="21" t="n">
        <v>90</v>
      </c>
      <c r="M12" s="17" t="inlineStr">
        <is>
          <t>Cartão</t>
        </is>
      </c>
      <c r="N12" s="25">
        <f>IF($A12="","",IF(OR($B12="",$G12="",$H12="",$I12=""),"Conferir dados do atendimento",IF($L12&gt;$K12,"Conferir valor recebido",IF(AND($G12="Concluído",$L12&lt;$K12),"Conferir saldo a receber",IF(AND($G12="Agendado",$B12&lt;TODAY()),"Conferir agendamento vencido",IF(AND($G12="Cancelado",$L12&gt;0),"Conferir cancelamento",""))))))</f>
        <v/>
      </c>
    </row>
    <row r="13" ht="22" customHeight="1">
      <c r="A13" s="17" t="inlineStr">
        <is>
          <t>ATD-007</t>
        </is>
      </c>
      <c r="B13" s="18" t="n">
        <v>46273</v>
      </c>
      <c r="C13" s="32" t="n">
        <v>0.5833333333333334</v>
      </c>
      <c r="D13" s="17" t="inlineStr">
        <is>
          <t>Cliente fictício 007</t>
        </is>
      </c>
      <c r="E13" s="17" t="inlineStr">
        <is>
          <t>Hidratação capilar</t>
        </is>
      </c>
      <c r="F13" s="17" t="inlineStr">
        <is>
          <t>Profissional fictício Alfa</t>
        </is>
      </c>
      <c r="G13" s="17" t="inlineStr">
        <is>
          <t>Agendado</t>
        </is>
      </c>
      <c r="H13" s="20" t="n">
        <v>1</v>
      </c>
      <c r="I13" s="21" t="n">
        <v>130</v>
      </c>
      <c r="J13" s="21" t="n">
        <v>0</v>
      </c>
      <c r="K13" s="22">
        <f>IF(OR($A13="",$H13="",$I13=""),"",IFERROR(MAX(0,$H13*$I13-IF($J13="",0,$J13)),""))</f>
        <v/>
      </c>
      <c r="L13" s="21" t="n"/>
      <c r="M13" s="17" t="inlineStr">
        <is>
          <t>A definir</t>
        </is>
      </c>
      <c r="N13" s="23">
        <f>IF($A13="","",IF(OR($B13="",$G13="",$H13="",$I13=""),"Conferir dados do atendimento",IF($L13&gt;$K13,"Conferir valor recebido",IF(AND($G13="Concluído",$L13&lt;$K13),"Conferir saldo a receber",IF(AND($G13="Agendado",$B13&lt;TODAY()),"Conferir agendamento vencido",IF(AND($G13="Cancelado",$L13&gt;0),"Conferir cancelamento",""))))))</f>
        <v/>
      </c>
    </row>
    <row r="14" ht="22" customHeight="1">
      <c r="A14" s="17" t="inlineStr">
        <is>
          <t>ATD-008</t>
        </is>
      </c>
      <c r="B14" s="18" t="n">
        <v>46274</v>
      </c>
      <c r="C14" s="32" t="n">
        <v>0.4166666666666667</v>
      </c>
      <c r="D14" s="17" t="inlineStr">
        <is>
          <t>Cliente fictício 008</t>
        </is>
      </c>
      <c r="E14" s="17" t="inlineStr">
        <is>
          <t>Design de sobrancelhas</t>
        </is>
      </c>
      <c r="F14" s="17" t="inlineStr">
        <is>
          <t>Profissional fictício Zeta</t>
        </is>
      </c>
      <c r="G14" s="17" t="inlineStr">
        <is>
          <t>Agendado</t>
        </is>
      </c>
      <c r="H14" s="20" t="n">
        <v>1</v>
      </c>
      <c r="I14" s="21" t="n">
        <v>60</v>
      </c>
      <c r="J14" s="21" t="n">
        <v>0</v>
      </c>
      <c r="K14" s="24">
        <f>IF(OR($A14="",$H14="",$I14=""),"",IFERROR(MAX(0,$H14*$I14-IF($J14="",0,$J14)),""))</f>
        <v/>
      </c>
      <c r="L14" s="21" t="n"/>
      <c r="M14" s="17" t="inlineStr">
        <is>
          <t>A definir</t>
        </is>
      </c>
      <c r="N14" s="25">
        <f>IF($A14="","",IF(OR($B14="",$G14="",$H14="",$I14=""),"Conferir dados do atendimento",IF($L14&gt;$K14,"Conferir valor recebido",IF(AND($G14="Concluído",$L14&lt;$K14),"Conferir saldo a receber",IF(AND($G14="Agendado",$B14&lt;TODAY()),"Conferir agendamento vencido",IF(AND($G14="Cancelado",$L14&gt;0),"Conferir cancelamento",""))))))</f>
        <v/>
      </c>
    </row>
    <row r="15" ht="22" customHeight="1">
      <c r="A15" s="17" t="inlineStr">
        <is>
          <t>ATD-009</t>
        </is>
      </c>
      <c r="B15" s="18" t="n">
        <v>46276</v>
      </c>
      <c r="C15" s="32" t="n">
        <v>0.6666666666666666</v>
      </c>
      <c r="D15" s="17" t="inlineStr">
        <is>
          <t>Cliente fictício 009</t>
        </is>
      </c>
      <c r="E15" s="17" t="inlineStr">
        <is>
          <t>Corte feminino</t>
        </is>
      </c>
      <c r="F15" s="17" t="inlineStr">
        <is>
          <t>Profissional fictício Beta</t>
        </is>
      </c>
      <c r="G15" s="17" t="inlineStr">
        <is>
          <t>Agendado</t>
        </is>
      </c>
      <c r="H15" s="20" t="n">
        <v>1</v>
      </c>
      <c r="I15" s="21" t="n">
        <v>95</v>
      </c>
      <c r="J15" s="21" t="n">
        <v>5</v>
      </c>
      <c r="K15" s="22">
        <f>IF(OR($A15="",$H15="",$I15=""),"",IFERROR(MAX(0,$H15*$I15-IF($J15="",0,$J15)),""))</f>
        <v/>
      </c>
      <c r="L15" s="21" t="n"/>
      <c r="M15" s="17" t="inlineStr">
        <is>
          <t>A definir</t>
        </is>
      </c>
      <c r="N15" s="23">
        <f>IF($A15="","",IF(OR($B15="",$G15="",$H15="",$I15=""),"Conferir dados do atendimento",IF($L15&gt;$K15,"Conferir valor recebido",IF(AND($G15="Concluído",$L15&lt;$K15),"Conferir saldo a receber",IF(AND($G15="Agendado",$B15&lt;TODAY()),"Conferir agendamento vencido",IF(AND($G15="Cancelado",$L15&gt;0),"Conferir cancelamento",""))))))</f>
        <v/>
      </c>
    </row>
    <row r="16" ht="22" customHeight="1">
      <c r="A16" s="17" t="inlineStr">
        <is>
          <t>ATD-010</t>
        </is>
      </c>
      <c r="B16" s="18" t="n">
        <v>46279</v>
      </c>
      <c r="C16" s="32" t="n">
        <v>0.4791666666666667</v>
      </c>
      <c r="D16" s="17" t="inlineStr">
        <is>
          <t>Cliente fictício 010</t>
        </is>
      </c>
      <c r="E16" s="17" t="inlineStr">
        <is>
          <t>Manicure</t>
        </is>
      </c>
      <c r="F16" s="17" t="inlineStr">
        <is>
          <t>Profissional fictício Delta</t>
        </is>
      </c>
      <c r="G16" s="17" t="inlineStr">
        <is>
          <t>Agendado</t>
        </is>
      </c>
      <c r="H16" s="20" t="n">
        <v>1</v>
      </c>
      <c r="I16" s="21" t="n">
        <v>58</v>
      </c>
      <c r="J16" s="21" t="n">
        <v>0</v>
      </c>
      <c r="K16" s="24">
        <f>IF(OR($A16="",$H16="",$I16=""),"",IFERROR(MAX(0,$H16*$I16-IF($J16="",0,$J16)),""))</f>
        <v/>
      </c>
      <c r="L16" s="21" t="n"/>
      <c r="M16" s="17" t="inlineStr">
        <is>
          <t>A definir</t>
        </is>
      </c>
      <c r="N16" s="25">
        <f>IF($A16="","",IF(OR($B16="",$G16="",$H16="",$I16=""),"Conferir dados do atendimento",IF($L16&gt;$K16,"Conferir valor recebido",IF(AND($G16="Concluído",$L16&lt;$K16),"Conferir saldo a receber",IF(AND($G16="Agendado",$B16&lt;TODAY()),"Conferir agendamento vencido",IF(AND($G16="Cancelado",$L16&gt;0),"Conferir cancelamento",""))))))</f>
        <v/>
      </c>
    </row>
    <row r="17" ht="22" customHeight="1">
      <c r="A17" s="17" t="n"/>
      <c r="B17" s="18" t="n"/>
      <c r="C17" s="32" t="n"/>
      <c r="D17" s="17" t="n"/>
      <c r="E17" s="17" t="n"/>
      <c r="F17" s="17" t="n"/>
      <c r="G17" s="17" t="n"/>
      <c r="H17" s="20" t="n"/>
      <c r="I17" s="21" t="n"/>
      <c r="J17" s="21" t="n"/>
      <c r="K17" s="22">
        <f>IF(OR($A17="",$H17="",$I17=""),"",IFERROR(MAX(0,$H17*$I17-IF($J17="",0,$J17)),""))</f>
        <v/>
      </c>
      <c r="L17" s="21" t="n"/>
      <c r="M17" s="17" t="n"/>
      <c r="N17" s="23">
        <f>IF($A17="","",IF(OR($B17="",$G17="",$H17="",$I17=""),"Conferir dados do atendimento",IF($L17&gt;$K17,"Conferir valor recebido",IF(AND($G17="Concluído",$L17&lt;$K17),"Conferir saldo a receber",IF(AND($G17="Agendado",$B17&lt;TODAY()),"Conferir agendamento vencido",IF(AND($G17="Cancelado",$L17&gt;0),"Conferir cancelamento",""))))))</f>
        <v/>
      </c>
    </row>
    <row r="18" ht="22" customHeight="1">
      <c r="A18" s="17" t="n"/>
      <c r="B18" s="18" t="n"/>
      <c r="C18" s="32" t="n"/>
      <c r="D18" s="17" t="n"/>
      <c r="E18" s="17" t="n"/>
      <c r="F18" s="17" t="n"/>
      <c r="G18" s="17" t="n"/>
      <c r="H18" s="20" t="n"/>
      <c r="I18" s="21" t="n"/>
      <c r="J18" s="21" t="n"/>
      <c r="K18" s="24">
        <f>IF(OR($A18="",$H18="",$I18=""),"",IFERROR(MAX(0,$H18*$I18-IF($J18="",0,$J18)),""))</f>
        <v/>
      </c>
      <c r="L18" s="21" t="n"/>
      <c r="M18" s="17" t="n"/>
      <c r="N18" s="25">
        <f>IF($A18="","",IF(OR($B18="",$G18="",$H18="",$I18=""),"Conferir dados do atendimento",IF($L18&gt;$K18,"Conferir valor recebido",IF(AND($G18="Concluído",$L18&lt;$K18),"Conferir saldo a receber",IF(AND($G18="Agendado",$B18&lt;TODAY()),"Conferir agendamento vencido",IF(AND($G18="Cancelado",$L18&gt;0),"Conferir cancelamento",""))))))</f>
        <v/>
      </c>
    </row>
    <row r="19" ht="22" customHeight="1">
      <c r="A19" s="17" t="n"/>
      <c r="B19" s="18" t="n"/>
      <c r="C19" s="32" t="n"/>
      <c r="D19" s="17" t="n"/>
      <c r="E19" s="17" t="n"/>
      <c r="F19" s="17" t="n"/>
      <c r="G19" s="17" t="n"/>
      <c r="H19" s="20" t="n"/>
      <c r="I19" s="21" t="n"/>
      <c r="J19" s="21" t="n"/>
      <c r="K19" s="22">
        <f>IF(OR($A19="",$H19="",$I19=""),"",IFERROR(MAX(0,$H19*$I19-IF($J19="",0,$J19)),""))</f>
        <v/>
      </c>
      <c r="L19" s="21" t="n"/>
      <c r="M19" s="17" t="n"/>
      <c r="N19" s="23">
        <f>IF($A19="","",IF(OR($B19="",$G19="",$H19="",$I19=""),"Conferir dados do atendimento",IF($L19&gt;$K19,"Conferir valor recebido",IF(AND($G19="Concluído",$L19&lt;$K19),"Conferir saldo a receber",IF(AND($G19="Agendado",$B19&lt;TODAY()),"Conferir agendamento vencido",IF(AND($G19="Cancelado",$L19&gt;0),"Conferir cancelamento",""))))))</f>
        <v/>
      </c>
    </row>
    <row r="20" ht="22" customHeight="1">
      <c r="A20" s="17" t="n"/>
      <c r="B20" s="18" t="n"/>
      <c r="C20" s="32" t="n"/>
      <c r="D20" s="17" t="n"/>
      <c r="E20" s="17" t="n"/>
      <c r="F20" s="17" t="n"/>
      <c r="G20" s="17" t="n"/>
      <c r="H20" s="20" t="n"/>
      <c r="I20" s="21" t="n"/>
      <c r="J20" s="21" t="n"/>
      <c r="K20" s="24">
        <f>IF(OR($A20="",$H20="",$I20=""),"",IFERROR(MAX(0,$H20*$I20-IF($J20="",0,$J20)),""))</f>
        <v/>
      </c>
      <c r="L20" s="21" t="n"/>
      <c r="M20" s="17" t="n"/>
      <c r="N20" s="25">
        <f>IF($A20="","",IF(OR($B20="",$G20="",$H20="",$I20=""),"Conferir dados do atendimento",IF($L20&gt;$K20,"Conferir valor recebido",IF(AND($G20="Concluído",$L20&lt;$K20),"Conferir saldo a receber",IF(AND($G20="Agendado",$B20&lt;TODAY()),"Conferir agendamento vencido",IF(AND($G20="Cancelado",$L20&gt;0),"Conferir cancelamento",""))))))</f>
        <v/>
      </c>
    </row>
    <row r="21" ht="22" customHeight="1">
      <c r="A21" s="17" t="n"/>
      <c r="B21" s="18" t="n"/>
      <c r="C21" s="32" t="n"/>
      <c r="D21" s="17" t="n"/>
      <c r="E21" s="17" t="n"/>
      <c r="F21" s="17" t="n"/>
      <c r="G21" s="17" t="n"/>
      <c r="H21" s="20" t="n"/>
      <c r="I21" s="21" t="n"/>
      <c r="J21" s="21" t="n"/>
      <c r="K21" s="22">
        <f>IF(OR($A21="",$H21="",$I21=""),"",IFERROR(MAX(0,$H21*$I21-IF($J21="",0,$J21)),""))</f>
        <v/>
      </c>
      <c r="L21" s="21" t="n"/>
      <c r="M21" s="17" t="n"/>
      <c r="N21" s="23">
        <f>IF($A21="","",IF(OR($B21="",$G21="",$H21="",$I21=""),"Conferir dados do atendimento",IF($L21&gt;$K21,"Conferir valor recebido",IF(AND($G21="Concluído",$L21&lt;$K21),"Conferir saldo a receber",IF(AND($G21="Agendado",$B21&lt;TODAY()),"Conferir agendamento vencido",IF(AND($G21="Cancelado",$L21&gt;0),"Conferir cancelamento",""))))))</f>
        <v/>
      </c>
    </row>
    <row r="22" ht="22" customHeight="1">
      <c r="A22" s="17" t="n"/>
      <c r="B22" s="18" t="n"/>
      <c r="C22" s="32" t="n"/>
      <c r="D22" s="17" t="n"/>
      <c r="E22" s="17" t="n"/>
      <c r="F22" s="17" t="n"/>
      <c r="G22" s="17" t="n"/>
      <c r="H22" s="20" t="n"/>
      <c r="I22" s="21" t="n"/>
      <c r="J22" s="21" t="n"/>
      <c r="K22" s="24">
        <f>IF(OR($A22="",$H22="",$I22=""),"",IFERROR(MAX(0,$H22*$I22-IF($J22="",0,$J22)),""))</f>
        <v/>
      </c>
      <c r="L22" s="21" t="n"/>
      <c r="M22" s="17" t="n"/>
      <c r="N22" s="25">
        <f>IF($A22="","",IF(OR($B22="",$G22="",$H22="",$I22=""),"Conferir dados do atendimento",IF($L22&gt;$K22,"Conferir valor recebido",IF(AND($G22="Concluído",$L22&lt;$K22),"Conferir saldo a receber",IF(AND($G22="Agendado",$B22&lt;TODAY()),"Conferir agendamento vencido",IF(AND($G22="Cancelado",$L22&gt;0),"Conferir cancelamento",""))))))</f>
        <v/>
      </c>
    </row>
    <row r="23" ht="22" customHeight="1">
      <c r="A23" s="17" t="n"/>
      <c r="B23" s="18" t="n"/>
      <c r="C23" s="32" t="n"/>
      <c r="D23" s="17" t="n"/>
      <c r="E23" s="17" t="n"/>
      <c r="F23" s="17" t="n"/>
      <c r="G23" s="17" t="n"/>
      <c r="H23" s="20" t="n"/>
      <c r="I23" s="21" t="n"/>
      <c r="J23" s="21" t="n"/>
      <c r="K23" s="22">
        <f>IF(OR($A23="",$H23="",$I23=""),"",IFERROR(MAX(0,$H23*$I23-IF($J23="",0,$J23)),""))</f>
        <v/>
      </c>
      <c r="L23" s="21" t="n"/>
      <c r="M23" s="17" t="n"/>
      <c r="N23" s="23">
        <f>IF($A23="","",IF(OR($B23="",$G23="",$H23="",$I23=""),"Conferir dados do atendimento",IF($L23&gt;$K23,"Conferir valor recebido",IF(AND($G23="Concluído",$L23&lt;$K23),"Conferir saldo a receber",IF(AND($G23="Agendado",$B23&lt;TODAY()),"Conferir agendamento vencido",IF(AND($G23="Cancelado",$L23&gt;0),"Conferir cancelamento",""))))))</f>
        <v/>
      </c>
    </row>
    <row r="24" ht="22" customHeight="1">
      <c r="A24" s="17" t="n"/>
      <c r="B24" s="18" t="n"/>
      <c r="C24" s="32" t="n"/>
      <c r="D24" s="17" t="n"/>
      <c r="E24" s="17" t="n"/>
      <c r="F24" s="17" t="n"/>
      <c r="G24" s="17" t="n"/>
      <c r="H24" s="20" t="n"/>
      <c r="I24" s="21" t="n"/>
      <c r="J24" s="21" t="n"/>
      <c r="K24" s="24">
        <f>IF(OR($A24="",$H24="",$I24=""),"",IFERROR(MAX(0,$H24*$I24-IF($J24="",0,$J24)),""))</f>
        <v/>
      </c>
      <c r="L24" s="21" t="n"/>
      <c r="M24" s="17" t="n"/>
      <c r="N24" s="25">
        <f>IF($A24="","",IF(OR($B24="",$G24="",$H24="",$I24=""),"Conferir dados do atendimento",IF($L24&gt;$K24,"Conferir valor recebido",IF(AND($G24="Concluído",$L24&lt;$K24),"Conferir saldo a receber",IF(AND($G24="Agendado",$B24&lt;TODAY()),"Conferir agendamento vencido",IF(AND($G24="Cancelado",$L24&gt;0),"Conferir cancelamento",""))))))</f>
        <v/>
      </c>
    </row>
    <row r="25" ht="22" customHeight="1">
      <c r="A25" s="17" t="n"/>
      <c r="B25" s="18" t="n"/>
      <c r="C25" s="32" t="n"/>
      <c r="D25" s="17" t="n"/>
      <c r="E25" s="17" t="n"/>
      <c r="F25" s="17" t="n"/>
      <c r="G25" s="17" t="n"/>
      <c r="H25" s="20" t="n"/>
      <c r="I25" s="21" t="n"/>
      <c r="J25" s="21" t="n"/>
      <c r="K25" s="22">
        <f>IF(OR($A25="",$H25="",$I25=""),"",IFERROR(MAX(0,$H25*$I25-IF($J25="",0,$J25)),""))</f>
        <v/>
      </c>
      <c r="L25" s="21" t="n"/>
      <c r="M25" s="17" t="n"/>
      <c r="N25" s="23">
        <f>IF($A25="","",IF(OR($B25="",$G25="",$H25="",$I25=""),"Conferir dados do atendimento",IF($L25&gt;$K25,"Conferir valor recebido",IF(AND($G25="Concluído",$L25&lt;$K25),"Conferir saldo a receber",IF(AND($G25="Agendado",$B25&lt;TODAY()),"Conferir agendamento vencido",IF(AND($G25="Cancelado",$L25&gt;0),"Conferir cancelamento",""))))))</f>
        <v/>
      </c>
    </row>
    <row r="26" ht="22" customHeight="1">
      <c r="A26" s="17" t="n"/>
      <c r="B26" s="18" t="n"/>
      <c r="C26" s="32" t="n"/>
      <c r="D26" s="17" t="n"/>
      <c r="E26" s="17" t="n"/>
      <c r="F26" s="17" t="n"/>
      <c r="G26" s="17" t="n"/>
      <c r="H26" s="20" t="n"/>
      <c r="I26" s="21" t="n"/>
      <c r="J26" s="21" t="n"/>
      <c r="K26" s="24">
        <f>IF(OR($A26="",$H26="",$I26=""),"",IFERROR(MAX(0,$H26*$I26-IF($J26="",0,$J26)),""))</f>
        <v/>
      </c>
      <c r="L26" s="21" t="n"/>
      <c r="M26" s="17" t="n"/>
      <c r="N26" s="25">
        <f>IF($A26="","",IF(OR($B26="",$G26="",$H26="",$I26=""),"Conferir dados do atendimento",IF($L26&gt;$K26,"Conferir valor recebido",IF(AND($G26="Concluído",$L26&lt;$K26),"Conferir saldo a receber",IF(AND($G26="Agendado",$B26&lt;TODAY()),"Conferir agendamento vencido",IF(AND($G26="Cancelado",$L26&gt;0),"Conferir cancelamento",""))))))</f>
        <v/>
      </c>
    </row>
    <row r="27" ht="22" customHeight="1">
      <c r="A27" s="17" t="n"/>
      <c r="B27" s="18" t="n"/>
      <c r="C27" s="32" t="n"/>
      <c r="D27" s="17" t="n"/>
      <c r="E27" s="17" t="n"/>
      <c r="F27" s="17" t="n"/>
      <c r="G27" s="17" t="n"/>
      <c r="H27" s="20" t="n"/>
      <c r="I27" s="21" t="n"/>
      <c r="J27" s="21" t="n"/>
      <c r="K27" s="22">
        <f>IF(OR($A27="",$H27="",$I27=""),"",IFERROR(MAX(0,$H27*$I27-IF($J27="",0,$J27)),""))</f>
        <v/>
      </c>
      <c r="L27" s="21" t="n"/>
      <c r="M27" s="17" t="n"/>
      <c r="N27" s="23">
        <f>IF($A27="","",IF(OR($B27="",$G27="",$H27="",$I27=""),"Conferir dados do atendimento",IF($L27&gt;$K27,"Conferir valor recebido",IF(AND($G27="Concluído",$L27&lt;$K27),"Conferir saldo a receber",IF(AND($G27="Agendado",$B27&lt;TODAY()),"Conferir agendamento vencido",IF(AND($G27="Cancelado",$L27&gt;0),"Conferir cancelamento",""))))))</f>
        <v/>
      </c>
    </row>
    <row r="28" ht="22" customHeight="1">
      <c r="A28" s="17" t="n"/>
      <c r="B28" s="18" t="n"/>
      <c r="C28" s="32" t="n"/>
      <c r="D28" s="17" t="n"/>
      <c r="E28" s="17" t="n"/>
      <c r="F28" s="17" t="n"/>
      <c r="G28" s="17" t="n"/>
      <c r="H28" s="20" t="n"/>
      <c r="I28" s="21" t="n"/>
      <c r="J28" s="21" t="n"/>
      <c r="K28" s="24">
        <f>IF(OR($A28="",$H28="",$I28=""),"",IFERROR(MAX(0,$H28*$I28-IF($J28="",0,$J28)),""))</f>
        <v/>
      </c>
      <c r="L28" s="21" t="n"/>
      <c r="M28" s="17" t="n"/>
      <c r="N28" s="25">
        <f>IF($A28="","",IF(OR($B28="",$G28="",$H28="",$I28=""),"Conferir dados do atendimento",IF($L28&gt;$K28,"Conferir valor recebido",IF(AND($G28="Concluído",$L28&lt;$K28),"Conferir saldo a receber",IF(AND($G28="Agendado",$B28&lt;TODAY()),"Conferir agendamento vencido",IF(AND($G28="Cancelado",$L28&gt;0),"Conferir cancelamento",""))))))</f>
        <v/>
      </c>
    </row>
    <row r="29" ht="22" customHeight="1">
      <c r="A29" s="17" t="n"/>
      <c r="B29" s="18" t="n"/>
      <c r="C29" s="32" t="n"/>
      <c r="D29" s="17" t="n"/>
      <c r="E29" s="17" t="n"/>
      <c r="F29" s="17" t="n"/>
      <c r="G29" s="17" t="n"/>
      <c r="H29" s="20" t="n"/>
      <c r="I29" s="21" t="n"/>
      <c r="J29" s="21" t="n"/>
      <c r="K29" s="22">
        <f>IF(OR($A29="",$H29="",$I29=""),"",IFERROR(MAX(0,$H29*$I29-IF($J29="",0,$J29)),""))</f>
        <v/>
      </c>
      <c r="L29" s="21" t="n"/>
      <c r="M29" s="17" t="n"/>
      <c r="N29" s="23">
        <f>IF($A29="","",IF(OR($B29="",$G29="",$H29="",$I29=""),"Conferir dados do atendimento",IF($L29&gt;$K29,"Conferir valor recebido",IF(AND($G29="Concluído",$L29&lt;$K29),"Conferir saldo a receber",IF(AND($G29="Agendado",$B29&lt;TODAY()),"Conferir agendamento vencido",IF(AND($G29="Cancelado",$L29&gt;0),"Conferir cancelamento",""))))))</f>
        <v/>
      </c>
    </row>
    <row r="30" ht="22" customHeight="1">
      <c r="A30" s="17" t="n"/>
      <c r="B30" s="18" t="n"/>
      <c r="C30" s="32" t="n"/>
      <c r="D30" s="17" t="n"/>
      <c r="E30" s="17" t="n"/>
      <c r="F30" s="17" t="n"/>
      <c r="G30" s="17" t="n"/>
      <c r="H30" s="20" t="n"/>
      <c r="I30" s="21" t="n"/>
      <c r="J30" s="21" t="n"/>
      <c r="K30" s="24">
        <f>IF(OR($A30="",$H30="",$I30=""),"",IFERROR(MAX(0,$H30*$I30-IF($J30="",0,$J30)),""))</f>
        <v/>
      </c>
      <c r="L30" s="21" t="n"/>
      <c r="M30" s="17" t="n"/>
      <c r="N30" s="25">
        <f>IF($A30="","",IF(OR($B30="",$G30="",$H30="",$I30=""),"Conferir dados do atendimento",IF($L30&gt;$K30,"Conferir valor recebido",IF(AND($G30="Concluído",$L30&lt;$K30),"Conferir saldo a receber",IF(AND($G30="Agendado",$B30&lt;TODAY()),"Conferir agendamento vencido",IF(AND($G30="Cancelado",$L30&gt;0),"Conferir cancelamento",""))))))</f>
        <v/>
      </c>
    </row>
    <row r="31" ht="22" customHeight="1">
      <c r="A31" s="17" t="n"/>
      <c r="B31" s="18" t="n"/>
      <c r="C31" s="32" t="n"/>
      <c r="D31" s="17" t="n"/>
      <c r="E31" s="17" t="n"/>
      <c r="F31" s="17" t="n"/>
      <c r="G31" s="17" t="n"/>
      <c r="H31" s="20" t="n"/>
      <c r="I31" s="21" t="n"/>
      <c r="J31" s="21" t="n"/>
      <c r="K31" s="22">
        <f>IF(OR($A31="",$H31="",$I31=""),"",IFERROR(MAX(0,$H31*$I31-IF($J31="",0,$J31)),""))</f>
        <v/>
      </c>
      <c r="L31" s="21" t="n"/>
      <c r="M31" s="17" t="n"/>
      <c r="N31" s="23">
        <f>IF($A31="","",IF(OR($B31="",$G31="",$H31="",$I31=""),"Conferir dados do atendimento",IF($L31&gt;$K31,"Conferir valor recebido",IF(AND($G31="Concluído",$L31&lt;$K31),"Conferir saldo a receber",IF(AND($G31="Agendado",$B31&lt;TODAY()),"Conferir agendamento vencido",IF(AND($G31="Cancelado",$L31&gt;0),"Conferir cancelamento",""))))))</f>
        <v/>
      </c>
    </row>
    <row r="32" ht="22" customHeight="1">
      <c r="A32" s="17" t="n"/>
      <c r="B32" s="18" t="n"/>
      <c r="C32" s="32" t="n"/>
      <c r="D32" s="17" t="n"/>
      <c r="E32" s="17" t="n"/>
      <c r="F32" s="17" t="n"/>
      <c r="G32" s="17" t="n"/>
      <c r="H32" s="20" t="n"/>
      <c r="I32" s="21" t="n"/>
      <c r="J32" s="21" t="n"/>
      <c r="K32" s="24">
        <f>IF(OR($A32="",$H32="",$I32=""),"",IFERROR(MAX(0,$H32*$I32-IF($J32="",0,$J32)),""))</f>
        <v/>
      </c>
      <c r="L32" s="21" t="n"/>
      <c r="M32" s="17" t="n"/>
      <c r="N32" s="25">
        <f>IF($A32="","",IF(OR($B32="",$G32="",$H32="",$I32=""),"Conferir dados do atendimento",IF($L32&gt;$K32,"Conferir valor recebido",IF(AND($G32="Concluído",$L32&lt;$K32),"Conferir saldo a receber",IF(AND($G32="Agendado",$B32&lt;TODAY()),"Conferir agendamento vencido",IF(AND($G32="Cancelado",$L32&gt;0),"Conferir cancelamento",""))))))</f>
        <v/>
      </c>
    </row>
    <row r="33" ht="22" customHeight="1">
      <c r="A33" s="17" t="n"/>
      <c r="B33" s="18" t="n"/>
      <c r="C33" s="32" t="n"/>
      <c r="D33" s="17" t="n"/>
      <c r="E33" s="17" t="n"/>
      <c r="F33" s="17" t="n"/>
      <c r="G33" s="17" t="n"/>
      <c r="H33" s="20" t="n"/>
      <c r="I33" s="21" t="n"/>
      <c r="J33" s="21" t="n"/>
      <c r="K33" s="22">
        <f>IF(OR($A33="",$H33="",$I33=""),"",IFERROR(MAX(0,$H33*$I33-IF($J33="",0,$J33)),""))</f>
        <v/>
      </c>
      <c r="L33" s="21" t="n"/>
      <c r="M33" s="17" t="n"/>
      <c r="N33" s="23">
        <f>IF($A33="","",IF(OR($B33="",$G33="",$H33="",$I33=""),"Conferir dados do atendimento",IF($L33&gt;$K33,"Conferir valor recebido",IF(AND($G33="Concluído",$L33&lt;$K33),"Conferir saldo a receber",IF(AND($G33="Agendado",$B33&lt;TODAY()),"Conferir agendamento vencido",IF(AND($G33="Cancelado",$L33&gt;0),"Conferir cancelamento",""))))))</f>
        <v/>
      </c>
    </row>
    <row r="34" ht="22" customHeight="1">
      <c r="A34" s="17" t="n"/>
      <c r="B34" s="18" t="n"/>
      <c r="C34" s="32" t="n"/>
      <c r="D34" s="17" t="n"/>
      <c r="E34" s="17" t="n"/>
      <c r="F34" s="17" t="n"/>
      <c r="G34" s="17" t="n"/>
      <c r="H34" s="20" t="n"/>
      <c r="I34" s="21" t="n"/>
      <c r="J34" s="21" t="n"/>
      <c r="K34" s="24">
        <f>IF(OR($A34="",$H34="",$I34=""),"",IFERROR(MAX(0,$H34*$I34-IF($J34="",0,$J34)),""))</f>
        <v/>
      </c>
      <c r="L34" s="21" t="n"/>
      <c r="M34" s="17" t="n"/>
      <c r="N34" s="25">
        <f>IF($A34="","",IF(OR($B34="",$G34="",$H34="",$I34=""),"Conferir dados do atendimento",IF($L34&gt;$K34,"Conferir valor recebido",IF(AND($G34="Concluído",$L34&lt;$K34),"Conferir saldo a receber",IF(AND($G34="Agendado",$B34&lt;TODAY()),"Conferir agendamento vencido",IF(AND($G34="Cancelado",$L34&gt;0),"Conferir cancelamento",""))))))</f>
        <v/>
      </c>
    </row>
    <row r="35" ht="22" customHeight="1">
      <c r="A35" s="17" t="n"/>
      <c r="B35" s="18" t="n"/>
      <c r="C35" s="32" t="n"/>
      <c r="D35" s="17" t="n"/>
      <c r="E35" s="17" t="n"/>
      <c r="F35" s="17" t="n"/>
      <c r="G35" s="17" t="n"/>
      <c r="H35" s="20" t="n"/>
      <c r="I35" s="21" t="n"/>
      <c r="J35" s="21" t="n"/>
      <c r="K35" s="22">
        <f>IF(OR($A35="",$H35="",$I35=""),"",IFERROR(MAX(0,$H35*$I35-IF($J35="",0,$J35)),""))</f>
        <v/>
      </c>
      <c r="L35" s="21" t="n"/>
      <c r="M35" s="17" t="n"/>
      <c r="N35" s="23">
        <f>IF($A35="","",IF(OR($B35="",$G35="",$H35="",$I35=""),"Conferir dados do atendimento",IF($L35&gt;$K35,"Conferir valor recebido",IF(AND($G35="Concluído",$L35&lt;$K35),"Conferir saldo a receber",IF(AND($G35="Agendado",$B35&lt;TODAY()),"Conferir agendamento vencido",IF(AND($G35="Cancelado",$L35&gt;0),"Conferir cancelamento",""))))))</f>
        <v/>
      </c>
    </row>
    <row r="36" ht="22" customHeight="1">
      <c r="A36" s="17" t="n"/>
      <c r="B36" s="18" t="n"/>
      <c r="C36" s="32" t="n"/>
      <c r="D36" s="17" t="n"/>
      <c r="E36" s="17" t="n"/>
      <c r="F36" s="17" t="n"/>
      <c r="G36" s="17" t="n"/>
      <c r="H36" s="20" t="n"/>
      <c r="I36" s="21" t="n"/>
      <c r="J36" s="21" t="n"/>
      <c r="K36" s="24">
        <f>IF(OR($A36="",$H36="",$I36=""),"",IFERROR(MAX(0,$H36*$I36-IF($J36="",0,$J36)),""))</f>
        <v/>
      </c>
      <c r="L36" s="21" t="n"/>
      <c r="M36" s="17" t="n"/>
      <c r="N36" s="25">
        <f>IF($A36="","",IF(OR($B36="",$G36="",$H36="",$I36=""),"Conferir dados do atendimento",IF($L36&gt;$K36,"Conferir valor recebido",IF(AND($G36="Concluído",$L36&lt;$K36),"Conferir saldo a receber",IF(AND($G36="Agendado",$B36&lt;TODAY()),"Conferir agendamento vencido",IF(AND($G36="Cancelado",$L36&gt;0),"Conferir cancelamento",""))))))</f>
        <v/>
      </c>
    </row>
    <row r="37" ht="22" customHeight="1">
      <c r="A37" s="17" t="n"/>
      <c r="B37" s="18" t="n"/>
      <c r="C37" s="32" t="n"/>
      <c r="D37" s="17" t="n"/>
      <c r="E37" s="17" t="n"/>
      <c r="F37" s="17" t="n"/>
      <c r="G37" s="17" t="n"/>
      <c r="H37" s="20" t="n"/>
      <c r="I37" s="21" t="n"/>
      <c r="J37" s="21" t="n"/>
      <c r="K37" s="22">
        <f>IF(OR($A37="",$H37="",$I37=""),"",IFERROR(MAX(0,$H37*$I37-IF($J37="",0,$J37)),""))</f>
        <v/>
      </c>
      <c r="L37" s="21" t="n"/>
      <c r="M37" s="17" t="n"/>
      <c r="N37" s="23">
        <f>IF($A37="","",IF(OR($B37="",$G37="",$H37="",$I37=""),"Conferir dados do atendimento",IF($L37&gt;$K37,"Conferir valor recebido",IF(AND($G37="Concluído",$L37&lt;$K37),"Conferir saldo a receber",IF(AND($G37="Agendado",$B37&lt;TODAY()),"Conferir agendamento vencido",IF(AND($G37="Cancelado",$L37&gt;0),"Conferir cancelamento",""))))))</f>
        <v/>
      </c>
    </row>
    <row r="38" ht="22" customHeight="1">
      <c r="A38" s="17" t="n"/>
      <c r="B38" s="18" t="n"/>
      <c r="C38" s="32" t="n"/>
      <c r="D38" s="17" t="n"/>
      <c r="E38" s="17" t="n"/>
      <c r="F38" s="17" t="n"/>
      <c r="G38" s="17" t="n"/>
      <c r="H38" s="20" t="n"/>
      <c r="I38" s="21" t="n"/>
      <c r="J38" s="21" t="n"/>
      <c r="K38" s="24">
        <f>IF(OR($A38="",$H38="",$I38=""),"",IFERROR(MAX(0,$H38*$I38-IF($J38="",0,$J38)),""))</f>
        <v/>
      </c>
      <c r="L38" s="21" t="n"/>
      <c r="M38" s="17" t="n"/>
      <c r="N38" s="25">
        <f>IF($A38="","",IF(OR($B38="",$G38="",$H38="",$I38=""),"Conferir dados do atendimento",IF($L38&gt;$K38,"Conferir valor recebido",IF(AND($G38="Concluído",$L38&lt;$K38),"Conferir saldo a receber",IF(AND($G38="Agendado",$B38&lt;TODAY()),"Conferir agendamento vencido",IF(AND($G38="Cancelado",$L38&gt;0),"Conferir cancelamento",""))))))</f>
        <v/>
      </c>
    </row>
    <row r="39" ht="22" customHeight="1">
      <c r="A39" s="17" t="n"/>
      <c r="B39" s="18" t="n"/>
      <c r="C39" s="32" t="n"/>
      <c r="D39" s="17" t="n"/>
      <c r="E39" s="17" t="n"/>
      <c r="F39" s="17" t="n"/>
      <c r="G39" s="17" t="n"/>
      <c r="H39" s="20" t="n"/>
      <c r="I39" s="21" t="n"/>
      <c r="J39" s="21" t="n"/>
      <c r="K39" s="22">
        <f>IF(OR($A39="",$H39="",$I39=""),"",IFERROR(MAX(0,$H39*$I39-IF($J39="",0,$J39)),""))</f>
        <v/>
      </c>
      <c r="L39" s="21" t="n"/>
      <c r="M39" s="17" t="n"/>
      <c r="N39" s="23">
        <f>IF($A39="","",IF(OR($B39="",$G39="",$H39="",$I39=""),"Conferir dados do atendimento",IF($L39&gt;$K39,"Conferir valor recebido",IF(AND($G39="Concluído",$L39&lt;$K39),"Conferir saldo a receber",IF(AND($G39="Agendado",$B39&lt;TODAY()),"Conferir agendamento vencido",IF(AND($G39="Cancelado",$L39&gt;0),"Conferir cancelamento",""))))))</f>
        <v/>
      </c>
    </row>
    <row r="40" ht="22" customHeight="1">
      <c r="A40" s="17" t="n"/>
      <c r="B40" s="18" t="n"/>
      <c r="C40" s="32" t="n"/>
      <c r="D40" s="17" t="n"/>
      <c r="E40" s="17" t="n"/>
      <c r="F40" s="17" t="n"/>
      <c r="G40" s="17" t="n"/>
      <c r="H40" s="20" t="n"/>
      <c r="I40" s="21" t="n"/>
      <c r="J40" s="21" t="n"/>
      <c r="K40" s="24">
        <f>IF(OR($A40="",$H40="",$I40=""),"",IFERROR(MAX(0,$H40*$I40-IF($J40="",0,$J40)),""))</f>
        <v/>
      </c>
      <c r="L40" s="21" t="n"/>
      <c r="M40" s="17" t="n"/>
      <c r="N40" s="25">
        <f>IF($A40="","",IF(OR($B40="",$G40="",$H40="",$I40=""),"Conferir dados do atendimento",IF($L40&gt;$K40,"Conferir valor recebido",IF(AND($G40="Concluído",$L40&lt;$K40),"Conferir saldo a receber",IF(AND($G40="Agendado",$B40&lt;TODAY()),"Conferir agendamento vencido",IF(AND($G40="Cancelado",$L40&gt;0),"Conferir cancelamento",""))))))</f>
        <v/>
      </c>
    </row>
    <row r="41" ht="22" customHeight="1">
      <c r="A41" s="17" t="n"/>
      <c r="B41" s="18" t="n"/>
      <c r="C41" s="32" t="n"/>
      <c r="D41" s="17" t="n"/>
      <c r="E41" s="17" t="n"/>
      <c r="F41" s="17" t="n"/>
      <c r="G41" s="17" t="n"/>
      <c r="H41" s="20" t="n"/>
      <c r="I41" s="21" t="n"/>
      <c r="J41" s="21" t="n"/>
      <c r="K41" s="22">
        <f>IF(OR($A41="",$H41="",$I41=""),"",IFERROR(MAX(0,$H41*$I41-IF($J41="",0,$J41)),""))</f>
        <v/>
      </c>
      <c r="L41" s="21" t="n"/>
      <c r="M41" s="17" t="n"/>
      <c r="N41" s="23">
        <f>IF($A41="","",IF(OR($B41="",$G41="",$H41="",$I41=""),"Conferir dados do atendimento",IF($L41&gt;$K41,"Conferir valor recebido",IF(AND($G41="Concluído",$L41&lt;$K41),"Conferir saldo a receber",IF(AND($G41="Agendado",$B41&lt;TODAY()),"Conferir agendamento vencido",IF(AND($G41="Cancelado",$L41&gt;0),"Conferir cancelamento",""))))))</f>
        <v/>
      </c>
    </row>
    <row r="42" ht="22" customHeight="1">
      <c r="A42" s="17" t="n"/>
      <c r="B42" s="18" t="n"/>
      <c r="C42" s="32" t="n"/>
      <c r="D42" s="17" t="n"/>
      <c r="E42" s="17" t="n"/>
      <c r="F42" s="17" t="n"/>
      <c r="G42" s="17" t="n"/>
      <c r="H42" s="20" t="n"/>
      <c r="I42" s="21" t="n"/>
      <c r="J42" s="21" t="n"/>
      <c r="K42" s="24">
        <f>IF(OR($A42="",$H42="",$I42=""),"",IFERROR(MAX(0,$H42*$I42-IF($J42="",0,$J42)),""))</f>
        <v/>
      </c>
      <c r="L42" s="21" t="n"/>
      <c r="M42" s="17" t="n"/>
      <c r="N42" s="25">
        <f>IF($A42="","",IF(OR($B42="",$G42="",$H42="",$I42=""),"Conferir dados do atendimento",IF($L42&gt;$K42,"Conferir valor recebido",IF(AND($G42="Concluído",$L42&lt;$K42),"Conferir saldo a receber",IF(AND($G42="Agendado",$B42&lt;TODAY()),"Conferir agendamento vencido",IF(AND($G42="Cancelado",$L42&gt;0),"Conferir cancelamento",""))))))</f>
        <v/>
      </c>
    </row>
    <row r="43" ht="22" customHeight="1">
      <c r="A43" s="17" t="n"/>
      <c r="B43" s="18" t="n"/>
      <c r="C43" s="32" t="n"/>
      <c r="D43" s="17" t="n"/>
      <c r="E43" s="17" t="n"/>
      <c r="F43" s="17" t="n"/>
      <c r="G43" s="17" t="n"/>
      <c r="H43" s="20" t="n"/>
      <c r="I43" s="21" t="n"/>
      <c r="J43" s="21" t="n"/>
      <c r="K43" s="22">
        <f>IF(OR($A43="",$H43="",$I43=""),"",IFERROR(MAX(0,$H43*$I43-IF($J43="",0,$J43)),""))</f>
        <v/>
      </c>
      <c r="L43" s="21" t="n"/>
      <c r="M43" s="17" t="n"/>
      <c r="N43" s="23">
        <f>IF($A43="","",IF(OR($B43="",$G43="",$H43="",$I43=""),"Conferir dados do atendimento",IF($L43&gt;$K43,"Conferir valor recebido",IF(AND($G43="Concluído",$L43&lt;$K43),"Conferir saldo a receber",IF(AND($G43="Agendado",$B43&lt;TODAY()),"Conferir agendamento vencido",IF(AND($G43="Cancelado",$L43&gt;0),"Conferir cancelamento",""))))))</f>
        <v/>
      </c>
    </row>
    <row r="44" ht="22" customHeight="1">
      <c r="A44" s="17" t="n"/>
      <c r="B44" s="18" t="n"/>
      <c r="C44" s="32" t="n"/>
      <c r="D44" s="17" t="n"/>
      <c r="E44" s="17" t="n"/>
      <c r="F44" s="17" t="n"/>
      <c r="G44" s="17" t="n"/>
      <c r="H44" s="20" t="n"/>
      <c r="I44" s="21" t="n"/>
      <c r="J44" s="21" t="n"/>
      <c r="K44" s="24">
        <f>IF(OR($A44="",$H44="",$I44=""),"",IFERROR(MAX(0,$H44*$I44-IF($J44="",0,$J44)),""))</f>
        <v/>
      </c>
      <c r="L44" s="21" t="n"/>
      <c r="M44" s="17" t="n"/>
      <c r="N44" s="25">
        <f>IF($A44="","",IF(OR($B44="",$G44="",$H44="",$I44=""),"Conferir dados do atendimento",IF($L44&gt;$K44,"Conferir valor recebido",IF(AND($G44="Concluído",$L44&lt;$K44),"Conferir saldo a receber",IF(AND($G44="Agendado",$B44&lt;TODAY()),"Conferir agendamento vencido",IF(AND($G44="Cancelado",$L44&gt;0),"Conferir cancelamento",""))))))</f>
        <v/>
      </c>
    </row>
    <row r="45" ht="22" customHeight="1">
      <c r="A45" s="17" t="n"/>
      <c r="B45" s="18" t="n"/>
      <c r="C45" s="32" t="n"/>
      <c r="D45" s="17" t="n"/>
      <c r="E45" s="17" t="n"/>
      <c r="F45" s="17" t="n"/>
      <c r="G45" s="17" t="n"/>
      <c r="H45" s="20" t="n"/>
      <c r="I45" s="21" t="n"/>
      <c r="J45" s="21" t="n"/>
      <c r="K45" s="22">
        <f>IF(OR($A45="",$H45="",$I45=""),"",IFERROR(MAX(0,$H45*$I45-IF($J45="",0,$J45)),""))</f>
        <v/>
      </c>
      <c r="L45" s="21" t="n"/>
      <c r="M45" s="17" t="n"/>
      <c r="N45" s="23">
        <f>IF($A45="","",IF(OR($B45="",$G45="",$H45="",$I45=""),"Conferir dados do atendimento",IF($L45&gt;$K45,"Conferir valor recebido",IF(AND($G45="Concluído",$L45&lt;$K45),"Conferir saldo a receber",IF(AND($G45="Agendado",$B45&lt;TODAY()),"Conferir agendamento vencido",IF(AND($G45="Cancelado",$L45&gt;0),"Conferir cancelamento",""))))))</f>
        <v/>
      </c>
    </row>
    <row r="46" ht="22" customHeight="1">
      <c r="A46" s="17" t="n"/>
      <c r="B46" s="18" t="n"/>
      <c r="C46" s="32" t="n"/>
      <c r="D46" s="17" t="n"/>
      <c r="E46" s="17" t="n"/>
      <c r="F46" s="17" t="n"/>
      <c r="G46" s="17" t="n"/>
      <c r="H46" s="20" t="n"/>
      <c r="I46" s="21" t="n"/>
      <c r="J46" s="21" t="n"/>
      <c r="K46" s="24">
        <f>IF(OR($A46="",$H46="",$I46=""),"",IFERROR(MAX(0,$H46*$I46-IF($J46="",0,$J46)),""))</f>
        <v/>
      </c>
      <c r="L46" s="21" t="n"/>
      <c r="M46" s="17" t="n"/>
      <c r="N46" s="25">
        <f>IF($A46="","",IF(OR($B46="",$G46="",$H46="",$I46=""),"Conferir dados do atendimento",IF($L46&gt;$K46,"Conferir valor recebido",IF(AND($G46="Concluído",$L46&lt;$K46),"Conferir saldo a receber",IF(AND($G46="Agendado",$B46&lt;TODAY()),"Conferir agendamento vencido",IF(AND($G46="Cancelado",$L46&gt;0),"Conferir cancelamento",""))))))</f>
        <v/>
      </c>
    </row>
    <row r="47" ht="22" customHeight="1">
      <c r="A47" s="17" t="n"/>
      <c r="B47" s="18" t="n"/>
      <c r="C47" s="32" t="n"/>
      <c r="D47" s="17" t="n"/>
      <c r="E47" s="17" t="n"/>
      <c r="F47" s="17" t="n"/>
      <c r="G47" s="17" t="n"/>
      <c r="H47" s="20" t="n"/>
      <c r="I47" s="21" t="n"/>
      <c r="J47" s="21" t="n"/>
      <c r="K47" s="22">
        <f>IF(OR($A47="",$H47="",$I47=""),"",IFERROR(MAX(0,$H47*$I47-IF($J47="",0,$J47)),""))</f>
        <v/>
      </c>
      <c r="L47" s="21" t="n"/>
      <c r="M47" s="17" t="n"/>
      <c r="N47" s="23">
        <f>IF($A47="","",IF(OR($B47="",$G47="",$H47="",$I47=""),"Conferir dados do atendimento",IF($L47&gt;$K47,"Conferir valor recebido",IF(AND($G47="Concluído",$L47&lt;$K47),"Conferir saldo a receber",IF(AND($G47="Agendado",$B47&lt;TODAY()),"Conferir agendamento vencido",IF(AND($G47="Cancelado",$L47&gt;0),"Conferir cancelamento",""))))))</f>
        <v/>
      </c>
    </row>
    <row r="48" ht="22" customHeight="1">
      <c r="A48" s="17" t="n"/>
      <c r="B48" s="18" t="n"/>
      <c r="C48" s="32" t="n"/>
      <c r="D48" s="17" t="n"/>
      <c r="E48" s="17" t="n"/>
      <c r="F48" s="17" t="n"/>
      <c r="G48" s="17" t="n"/>
      <c r="H48" s="20" t="n"/>
      <c r="I48" s="21" t="n"/>
      <c r="J48" s="21" t="n"/>
      <c r="K48" s="24">
        <f>IF(OR($A48="",$H48="",$I48=""),"",IFERROR(MAX(0,$H48*$I48-IF($J48="",0,$J48)),""))</f>
        <v/>
      </c>
      <c r="L48" s="21" t="n"/>
      <c r="M48" s="17" t="n"/>
      <c r="N48" s="25">
        <f>IF($A48="","",IF(OR($B48="",$G48="",$H48="",$I48=""),"Conferir dados do atendimento",IF($L48&gt;$K48,"Conferir valor recebido",IF(AND($G48="Concluído",$L48&lt;$K48),"Conferir saldo a receber",IF(AND($G48="Agendado",$B48&lt;TODAY()),"Conferir agendamento vencido",IF(AND($G48="Cancelado",$L48&gt;0),"Conferir cancelamento",""))))))</f>
        <v/>
      </c>
    </row>
    <row r="49" ht="22" customHeight="1">
      <c r="A49" s="17" t="n"/>
      <c r="B49" s="18" t="n"/>
      <c r="C49" s="32" t="n"/>
      <c r="D49" s="17" t="n"/>
      <c r="E49" s="17" t="n"/>
      <c r="F49" s="17" t="n"/>
      <c r="G49" s="17" t="n"/>
      <c r="H49" s="20" t="n"/>
      <c r="I49" s="21" t="n"/>
      <c r="J49" s="21" t="n"/>
      <c r="K49" s="22">
        <f>IF(OR($A49="",$H49="",$I49=""),"",IFERROR(MAX(0,$H49*$I49-IF($J49="",0,$J49)),""))</f>
        <v/>
      </c>
      <c r="L49" s="21" t="n"/>
      <c r="M49" s="17" t="n"/>
      <c r="N49" s="23">
        <f>IF($A49="","",IF(OR($B49="",$G49="",$H49="",$I49=""),"Conferir dados do atendimento",IF($L49&gt;$K49,"Conferir valor recebido",IF(AND($G49="Concluído",$L49&lt;$K49),"Conferir saldo a receber",IF(AND($G49="Agendado",$B49&lt;TODAY()),"Conferir agendamento vencido",IF(AND($G49="Cancelado",$L49&gt;0),"Conferir cancelamento",""))))))</f>
        <v/>
      </c>
    </row>
    <row r="50" ht="22" customHeight="1">
      <c r="A50" s="17" t="n"/>
      <c r="B50" s="18" t="n"/>
      <c r="C50" s="32" t="n"/>
      <c r="D50" s="17" t="n"/>
      <c r="E50" s="17" t="n"/>
      <c r="F50" s="17" t="n"/>
      <c r="G50" s="17" t="n"/>
      <c r="H50" s="20" t="n"/>
      <c r="I50" s="21" t="n"/>
      <c r="J50" s="21" t="n"/>
      <c r="K50" s="24">
        <f>IF(OR($A50="",$H50="",$I50=""),"",IFERROR(MAX(0,$H50*$I50-IF($J50="",0,$J50)),""))</f>
        <v/>
      </c>
      <c r="L50" s="21" t="n"/>
      <c r="M50" s="17" t="n"/>
      <c r="N50" s="25">
        <f>IF($A50="","",IF(OR($B50="",$G50="",$H50="",$I50=""),"Conferir dados do atendimento",IF($L50&gt;$K50,"Conferir valor recebido",IF(AND($G50="Concluído",$L50&lt;$K50),"Conferir saldo a receber",IF(AND($G50="Agendado",$B50&lt;TODAY()),"Conferir agendamento vencido",IF(AND($G50="Cancelado",$L50&gt;0),"Conferir cancelamento",""))))))</f>
        <v/>
      </c>
    </row>
    <row r="51" ht="22" customHeight="1">
      <c r="A51" s="17" t="n"/>
      <c r="B51" s="18" t="n"/>
      <c r="C51" s="32" t="n"/>
      <c r="D51" s="17" t="n"/>
      <c r="E51" s="17" t="n"/>
      <c r="F51" s="17" t="n"/>
      <c r="G51" s="17" t="n"/>
      <c r="H51" s="20" t="n"/>
      <c r="I51" s="21" t="n"/>
      <c r="J51" s="21" t="n"/>
      <c r="K51" s="22">
        <f>IF(OR($A51="",$H51="",$I51=""),"",IFERROR(MAX(0,$H51*$I51-IF($J51="",0,$J51)),""))</f>
        <v/>
      </c>
      <c r="L51" s="21" t="n"/>
      <c r="M51" s="17" t="n"/>
      <c r="N51" s="23">
        <f>IF($A51="","",IF(OR($B51="",$G51="",$H51="",$I51=""),"Conferir dados do atendimento",IF($L51&gt;$K51,"Conferir valor recebido",IF(AND($G51="Concluído",$L51&lt;$K51),"Conferir saldo a receber",IF(AND($G51="Agendado",$B51&lt;TODAY()),"Conferir agendamento vencido",IF(AND($G51="Cancelado",$L51&gt;0),"Conferir cancelamento",""))))))</f>
        <v/>
      </c>
    </row>
    <row r="52" ht="22" customHeight="1">
      <c r="A52" s="17" t="n"/>
      <c r="B52" s="18" t="n"/>
      <c r="C52" s="32" t="n"/>
      <c r="D52" s="17" t="n"/>
      <c r="E52" s="17" t="n"/>
      <c r="F52" s="17" t="n"/>
      <c r="G52" s="17" t="n"/>
      <c r="H52" s="20" t="n"/>
      <c r="I52" s="21" t="n"/>
      <c r="J52" s="21" t="n"/>
      <c r="K52" s="24">
        <f>IF(OR($A52="",$H52="",$I52=""),"",IFERROR(MAX(0,$H52*$I52-IF($J52="",0,$J52)),""))</f>
        <v/>
      </c>
      <c r="L52" s="21" t="n"/>
      <c r="M52" s="17" t="n"/>
      <c r="N52" s="25">
        <f>IF($A52="","",IF(OR($B52="",$G52="",$H52="",$I52=""),"Conferir dados do atendimento",IF($L52&gt;$K52,"Conferir valor recebido",IF(AND($G52="Concluído",$L52&lt;$K52),"Conferir saldo a receber",IF(AND($G52="Agendado",$B52&lt;TODAY()),"Conferir agendamento vencido",IF(AND($G52="Cancelado",$L52&gt;0),"Conferir cancelamento",""))))))</f>
        <v/>
      </c>
    </row>
    <row r="53" ht="22" customHeight="1">
      <c r="A53" s="17" t="n"/>
      <c r="B53" s="18" t="n"/>
      <c r="C53" s="32" t="n"/>
      <c r="D53" s="17" t="n"/>
      <c r="E53" s="17" t="n"/>
      <c r="F53" s="17" t="n"/>
      <c r="G53" s="17" t="n"/>
      <c r="H53" s="20" t="n"/>
      <c r="I53" s="21" t="n"/>
      <c r="J53" s="21" t="n"/>
      <c r="K53" s="22">
        <f>IF(OR($A53="",$H53="",$I53=""),"",IFERROR(MAX(0,$H53*$I53-IF($J53="",0,$J53)),""))</f>
        <v/>
      </c>
      <c r="L53" s="21" t="n"/>
      <c r="M53" s="17" t="n"/>
      <c r="N53" s="23">
        <f>IF($A53="","",IF(OR($B53="",$G53="",$H53="",$I53=""),"Conferir dados do atendimento",IF($L53&gt;$K53,"Conferir valor recebido",IF(AND($G53="Concluído",$L53&lt;$K53),"Conferir saldo a receber",IF(AND($G53="Agendado",$B53&lt;TODAY()),"Conferir agendamento vencido",IF(AND($G53="Cancelado",$L53&gt;0),"Conferir cancelamento",""))))))</f>
        <v/>
      </c>
    </row>
    <row r="54" ht="22" customHeight="1">
      <c r="A54" s="17" t="n"/>
      <c r="B54" s="18" t="n"/>
      <c r="C54" s="32" t="n"/>
      <c r="D54" s="17" t="n"/>
      <c r="E54" s="17" t="n"/>
      <c r="F54" s="17" t="n"/>
      <c r="G54" s="17" t="n"/>
      <c r="H54" s="20" t="n"/>
      <c r="I54" s="21" t="n"/>
      <c r="J54" s="21" t="n"/>
      <c r="K54" s="24">
        <f>IF(OR($A54="",$H54="",$I54=""),"",IFERROR(MAX(0,$H54*$I54-IF($J54="",0,$J54)),""))</f>
        <v/>
      </c>
      <c r="L54" s="21" t="n"/>
      <c r="M54" s="17" t="n"/>
      <c r="N54" s="25">
        <f>IF($A54="","",IF(OR($B54="",$G54="",$H54="",$I54=""),"Conferir dados do atendimento",IF($L54&gt;$K54,"Conferir valor recebido",IF(AND($G54="Concluído",$L54&lt;$K54),"Conferir saldo a receber",IF(AND($G54="Agendado",$B54&lt;TODAY()),"Conferir agendamento vencido",IF(AND($G54="Cancelado",$L54&gt;0),"Conferir cancelamento",""))))))</f>
        <v/>
      </c>
    </row>
    <row r="55" ht="22" customHeight="1">
      <c r="A55" s="17" t="n"/>
      <c r="B55" s="18" t="n"/>
      <c r="C55" s="32" t="n"/>
      <c r="D55" s="17" t="n"/>
      <c r="E55" s="17" t="n"/>
      <c r="F55" s="17" t="n"/>
      <c r="G55" s="17" t="n"/>
      <c r="H55" s="20" t="n"/>
      <c r="I55" s="21" t="n"/>
      <c r="J55" s="21" t="n"/>
      <c r="K55" s="22">
        <f>IF(OR($A55="",$H55="",$I55=""),"",IFERROR(MAX(0,$H55*$I55-IF($J55="",0,$J55)),""))</f>
        <v/>
      </c>
      <c r="L55" s="21" t="n"/>
      <c r="M55" s="17" t="n"/>
      <c r="N55" s="23">
        <f>IF($A55="","",IF(OR($B55="",$G55="",$H55="",$I55=""),"Conferir dados do atendimento",IF($L55&gt;$K55,"Conferir valor recebido",IF(AND($G55="Concluído",$L55&lt;$K55),"Conferir saldo a receber",IF(AND($G55="Agendado",$B55&lt;TODAY()),"Conferir agendamento vencido",IF(AND($G55="Cancelado",$L55&gt;0),"Conferir cancelamento",""))))))</f>
        <v/>
      </c>
    </row>
    <row r="56" ht="22" customHeight="1">
      <c r="A56" s="17" t="n"/>
      <c r="B56" s="18" t="n"/>
      <c r="C56" s="32" t="n"/>
      <c r="D56" s="17" t="n"/>
      <c r="E56" s="17" t="n"/>
      <c r="F56" s="17" t="n"/>
      <c r="G56" s="17" t="n"/>
      <c r="H56" s="20" t="n"/>
      <c r="I56" s="21" t="n"/>
      <c r="J56" s="21" t="n"/>
      <c r="K56" s="24">
        <f>IF(OR($A56="",$H56="",$I56=""),"",IFERROR(MAX(0,$H56*$I56-IF($J56="",0,$J56)),""))</f>
        <v/>
      </c>
      <c r="L56" s="21" t="n"/>
      <c r="M56" s="17" t="n"/>
      <c r="N56" s="25">
        <f>IF($A56="","",IF(OR($B56="",$G56="",$H56="",$I56=""),"Conferir dados do atendimento",IF($L56&gt;$K56,"Conferir valor recebido",IF(AND($G56="Concluído",$L56&lt;$K56),"Conferir saldo a receber",IF(AND($G56="Agendado",$B56&lt;TODAY()),"Conferir agendamento vencido",IF(AND($G56="Cancelado",$L56&gt;0),"Conferir cancelamento",""))))))</f>
        <v/>
      </c>
    </row>
    <row r="57" ht="22" customHeight="1">
      <c r="A57" s="17" t="n"/>
      <c r="B57" s="18" t="n"/>
      <c r="C57" s="32" t="n"/>
      <c r="D57" s="17" t="n"/>
      <c r="E57" s="17" t="n"/>
      <c r="F57" s="17" t="n"/>
      <c r="G57" s="17" t="n"/>
      <c r="H57" s="20" t="n"/>
      <c r="I57" s="21" t="n"/>
      <c r="J57" s="21" t="n"/>
      <c r="K57" s="22">
        <f>IF(OR($A57="",$H57="",$I57=""),"",IFERROR(MAX(0,$H57*$I57-IF($J57="",0,$J57)),""))</f>
        <v/>
      </c>
      <c r="L57" s="21" t="n"/>
      <c r="M57" s="17" t="n"/>
      <c r="N57" s="23">
        <f>IF($A57="","",IF(OR($B57="",$G57="",$H57="",$I57=""),"Conferir dados do atendimento",IF($L57&gt;$K57,"Conferir valor recebido",IF(AND($G57="Concluído",$L57&lt;$K57),"Conferir saldo a receber",IF(AND($G57="Agendado",$B57&lt;TODAY()),"Conferir agendamento vencido",IF(AND($G57="Cancelado",$L57&gt;0),"Conferir cancelamento",""))))))</f>
        <v/>
      </c>
    </row>
    <row r="58" ht="22" customHeight="1">
      <c r="A58" s="17" t="n"/>
      <c r="B58" s="18" t="n"/>
      <c r="C58" s="32" t="n"/>
      <c r="D58" s="17" t="n"/>
      <c r="E58" s="17" t="n"/>
      <c r="F58" s="17" t="n"/>
      <c r="G58" s="17" t="n"/>
      <c r="H58" s="20" t="n"/>
      <c r="I58" s="21" t="n"/>
      <c r="J58" s="21" t="n"/>
      <c r="K58" s="24">
        <f>IF(OR($A58="",$H58="",$I58=""),"",IFERROR(MAX(0,$H58*$I58-IF($J58="",0,$J58)),""))</f>
        <v/>
      </c>
      <c r="L58" s="21" t="n"/>
      <c r="M58" s="17" t="n"/>
      <c r="N58" s="25">
        <f>IF($A58="","",IF(OR($B58="",$G58="",$H58="",$I58=""),"Conferir dados do atendimento",IF($L58&gt;$K58,"Conferir valor recebido",IF(AND($G58="Concluído",$L58&lt;$K58),"Conferir saldo a receber",IF(AND($G58="Agendado",$B58&lt;TODAY()),"Conferir agendamento vencido",IF(AND($G58="Cancelado",$L58&gt;0),"Conferir cancelamento",""))))))</f>
        <v/>
      </c>
    </row>
    <row r="59" ht="22" customHeight="1">
      <c r="A59" s="17" t="n"/>
      <c r="B59" s="18" t="n"/>
      <c r="C59" s="32" t="n"/>
      <c r="D59" s="17" t="n"/>
      <c r="E59" s="17" t="n"/>
      <c r="F59" s="17" t="n"/>
      <c r="G59" s="17" t="n"/>
      <c r="H59" s="20" t="n"/>
      <c r="I59" s="21" t="n"/>
      <c r="J59" s="21" t="n"/>
      <c r="K59" s="22">
        <f>IF(OR($A59="",$H59="",$I59=""),"",IFERROR(MAX(0,$H59*$I59-IF($J59="",0,$J59)),""))</f>
        <v/>
      </c>
      <c r="L59" s="21" t="n"/>
      <c r="M59" s="17" t="n"/>
      <c r="N59" s="23">
        <f>IF($A59="","",IF(OR($B59="",$G59="",$H59="",$I59=""),"Conferir dados do atendimento",IF($L59&gt;$K59,"Conferir valor recebido",IF(AND($G59="Concluído",$L59&lt;$K59),"Conferir saldo a receber",IF(AND($G59="Agendado",$B59&lt;TODAY()),"Conferir agendamento vencido",IF(AND($G59="Cancelado",$L59&gt;0),"Conferir cancelamento",""))))))</f>
        <v/>
      </c>
    </row>
    <row r="60" ht="22" customHeight="1">
      <c r="A60" s="17" t="n"/>
      <c r="B60" s="18" t="n"/>
      <c r="C60" s="32" t="n"/>
      <c r="D60" s="17" t="n"/>
      <c r="E60" s="17" t="n"/>
      <c r="F60" s="17" t="n"/>
      <c r="G60" s="17" t="n"/>
      <c r="H60" s="20" t="n"/>
      <c r="I60" s="21" t="n"/>
      <c r="J60" s="21" t="n"/>
      <c r="K60" s="24">
        <f>IF(OR($A60="",$H60="",$I60=""),"",IFERROR(MAX(0,$H60*$I60-IF($J60="",0,$J60)),""))</f>
        <v/>
      </c>
      <c r="L60" s="21" t="n"/>
      <c r="M60" s="17" t="n"/>
      <c r="N60" s="25">
        <f>IF($A60="","",IF(OR($B60="",$G60="",$H60="",$I60=""),"Conferir dados do atendimento",IF($L60&gt;$K60,"Conferir valor recebido",IF(AND($G60="Concluído",$L60&lt;$K60),"Conferir saldo a receber",IF(AND($G60="Agendado",$B60&lt;TODAY()),"Conferir agendamento vencido",IF(AND($G60="Cancelado",$L60&gt;0),"Conferir cancelamento",""))))))</f>
        <v/>
      </c>
    </row>
    <row r="61" ht="22" customHeight="1">
      <c r="A61" s="17" t="n"/>
      <c r="B61" s="18" t="n"/>
      <c r="C61" s="32" t="n"/>
      <c r="D61" s="17" t="n"/>
      <c r="E61" s="17" t="n"/>
      <c r="F61" s="17" t="n"/>
      <c r="G61" s="17" t="n"/>
      <c r="H61" s="20" t="n"/>
      <c r="I61" s="21" t="n"/>
      <c r="J61" s="21" t="n"/>
      <c r="K61" s="22">
        <f>IF(OR($A61="",$H61="",$I61=""),"",IFERROR(MAX(0,$H61*$I61-IF($J61="",0,$J61)),""))</f>
        <v/>
      </c>
      <c r="L61" s="21" t="n"/>
      <c r="M61" s="17" t="n"/>
      <c r="N61" s="23">
        <f>IF($A61="","",IF(OR($B61="",$G61="",$H61="",$I61=""),"Conferir dados do atendimento",IF($L61&gt;$K61,"Conferir valor recebido",IF(AND($G61="Concluído",$L61&lt;$K61),"Conferir saldo a receber",IF(AND($G61="Agendado",$B61&lt;TODAY()),"Conferir agendamento vencido",IF(AND($G61="Cancelado",$L61&gt;0),"Conferir cancelamento",""))))))</f>
        <v/>
      </c>
    </row>
    <row r="62" ht="22" customHeight="1">
      <c r="A62" s="17" t="n"/>
      <c r="B62" s="18" t="n"/>
      <c r="C62" s="32" t="n"/>
      <c r="D62" s="17" t="n"/>
      <c r="E62" s="17" t="n"/>
      <c r="F62" s="17" t="n"/>
      <c r="G62" s="17" t="n"/>
      <c r="H62" s="20" t="n"/>
      <c r="I62" s="21" t="n"/>
      <c r="J62" s="21" t="n"/>
      <c r="K62" s="24">
        <f>IF(OR($A62="",$H62="",$I62=""),"",IFERROR(MAX(0,$H62*$I62-IF($J62="",0,$J62)),""))</f>
        <v/>
      </c>
      <c r="L62" s="21" t="n"/>
      <c r="M62" s="17" t="n"/>
      <c r="N62" s="25">
        <f>IF($A62="","",IF(OR($B62="",$G62="",$H62="",$I62=""),"Conferir dados do atendimento",IF($L62&gt;$K62,"Conferir valor recebido",IF(AND($G62="Concluído",$L62&lt;$K62),"Conferir saldo a receber",IF(AND($G62="Agendado",$B62&lt;TODAY()),"Conferir agendamento vencido",IF(AND($G62="Cancelado",$L62&gt;0),"Conferir cancelamento",""))))))</f>
        <v/>
      </c>
    </row>
    <row r="63" ht="22" customHeight="1">
      <c r="A63" s="17" t="n"/>
      <c r="B63" s="18" t="n"/>
      <c r="C63" s="32" t="n"/>
      <c r="D63" s="17" t="n"/>
      <c r="E63" s="17" t="n"/>
      <c r="F63" s="17" t="n"/>
      <c r="G63" s="17" t="n"/>
      <c r="H63" s="20" t="n"/>
      <c r="I63" s="21" t="n"/>
      <c r="J63" s="21" t="n"/>
      <c r="K63" s="22">
        <f>IF(OR($A63="",$H63="",$I63=""),"",IFERROR(MAX(0,$H63*$I63-IF($J63="",0,$J63)),""))</f>
        <v/>
      </c>
      <c r="L63" s="21" t="n"/>
      <c r="M63" s="17" t="n"/>
      <c r="N63" s="23">
        <f>IF($A63="","",IF(OR($B63="",$G63="",$H63="",$I63=""),"Conferir dados do atendimento",IF($L63&gt;$K63,"Conferir valor recebido",IF(AND($G63="Concluído",$L63&lt;$K63),"Conferir saldo a receber",IF(AND($G63="Agendado",$B63&lt;TODAY()),"Conferir agendamento vencido",IF(AND($G63="Cancelado",$L63&gt;0),"Conferir cancelamento",""))))))</f>
        <v/>
      </c>
    </row>
    <row r="64" ht="22" customHeight="1">
      <c r="A64" s="17" t="n"/>
      <c r="B64" s="18" t="n"/>
      <c r="C64" s="32" t="n"/>
      <c r="D64" s="17" t="n"/>
      <c r="E64" s="17" t="n"/>
      <c r="F64" s="17" t="n"/>
      <c r="G64" s="17" t="n"/>
      <c r="H64" s="20" t="n"/>
      <c r="I64" s="21" t="n"/>
      <c r="J64" s="21" t="n"/>
      <c r="K64" s="24">
        <f>IF(OR($A64="",$H64="",$I64=""),"",IFERROR(MAX(0,$H64*$I64-IF($J64="",0,$J64)),""))</f>
        <v/>
      </c>
      <c r="L64" s="21" t="n"/>
      <c r="M64" s="17" t="n"/>
      <c r="N64" s="25">
        <f>IF($A64="","",IF(OR($B64="",$G64="",$H64="",$I64=""),"Conferir dados do atendimento",IF($L64&gt;$K64,"Conferir valor recebido",IF(AND($G64="Concluído",$L64&lt;$K64),"Conferir saldo a receber",IF(AND($G64="Agendado",$B64&lt;TODAY()),"Conferir agendamento vencido",IF(AND($G64="Cancelado",$L64&gt;0),"Conferir cancelamento",""))))))</f>
        <v/>
      </c>
    </row>
    <row r="65" ht="22" customHeight="1">
      <c r="A65" s="17" t="n"/>
      <c r="B65" s="18" t="n"/>
      <c r="C65" s="32" t="n"/>
      <c r="D65" s="17" t="n"/>
      <c r="E65" s="17" t="n"/>
      <c r="F65" s="17" t="n"/>
      <c r="G65" s="17" t="n"/>
      <c r="H65" s="20" t="n"/>
      <c r="I65" s="21" t="n"/>
      <c r="J65" s="21" t="n"/>
      <c r="K65" s="22">
        <f>IF(OR($A65="",$H65="",$I65=""),"",IFERROR(MAX(0,$H65*$I65-IF($J65="",0,$J65)),""))</f>
        <v/>
      </c>
      <c r="L65" s="21" t="n"/>
      <c r="M65" s="17" t="n"/>
      <c r="N65" s="23">
        <f>IF($A65="","",IF(OR($B65="",$G65="",$H65="",$I65=""),"Conferir dados do atendimento",IF($L65&gt;$K65,"Conferir valor recebido",IF(AND($G65="Concluído",$L65&lt;$K65),"Conferir saldo a receber",IF(AND($G65="Agendado",$B65&lt;TODAY()),"Conferir agendamento vencido",IF(AND($G65="Cancelado",$L65&gt;0),"Conferir cancelamento",""))))))</f>
        <v/>
      </c>
    </row>
    <row r="66" ht="22" customHeight="1">
      <c r="A66" s="17" t="n"/>
      <c r="B66" s="18" t="n"/>
      <c r="C66" s="32" t="n"/>
      <c r="D66" s="17" t="n"/>
      <c r="E66" s="17" t="n"/>
      <c r="F66" s="17" t="n"/>
      <c r="G66" s="17" t="n"/>
      <c r="H66" s="20" t="n"/>
      <c r="I66" s="21" t="n"/>
      <c r="J66" s="21" t="n"/>
      <c r="K66" s="24">
        <f>IF(OR($A66="",$H66="",$I66=""),"",IFERROR(MAX(0,$H66*$I66-IF($J66="",0,$J66)),""))</f>
        <v/>
      </c>
      <c r="L66" s="21" t="n"/>
      <c r="M66" s="17" t="n"/>
      <c r="N66" s="25">
        <f>IF($A66="","",IF(OR($B66="",$G66="",$H66="",$I66=""),"Conferir dados do atendimento",IF($L66&gt;$K66,"Conferir valor recebido",IF(AND($G66="Concluído",$L66&lt;$K66),"Conferir saldo a receber",IF(AND($G66="Agendado",$B66&lt;TODAY()),"Conferir agendamento vencido",IF(AND($G66="Cancelado",$L66&gt;0),"Conferir cancelamento",""))))))</f>
        <v/>
      </c>
    </row>
    <row r="67" ht="22" customHeight="1">
      <c r="A67" s="17" t="n"/>
      <c r="B67" s="18" t="n"/>
      <c r="C67" s="32" t="n"/>
      <c r="D67" s="17" t="n"/>
      <c r="E67" s="17" t="n"/>
      <c r="F67" s="17" t="n"/>
      <c r="G67" s="17" t="n"/>
      <c r="H67" s="20" t="n"/>
      <c r="I67" s="21" t="n"/>
      <c r="J67" s="21" t="n"/>
      <c r="K67" s="22">
        <f>IF(OR($A67="",$H67="",$I67=""),"",IFERROR(MAX(0,$H67*$I67-IF($J67="",0,$J67)),""))</f>
        <v/>
      </c>
      <c r="L67" s="21" t="n"/>
      <c r="M67" s="17" t="n"/>
      <c r="N67" s="23">
        <f>IF($A67="","",IF(OR($B67="",$G67="",$H67="",$I67=""),"Conferir dados do atendimento",IF($L67&gt;$K67,"Conferir valor recebido",IF(AND($G67="Concluído",$L67&lt;$K67),"Conferir saldo a receber",IF(AND($G67="Agendado",$B67&lt;TODAY()),"Conferir agendamento vencido",IF(AND($G67="Cancelado",$L67&gt;0),"Conferir cancelamento",""))))))</f>
        <v/>
      </c>
    </row>
    <row r="68" ht="22" customHeight="1">
      <c r="A68" s="17" t="n"/>
      <c r="B68" s="18" t="n"/>
      <c r="C68" s="32" t="n"/>
      <c r="D68" s="17" t="n"/>
      <c r="E68" s="17" t="n"/>
      <c r="F68" s="17" t="n"/>
      <c r="G68" s="17" t="n"/>
      <c r="H68" s="20" t="n"/>
      <c r="I68" s="21" t="n"/>
      <c r="J68" s="21" t="n"/>
      <c r="K68" s="24">
        <f>IF(OR($A68="",$H68="",$I68=""),"",IFERROR(MAX(0,$H68*$I68-IF($J68="",0,$J68)),""))</f>
        <v/>
      </c>
      <c r="L68" s="21" t="n"/>
      <c r="M68" s="17" t="n"/>
      <c r="N68" s="25">
        <f>IF($A68="","",IF(OR($B68="",$G68="",$H68="",$I68=""),"Conferir dados do atendimento",IF($L68&gt;$K68,"Conferir valor recebido",IF(AND($G68="Concluído",$L68&lt;$K68),"Conferir saldo a receber",IF(AND($G68="Agendado",$B68&lt;TODAY()),"Conferir agendamento vencido",IF(AND($G68="Cancelado",$L68&gt;0),"Conferir cancelamento",""))))))</f>
        <v/>
      </c>
    </row>
    <row r="69" ht="22" customHeight="1">
      <c r="A69" s="17" t="n"/>
      <c r="B69" s="18" t="n"/>
      <c r="C69" s="32" t="n"/>
      <c r="D69" s="17" t="n"/>
      <c r="E69" s="17" t="n"/>
      <c r="F69" s="17" t="n"/>
      <c r="G69" s="17" t="n"/>
      <c r="H69" s="20" t="n"/>
      <c r="I69" s="21" t="n"/>
      <c r="J69" s="21" t="n"/>
      <c r="K69" s="22">
        <f>IF(OR($A69="",$H69="",$I69=""),"",IFERROR(MAX(0,$H69*$I69-IF($J69="",0,$J69)),""))</f>
        <v/>
      </c>
      <c r="L69" s="21" t="n"/>
      <c r="M69" s="17" t="n"/>
      <c r="N69" s="23">
        <f>IF($A69="","",IF(OR($B69="",$G69="",$H69="",$I69=""),"Conferir dados do atendimento",IF($L69&gt;$K69,"Conferir valor recebido",IF(AND($G69="Concluído",$L69&lt;$K69),"Conferir saldo a receber",IF(AND($G69="Agendado",$B69&lt;TODAY()),"Conferir agendamento vencido",IF(AND($G69="Cancelado",$L69&gt;0),"Conferir cancelamento",""))))))</f>
        <v/>
      </c>
    </row>
    <row r="70" ht="22" customHeight="1">
      <c r="A70" s="17" t="n"/>
      <c r="B70" s="18" t="n"/>
      <c r="C70" s="32" t="n"/>
      <c r="D70" s="17" t="n"/>
      <c r="E70" s="17" t="n"/>
      <c r="F70" s="17" t="n"/>
      <c r="G70" s="17" t="n"/>
      <c r="H70" s="20" t="n"/>
      <c r="I70" s="21" t="n"/>
      <c r="J70" s="21" t="n"/>
      <c r="K70" s="24">
        <f>IF(OR($A70="",$H70="",$I70=""),"",IFERROR(MAX(0,$H70*$I70-IF($J70="",0,$J70)),""))</f>
        <v/>
      </c>
      <c r="L70" s="21" t="n"/>
      <c r="M70" s="17" t="n"/>
      <c r="N70" s="25">
        <f>IF($A70="","",IF(OR($B70="",$G70="",$H70="",$I70=""),"Conferir dados do atendimento",IF($L70&gt;$K70,"Conferir valor recebido",IF(AND($G70="Concluído",$L70&lt;$K70),"Conferir saldo a receber",IF(AND($G70="Agendado",$B70&lt;TODAY()),"Conferir agendamento vencido",IF(AND($G70="Cancelado",$L70&gt;0),"Conferir cancelamento",""))))))</f>
        <v/>
      </c>
    </row>
    <row r="71" ht="22" customHeight="1">
      <c r="A71" s="17" t="n"/>
      <c r="B71" s="18" t="n"/>
      <c r="C71" s="32" t="n"/>
      <c r="D71" s="17" t="n"/>
      <c r="E71" s="17" t="n"/>
      <c r="F71" s="17" t="n"/>
      <c r="G71" s="17" t="n"/>
      <c r="H71" s="20" t="n"/>
      <c r="I71" s="21" t="n"/>
      <c r="J71" s="21" t="n"/>
      <c r="K71" s="22">
        <f>IF(OR($A71="",$H71="",$I71=""),"",IFERROR(MAX(0,$H71*$I71-IF($J71="",0,$J71)),""))</f>
        <v/>
      </c>
      <c r="L71" s="21" t="n"/>
      <c r="M71" s="17" t="n"/>
      <c r="N71" s="23">
        <f>IF($A71="","",IF(OR($B71="",$G71="",$H71="",$I71=""),"Conferir dados do atendimento",IF($L71&gt;$K71,"Conferir valor recebido",IF(AND($G71="Concluído",$L71&lt;$K71),"Conferir saldo a receber",IF(AND($G71="Agendado",$B71&lt;TODAY()),"Conferir agendamento vencido",IF(AND($G71="Cancelado",$L71&gt;0),"Conferir cancelamento",""))))))</f>
        <v/>
      </c>
    </row>
    <row r="72" ht="22" customHeight="1">
      <c r="A72" s="17" t="n"/>
      <c r="B72" s="18" t="n"/>
      <c r="C72" s="32" t="n"/>
      <c r="D72" s="17" t="n"/>
      <c r="E72" s="17" t="n"/>
      <c r="F72" s="17" t="n"/>
      <c r="G72" s="17" t="n"/>
      <c r="H72" s="20" t="n"/>
      <c r="I72" s="21" t="n"/>
      <c r="J72" s="21" t="n"/>
      <c r="K72" s="24">
        <f>IF(OR($A72="",$H72="",$I72=""),"",IFERROR(MAX(0,$H72*$I72-IF($J72="",0,$J72)),""))</f>
        <v/>
      </c>
      <c r="L72" s="21" t="n"/>
      <c r="M72" s="17" t="n"/>
      <c r="N72" s="25">
        <f>IF($A72="","",IF(OR($B72="",$G72="",$H72="",$I72=""),"Conferir dados do atendimento",IF($L72&gt;$K72,"Conferir valor recebido",IF(AND($G72="Concluído",$L72&lt;$K72),"Conferir saldo a receber",IF(AND($G72="Agendado",$B72&lt;TODAY()),"Conferir agendamento vencido",IF(AND($G72="Cancelado",$L72&gt;0),"Conferir cancelamento",""))))))</f>
        <v/>
      </c>
    </row>
    <row r="73" ht="22" customHeight="1">
      <c r="A73" s="17" t="n"/>
      <c r="B73" s="18" t="n"/>
      <c r="C73" s="32" t="n"/>
      <c r="D73" s="17" t="n"/>
      <c r="E73" s="17" t="n"/>
      <c r="F73" s="17" t="n"/>
      <c r="G73" s="17" t="n"/>
      <c r="H73" s="20" t="n"/>
      <c r="I73" s="21" t="n"/>
      <c r="J73" s="21" t="n"/>
      <c r="K73" s="22">
        <f>IF(OR($A73="",$H73="",$I73=""),"",IFERROR(MAX(0,$H73*$I73-IF($J73="",0,$J73)),""))</f>
        <v/>
      </c>
      <c r="L73" s="21" t="n"/>
      <c r="M73" s="17" t="n"/>
      <c r="N73" s="23">
        <f>IF($A73="","",IF(OR($B73="",$G73="",$H73="",$I73=""),"Conferir dados do atendimento",IF($L73&gt;$K73,"Conferir valor recebido",IF(AND($G73="Concluído",$L73&lt;$K73),"Conferir saldo a receber",IF(AND($G73="Agendado",$B73&lt;TODAY()),"Conferir agendamento vencido",IF(AND($G73="Cancelado",$L73&gt;0),"Conferir cancelamento",""))))))</f>
        <v/>
      </c>
    </row>
    <row r="74" ht="22" customHeight="1">
      <c r="A74" s="17" t="n"/>
      <c r="B74" s="18" t="n"/>
      <c r="C74" s="32" t="n"/>
      <c r="D74" s="17" t="n"/>
      <c r="E74" s="17" t="n"/>
      <c r="F74" s="17" t="n"/>
      <c r="G74" s="17" t="n"/>
      <c r="H74" s="20" t="n"/>
      <c r="I74" s="21" t="n"/>
      <c r="J74" s="21" t="n"/>
      <c r="K74" s="24">
        <f>IF(OR($A74="",$H74="",$I74=""),"",IFERROR(MAX(0,$H74*$I74-IF($J74="",0,$J74)),""))</f>
        <v/>
      </c>
      <c r="L74" s="21" t="n"/>
      <c r="M74" s="17" t="n"/>
      <c r="N74" s="25">
        <f>IF($A74="","",IF(OR($B74="",$G74="",$H74="",$I74=""),"Conferir dados do atendimento",IF($L74&gt;$K74,"Conferir valor recebido",IF(AND($G74="Concluído",$L74&lt;$K74),"Conferir saldo a receber",IF(AND($G74="Agendado",$B74&lt;TODAY()),"Conferir agendamento vencido",IF(AND($G74="Cancelado",$L74&gt;0),"Conferir cancelamento",""))))))</f>
        <v/>
      </c>
    </row>
    <row r="75" ht="22" customHeight="1">
      <c r="A75" s="17" t="n"/>
      <c r="B75" s="18" t="n"/>
      <c r="C75" s="32" t="n"/>
      <c r="D75" s="17" t="n"/>
      <c r="E75" s="17" t="n"/>
      <c r="F75" s="17" t="n"/>
      <c r="G75" s="17" t="n"/>
      <c r="H75" s="20" t="n"/>
      <c r="I75" s="21" t="n"/>
      <c r="J75" s="21" t="n"/>
      <c r="K75" s="22">
        <f>IF(OR($A75="",$H75="",$I75=""),"",IFERROR(MAX(0,$H75*$I75-IF($J75="",0,$J75)),""))</f>
        <v/>
      </c>
      <c r="L75" s="21" t="n"/>
      <c r="M75" s="17" t="n"/>
      <c r="N75" s="23">
        <f>IF($A75="","",IF(OR($B75="",$G75="",$H75="",$I75=""),"Conferir dados do atendimento",IF($L75&gt;$K75,"Conferir valor recebido",IF(AND($G75="Concluído",$L75&lt;$K75),"Conferir saldo a receber",IF(AND($G75="Agendado",$B75&lt;TODAY()),"Conferir agendamento vencido",IF(AND($G75="Cancelado",$L75&gt;0),"Conferir cancelamento",""))))))</f>
        <v/>
      </c>
    </row>
    <row r="76" ht="22" customHeight="1">
      <c r="A76" s="17" t="n"/>
      <c r="B76" s="18" t="n"/>
      <c r="C76" s="32" t="n"/>
      <c r="D76" s="17" t="n"/>
      <c r="E76" s="17" t="n"/>
      <c r="F76" s="17" t="n"/>
      <c r="G76" s="17" t="n"/>
      <c r="H76" s="20" t="n"/>
      <c r="I76" s="21" t="n"/>
      <c r="J76" s="21" t="n"/>
      <c r="K76" s="24">
        <f>IF(OR($A76="",$H76="",$I76=""),"",IFERROR(MAX(0,$H76*$I76-IF($J76="",0,$J76)),""))</f>
        <v/>
      </c>
      <c r="L76" s="21" t="n"/>
      <c r="M76" s="17" t="n"/>
      <c r="N76" s="25">
        <f>IF($A76="","",IF(OR($B76="",$G76="",$H76="",$I76=""),"Conferir dados do atendimento",IF($L76&gt;$K76,"Conferir valor recebido",IF(AND($G76="Concluído",$L76&lt;$K76),"Conferir saldo a receber",IF(AND($G76="Agendado",$B76&lt;TODAY()),"Conferir agendamento vencido",IF(AND($G76="Cancelado",$L76&gt;0),"Conferir cancelamento",""))))))</f>
        <v/>
      </c>
    </row>
    <row r="77" ht="22" customHeight="1">
      <c r="A77" s="17" t="n"/>
      <c r="B77" s="18" t="n"/>
      <c r="C77" s="32" t="n"/>
      <c r="D77" s="17" t="n"/>
      <c r="E77" s="17" t="n"/>
      <c r="F77" s="17" t="n"/>
      <c r="G77" s="17" t="n"/>
      <c r="H77" s="20" t="n"/>
      <c r="I77" s="21" t="n"/>
      <c r="J77" s="21" t="n"/>
      <c r="K77" s="22">
        <f>IF(OR($A77="",$H77="",$I77=""),"",IFERROR(MAX(0,$H77*$I77-IF($J77="",0,$J77)),""))</f>
        <v/>
      </c>
      <c r="L77" s="21" t="n"/>
      <c r="M77" s="17" t="n"/>
      <c r="N77" s="23">
        <f>IF($A77="","",IF(OR($B77="",$G77="",$H77="",$I77=""),"Conferir dados do atendimento",IF($L77&gt;$K77,"Conferir valor recebido",IF(AND($G77="Concluído",$L77&lt;$K77),"Conferir saldo a receber",IF(AND($G77="Agendado",$B77&lt;TODAY()),"Conferir agendamento vencido",IF(AND($G77="Cancelado",$L77&gt;0),"Conferir cancelamento",""))))))</f>
        <v/>
      </c>
    </row>
    <row r="78" ht="22" customHeight="1">
      <c r="A78" s="17" t="n"/>
      <c r="B78" s="18" t="n"/>
      <c r="C78" s="32" t="n"/>
      <c r="D78" s="17" t="n"/>
      <c r="E78" s="17" t="n"/>
      <c r="F78" s="17" t="n"/>
      <c r="G78" s="17" t="n"/>
      <c r="H78" s="20" t="n"/>
      <c r="I78" s="21" t="n"/>
      <c r="J78" s="21" t="n"/>
      <c r="K78" s="24">
        <f>IF(OR($A78="",$H78="",$I78=""),"",IFERROR(MAX(0,$H78*$I78-IF($J78="",0,$J78)),""))</f>
        <v/>
      </c>
      <c r="L78" s="21" t="n"/>
      <c r="M78" s="17" t="n"/>
      <c r="N78" s="25">
        <f>IF($A78="","",IF(OR($B78="",$G78="",$H78="",$I78=""),"Conferir dados do atendimento",IF($L78&gt;$K78,"Conferir valor recebido",IF(AND($G78="Concluído",$L78&lt;$K78),"Conferir saldo a receber",IF(AND($G78="Agendado",$B78&lt;TODAY()),"Conferir agendamento vencido",IF(AND($G78="Cancelado",$L78&gt;0),"Conferir cancelamento",""))))))</f>
        <v/>
      </c>
    </row>
    <row r="79" ht="22" customHeight="1">
      <c r="A79" s="17" t="n"/>
      <c r="B79" s="18" t="n"/>
      <c r="C79" s="32" t="n"/>
      <c r="D79" s="17" t="n"/>
      <c r="E79" s="17" t="n"/>
      <c r="F79" s="17" t="n"/>
      <c r="G79" s="17" t="n"/>
      <c r="H79" s="20" t="n"/>
      <c r="I79" s="21" t="n"/>
      <c r="J79" s="21" t="n"/>
      <c r="K79" s="22">
        <f>IF(OR($A79="",$H79="",$I79=""),"",IFERROR(MAX(0,$H79*$I79-IF($J79="",0,$J79)),""))</f>
        <v/>
      </c>
      <c r="L79" s="21" t="n"/>
      <c r="M79" s="17" t="n"/>
      <c r="N79" s="23">
        <f>IF($A79="","",IF(OR($B79="",$G79="",$H79="",$I79=""),"Conferir dados do atendimento",IF($L79&gt;$K79,"Conferir valor recebido",IF(AND($G79="Concluído",$L79&lt;$K79),"Conferir saldo a receber",IF(AND($G79="Agendado",$B79&lt;TODAY()),"Conferir agendamento vencido",IF(AND($G79="Cancelado",$L79&gt;0),"Conferir cancelamento",""))))))</f>
        <v/>
      </c>
    </row>
    <row r="80" ht="22" customHeight="1">
      <c r="A80" s="17" t="n"/>
      <c r="B80" s="18" t="n"/>
      <c r="C80" s="32" t="n"/>
      <c r="D80" s="17" t="n"/>
      <c r="E80" s="17" t="n"/>
      <c r="F80" s="17" t="n"/>
      <c r="G80" s="17" t="n"/>
      <c r="H80" s="20" t="n"/>
      <c r="I80" s="21" t="n"/>
      <c r="J80" s="21" t="n"/>
      <c r="K80" s="24">
        <f>IF(OR($A80="",$H80="",$I80=""),"",IFERROR(MAX(0,$H80*$I80-IF($J80="",0,$J80)),""))</f>
        <v/>
      </c>
      <c r="L80" s="21" t="n"/>
      <c r="M80" s="17" t="n"/>
      <c r="N80" s="25">
        <f>IF($A80="","",IF(OR($B80="",$G80="",$H80="",$I80=""),"Conferir dados do atendimento",IF($L80&gt;$K80,"Conferir valor recebido",IF(AND($G80="Concluído",$L80&lt;$K80),"Conferir saldo a receber",IF(AND($G80="Agendado",$B80&lt;TODAY()),"Conferir agendamento vencido",IF(AND($G80="Cancelado",$L80&gt;0),"Conferir cancelamento",""))))))</f>
        <v/>
      </c>
    </row>
    <row r="81" ht="22" customHeight="1">
      <c r="A81" s="17" t="n"/>
      <c r="B81" s="18" t="n"/>
      <c r="C81" s="32" t="n"/>
      <c r="D81" s="17" t="n"/>
      <c r="E81" s="17" t="n"/>
      <c r="F81" s="17" t="n"/>
      <c r="G81" s="17" t="n"/>
      <c r="H81" s="20" t="n"/>
      <c r="I81" s="21" t="n"/>
      <c r="J81" s="21" t="n"/>
      <c r="K81" s="22">
        <f>IF(OR($A81="",$H81="",$I81=""),"",IFERROR(MAX(0,$H81*$I81-IF($J81="",0,$J81)),""))</f>
        <v/>
      </c>
      <c r="L81" s="21" t="n"/>
      <c r="M81" s="17" t="n"/>
      <c r="N81" s="23">
        <f>IF($A81="","",IF(OR($B81="",$G81="",$H81="",$I81=""),"Conferir dados do atendimento",IF($L81&gt;$K81,"Conferir valor recebido",IF(AND($G81="Concluído",$L81&lt;$K81),"Conferir saldo a receber",IF(AND($G81="Agendado",$B81&lt;TODAY()),"Conferir agendamento vencido",IF(AND($G81="Cancelado",$L81&gt;0),"Conferir cancelamento",""))))))</f>
        <v/>
      </c>
    </row>
    <row r="82" ht="22" customHeight="1">
      <c r="A82" s="17" t="n"/>
      <c r="B82" s="18" t="n"/>
      <c r="C82" s="32" t="n"/>
      <c r="D82" s="17" t="n"/>
      <c r="E82" s="17" t="n"/>
      <c r="F82" s="17" t="n"/>
      <c r="G82" s="17" t="n"/>
      <c r="H82" s="20" t="n"/>
      <c r="I82" s="21" t="n"/>
      <c r="J82" s="21" t="n"/>
      <c r="K82" s="24">
        <f>IF(OR($A82="",$H82="",$I82=""),"",IFERROR(MAX(0,$H82*$I82-IF($J82="",0,$J82)),""))</f>
        <v/>
      </c>
      <c r="L82" s="21" t="n"/>
      <c r="M82" s="17" t="n"/>
      <c r="N82" s="25">
        <f>IF($A82="","",IF(OR($B82="",$G82="",$H82="",$I82=""),"Conferir dados do atendimento",IF($L82&gt;$K82,"Conferir valor recebido",IF(AND($G82="Concluído",$L82&lt;$K82),"Conferir saldo a receber",IF(AND($G82="Agendado",$B82&lt;TODAY()),"Conferir agendamento vencido",IF(AND($G82="Cancelado",$L82&gt;0),"Conferir cancelamento",""))))))</f>
        <v/>
      </c>
    </row>
    <row r="83" ht="22" customHeight="1">
      <c r="A83" s="17" t="n"/>
      <c r="B83" s="18" t="n"/>
      <c r="C83" s="32" t="n"/>
      <c r="D83" s="17" t="n"/>
      <c r="E83" s="17" t="n"/>
      <c r="F83" s="17" t="n"/>
      <c r="G83" s="17" t="n"/>
      <c r="H83" s="20" t="n"/>
      <c r="I83" s="21" t="n"/>
      <c r="J83" s="21" t="n"/>
      <c r="K83" s="22">
        <f>IF(OR($A83="",$H83="",$I83=""),"",IFERROR(MAX(0,$H83*$I83-IF($J83="",0,$J83)),""))</f>
        <v/>
      </c>
      <c r="L83" s="21" t="n"/>
      <c r="M83" s="17" t="n"/>
      <c r="N83" s="23">
        <f>IF($A83="","",IF(OR($B83="",$G83="",$H83="",$I83=""),"Conferir dados do atendimento",IF($L83&gt;$K83,"Conferir valor recebido",IF(AND($G83="Concluído",$L83&lt;$K83),"Conferir saldo a receber",IF(AND($G83="Agendado",$B83&lt;TODAY()),"Conferir agendamento vencido",IF(AND($G83="Cancelado",$L83&gt;0),"Conferir cancelamento",""))))))</f>
        <v/>
      </c>
    </row>
    <row r="84" ht="22" customHeight="1">
      <c r="A84" s="17" t="n"/>
      <c r="B84" s="18" t="n"/>
      <c r="C84" s="32" t="n"/>
      <c r="D84" s="17" t="n"/>
      <c r="E84" s="17" t="n"/>
      <c r="F84" s="17" t="n"/>
      <c r="G84" s="17" t="n"/>
      <c r="H84" s="20" t="n"/>
      <c r="I84" s="21" t="n"/>
      <c r="J84" s="21" t="n"/>
      <c r="K84" s="24">
        <f>IF(OR($A84="",$H84="",$I84=""),"",IFERROR(MAX(0,$H84*$I84-IF($J84="",0,$J84)),""))</f>
        <v/>
      </c>
      <c r="L84" s="21" t="n"/>
      <c r="M84" s="17" t="n"/>
      <c r="N84" s="25">
        <f>IF($A84="","",IF(OR($B84="",$G84="",$H84="",$I84=""),"Conferir dados do atendimento",IF($L84&gt;$K84,"Conferir valor recebido",IF(AND($G84="Concluído",$L84&lt;$K84),"Conferir saldo a receber",IF(AND($G84="Agendado",$B84&lt;TODAY()),"Conferir agendamento vencido",IF(AND($G84="Cancelado",$L84&gt;0),"Conferir cancelamento",""))))))</f>
        <v/>
      </c>
    </row>
    <row r="85" ht="22" customHeight="1">
      <c r="A85" s="17" t="n"/>
      <c r="B85" s="18" t="n"/>
      <c r="C85" s="32" t="n"/>
      <c r="D85" s="17" t="n"/>
      <c r="E85" s="17" t="n"/>
      <c r="F85" s="17" t="n"/>
      <c r="G85" s="17" t="n"/>
      <c r="H85" s="20" t="n"/>
      <c r="I85" s="21" t="n"/>
      <c r="J85" s="21" t="n"/>
      <c r="K85" s="22">
        <f>IF(OR($A85="",$H85="",$I85=""),"",IFERROR(MAX(0,$H85*$I85-IF($J85="",0,$J85)),""))</f>
        <v/>
      </c>
      <c r="L85" s="21" t="n"/>
      <c r="M85" s="17" t="n"/>
      <c r="N85" s="23">
        <f>IF($A85="","",IF(OR($B85="",$G85="",$H85="",$I85=""),"Conferir dados do atendimento",IF($L85&gt;$K85,"Conferir valor recebido",IF(AND($G85="Concluído",$L85&lt;$K85),"Conferir saldo a receber",IF(AND($G85="Agendado",$B85&lt;TODAY()),"Conferir agendamento vencido",IF(AND($G85="Cancelado",$L85&gt;0),"Conferir cancelamento",""))))))</f>
        <v/>
      </c>
    </row>
    <row r="86" ht="22" customHeight="1">
      <c r="A86" s="17" t="n"/>
      <c r="B86" s="18" t="n"/>
      <c r="C86" s="32" t="n"/>
      <c r="D86" s="17" t="n"/>
      <c r="E86" s="17" t="n"/>
      <c r="F86" s="17" t="n"/>
      <c r="G86" s="17" t="n"/>
      <c r="H86" s="20" t="n"/>
      <c r="I86" s="21" t="n"/>
      <c r="J86" s="21" t="n"/>
      <c r="K86" s="24">
        <f>IF(OR($A86="",$H86="",$I86=""),"",IFERROR(MAX(0,$H86*$I86-IF($J86="",0,$J86)),""))</f>
        <v/>
      </c>
      <c r="L86" s="21" t="n"/>
      <c r="M86" s="17" t="n"/>
      <c r="N86" s="25">
        <f>IF($A86="","",IF(OR($B86="",$G86="",$H86="",$I86=""),"Conferir dados do atendimento",IF($L86&gt;$K86,"Conferir valor recebido",IF(AND($G86="Concluído",$L86&lt;$K86),"Conferir saldo a receber",IF(AND($G86="Agendado",$B86&lt;TODAY()),"Conferir agendamento vencido",IF(AND($G86="Cancelado",$L86&gt;0),"Conferir cancelamento",""))))))</f>
        <v/>
      </c>
    </row>
    <row r="87" ht="22" customHeight="1">
      <c r="A87" s="17" t="n"/>
      <c r="B87" s="18" t="n"/>
      <c r="C87" s="32" t="n"/>
      <c r="D87" s="17" t="n"/>
      <c r="E87" s="17" t="n"/>
      <c r="F87" s="17" t="n"/>
      <c r="G87" s="17" t="n"/>
      <c r="H87" s="20" t="n"/>
      <c r="I87" s="21" t="n"/>
      <c r="J87" s="21" t="n"/>
      <c r="K87" s="22">
        <f>IF(OR($A87="",$H87="",$I87=""),"",IFERROR(MAX(0,$H87*$I87-IF($J87="",0,$J87)),""))</f>
        <v/>
      </c>
      <c r="L87" s="21" t="n"/>
      <c r="M87" s="17" t="n"/>
      <c r="N87" s="23">
        <f>IF($A87="","",IF(OR($B87="",$G87="",$H87="",$I87=""),"Conferir dados do atendimento",IF($L87&gt;$K87,"Conferir valor recebido",IF(AND($G87="Concluído",$L87&lt;$K87),"Conferir saldo a receber",IF(AND($G87="Agendado",$B87&lt;TODAY()),"Conferir agendamento vencido",IF(AND($G87="Cancelado",$L87&gt;0),"Conferir cancelamento",""))))))</f>
        <v/>
      </c>
    </row>
    <row r="88" ht="22" customHeight="1">
      <c r="A88" s="17" t="n"/>
      <c r="B88" s="18" t="n"/>
      <c r="C88" s="32" t="n"/>
      <c r="D88" s="17" t="n"/>
      <c r="E88" s="17" t="n"/>
      <c r="F88" s="17" t="n"/>
      <c r="G88" s="17" t="n"/>
      <c r="H88" s="20" t="n"/>
      <c r="I88" s="21" t="n"/>
      <c r="J88" s="21" t="n"/>
      <c r="K88" s="24">
        <f>IF(OR($A88="",$H88="",$I88=""),"",IFERROR(MAX(0,$H88*$I88-IF($J88="",0,$J88)),""))</f>
        <v/>
      </c>
      <c r="L88" s="21" t="n"/>
      <c r="M88" s="17" t="n"/>
      <c r="N88" s="25">
        <f>IF($A88="","",IF(OR($B88="",$G88="",$H88="",$I88=""),"Conferir dados do atendimento",IF($L88&gt;$K88,"Conferir valor recebido",IF(AND($G88="Concluído",$L88&lt;$K88),"Conferir saldo a receber",IF(AND($G88="Agendado",$B88&lt;TODAY()),"Conferir agendamento vencido",IF(AND($G88="Cancelado",$L88&gt;0),"Conferir cancelamento",""))))))</f>
        <v/>
      </c>
    </row>
    <row r="89" ht="22" customHeight="1">
      <c r="A89" s="17" t="n"/>
      <c r="B89" s="18" t="n"/>
      <c r="C89" s="32" t="n"/>
      <c r="D89" s="17" t="n"/>
      <c r="E89" s="17" t="n"/>
      <c r="F89" s="17" t="n"/>
      <c r="G89" s="17" t="n"/>
      <c r="H89" s="20" t="n"/>
      <c r="I89" s="21" t="n"/>
      <c r="J89" s="21" t="n"/>
      <c r="K89" s="22">
        <f>IF(OR($A89="",$H89="",$I89=""),"",IFERROR(MAX(0,$H89*$I89-IF($J89="",0,$J89)),""))</f>
        <v/>
      </c>
      <c r="L89" s="21" t="n"/>
      <c r="M89" s="17" t="n"/>
      <c r="N89" s="23">
        <f>IF($A89="","",IF(OR($B89="",$G89="",$H89="",$I89=""),"Conferir dados do atendimento",IF($L89&gt;$K89,"Conferir valor recebido",IF(AND($G89="Concluído",$L89&lt;$K89),"Conferir saldo a receber",IF(AND($G89="Agendado",$B89&lt;TODAY()),"Conferir agendamento vencido",IF(AND($G89="Cancelado",$L89&gt;0),"Conferir cancelamento",""))))))</f>
        <v/>
      </c>
    </row>
    <row r="90" ht="22" customHeight="1">
      <c r="A90" s="17" t="n"/>
      <c r="B90" s="18" t="n"/>
      <c r="C90" s="32" t="n"/>
      <c r="D90" s="17" t="n"/>
      <c r="E90" s="17" t="n"/>
      <c r="F90" s="17" t="n"/>
      <c r="G90" s="17" t="n"/>
      <c r="H90" s="20" t="n"/>
      <c r="I90" s="21" t="n"/>
      <c r="J90" s="21" t="n"/>
      <c r="K90" s="24">
        <f>IF(OR($A90="",$H90="",$I90=""),"",IFERROR(MAX(0,$H90*$I90-IF($J90="",0,$J90)),""))</f>
        <v/>
      </c>
      <c r="L90" s="21" t="n"/>
      <c r="M90" s="17" t="n"/>
      <c r="N90" s="25">
        <f>IF($A90="","",IF(OR($B90="",$G90="",$H90="",$I90=""),"Conferir dados do atendimento",IF($L90&gt;$K90,"Conferir valor recebido",IF(AND($G90="Concluído",$L90&lt;$K90),"Conferir saldo a receber",IF(AND($G90="Agendado",$B90&lt;TODAY()),"Conferir agendamento vencido",IF(AND($G90="Cancelado",$L90&gt;0),"Conferir cancelamento",""))))))</f>
        <v/>
      </c>
    </row>
    <row r="91" ht="22" customHeight="1">
      <c r="A91" s="17" t="n"/>
      <c r="B91" s="18" t="n"/>
      <c r="C91" s="32" t="n"/>
      <c r="D91" s="17" t="n"/>
      <c r="E91" s="17" t="n"/>
      <c r="F91" s="17" t="n"/>
      <c r="G91" s="17" t="n"/>
      <c r="H91" s="20" t="n"/>
      <c r="I91" s="21" t="n"/>
      <c r="J91" s="21" t="n"/>
      <c r="K91" s="22">
        <f>IF(OR($A91="",$H91="",$I91=""),"",IFERROR(MAX(0,$H91*$I91-IF($J91="",0,$J91)),""))</f>
        <v/>
      </c>
      <c r="L91" s="21" t="n"/>
      <c r="M91" s="17" t="n"/>
      <c r="N91" s="23">
        <f>IF($A91="","",IF(OR($B91="",$G91="",$H91="",$I91=""),"Conferir dados do atendimento",IF($L91&gt;$K91,"Conferir valor recebido",IF(AND($G91="Concluído",$L91&lt;$K91),"Conferir saldo a receber",IF(AND($G91="Agendado",$B91&lt;TODAY()),"Conferir agendamento vencido",IF(AND($G91="Cancelado",$L91&gt;0),"Conferir cancelamento",""))))))</f>
        <v/>
      </c>
    </row>
    <row r="92" ht="22" customHeight="1">
      <c r="A92" s="17" t="n"/>
      <c r="B92" s="18" t="n"/>
      <c r="C92" s="32" t="n"/>
      <c r="D92" s="17" t="n"/>
      <c r="E92" s="17" t="n"/>
      <c r="F92" s="17" t="n"/>
      <c r="G92" s="17" t="n"/>
      <c r="H92" s="20" t="n"/>
      <c r="I92" s="21" t="n"/>
      <c r="J92" s="21" t="n"/>
      <c r="K92" s="24">
        <f>IF(OR($A92="",$H92="",$I92=""),"",IFERROR(MAX(0,$H92*$I92-IF($J92="",0,$J92)),""))</f>
        <v/>
      </c>
      <c r="L92" s="21" t="n"/>
      <c r="M92" s="17" t="n"/>
      <c r="N92" s="25">
        <f>IF($A92="","",IF(OR($B92="",$G92="",$H92="",$I92=""),"Conferir dados do atendimento",IF($L92&gt;$K92,"Conferir valor recebido",IF(AND($G92="Concluído",$L92&lt;$K92),"Conferir saldo a receber",IF(AND($G92="Agendado",$B92&lt;TODAY()),"Conferir agendamento vencido",IF(AND($G92="Cancelado",$L92&gt;0),"Conferir cancelamento",""))))))</f>
        <v/>
      </c>
    </row>
    <row r="93" ht="22" customHeight="1">
      <c r="A93" s="17" t="n"/>
      <c r="B93" s="18" t="n"/>
      <c r="C93" s="32" t="n"/>
      <c r="D93" s="17" t="n"/>
      <c r="E93" s="17" t="n"/>
      <c r="F93" s="17" t="n"/>
      <c r="G93" s="17" t="n"/>
      <c r="H93" s="20" t="n"/>
      <c r="I93" s="21" t="n"/>
      <c r="J93" s="21" t="n"/>
      <c r="K93" s="22">
        <f>IF(OR($A93="",$H93="",$I93=""),"",IFERROR(MAX(0,$H93*$I93-IF($J93="",0,$J93)),""))</f>
        <v/>
      </c>
      <c r="L93" s="21" t="n"/>
      <c r="M93" s="17" t="n"/>
      <c r="N93" s="23">
        <f>IF($A93="","",IF(OR($B93="",$G93="",$H93="",$I93=""),"Conferir dados do atendimento",IF($L93&gt;$K93,"Conferir valor recebido",IF(AND($G93="Concluído",$L93&lt;$K93),"Conferir saldo a receber",IF(AND($G93="Agendado",$B93&lt;TODAY()),"Conferir agendamento vencido",IF(AND($G93="Cancelado",$L93&gt;0),"Conferir cancelamento",""))))))</f>
        <v/>
      </c>
    </row>
    <row r="94" ht="22" customHeight="1">
      <c r="A94" s="17" t="n"/>
      <c r="B94" s="18" t="n"/>
      <c r="C94" s="32" t="n"/>
      <c r="D94" s="17" t="n"/>
      <c r="E94" s="17" t="n"/>
      <c r="F94" s="17" t="n"/>
      <c r="G94" s="17" t="n"/>
      <c r="H94" s="20" t="n"/>
      <c r="I94" s="21" t="n"/>
      <c r="J94" s="21" t="n"/>
      <c r="K94" s="24">
        <f>IF(OR($A94="",$H94="",$I94=""),"",IFERROR(MAX(0,$H94*$I94-IF($J94="",0,$J94)),""))</f>
        <v/>
      </c>
      <c r="L94" s="21" t="n"/>
      <c r="M94" s="17" t="n"/>
      <c r="N94" s="25">
        <f>IF($A94="","",IF(OR($B94="",$G94="",$H94="",$I94=""),"Conferir dados do atendimento",IF($L94&gt;$K94,"Conferir valor recebido",IF(AND($G94="Concluído",$L94&lt;$K94),"Conferir saldo a receber",IF(AND($G94="Agendado",$B94&lt;TODAY()),"Conferir agendamento vencido",IF(AND($G94="Cancelado",$L94&gt;0),"Conferir cancelamento",""))))))</f>
        <v/>
      </c>
    </row>
    <row r="95" ht="22" customHeight="1">
      <c r="A95" s="17" t="n"/>
      <c r="B95" s="18" t="n"/>
      <c r="C95" s="32" t="n"/>
      <c r="D95" s="17" t="n"/>
      <c r="E95" s="17" t="n"/>
      <c r="F95" s="17" t="n"/>
      <c r="G95" s="17" t="n"/>
      <c r="H95" s="20" t="n"/>
      <c r="I95" s="21" t="n"/>
      <c r="J95" s="21" t="n"/>
      <c r="K95" s="22">
        <f>IF(OR($A95="",$H95="",$I95=""),"",IFERROR(MAX(0,$H95*$I95-IF($J95="",0,$J95)),""))</f>
        <v/>
      </c>
      <c r="L95" s="21" t="n"/>
      <c r="M95" s="17" t="n"/>
      <c r="N95" s="23">
        <f>IF($A95="","",IF(OR($B95="",$G95="",$H95="",$I95=""),"Conferir dados do atendimento",IF($L95&gt;$K95,"Conferir valor recebido",IF(AND($G95="Concluído",$L95&lt;$K95),"Conferir saldo a receber",IF(AND($G95="Agendado",$B95&lt;TODAY()),"Conferir agendamento vencido",IF(AND($G95="Cancelado",$L95&gt;0),"Conferir cancelamento",""))))))</f>
        <v/>
      </c>
    </row>
    <row r="96" ht="22" customHeight="1">
      <c r="A96" s="17" t="n"/>
      <c r="B96" s="18" t="n"/>
      <c r="C96" s="32" t="n"/>
      <c r="D96" s="17" t="n"/>
      <c r="E96" s="17" t="n"/>
      <c r="F96" s="17" t="n"/>
      <c r="G96" s="17" t="n"/>
      <c r="H96" s="20" t="n"/>
      <c r="I96" s="21" t="n"/>
      <c r="J96" s="21" t="n"/>
      <c r="K96" s="24">
        <f>IF(OR($A96="",$H96="",$I96=""),"",IFERROR(MAX(0,$H96*$I96-IF($J96="",0,$J96)),""))</f>
        <v/>
      </c>
      <c r="L96" s="21" t="n"/>
      <c r="M96" s="17" t="n"/>
      <c r="N96" s="25">
        <f>IF($A96="","",IF(OR($B96="",$G96="",$H96="",$I96=""),"Conferir dados do atendimento",IF($L96&gt;$K96,"Conferir valor recebido",IF(AND($G96="Concluído",$L96&lt;$K96),"Conferir saldo a receber",IF(AND($G96="Agendado",$B96&lt;TODAY()),"Conferir agendamento vencido",IF(AND($G96="Cancelado",$L96&gt;0),"Conferir cancelamento",""))))))</f>
        <v/>
      </c>
    </row>
    <row r="97" ht="22" customHeight="1">
      <c r="A97" s="17" t="n"/>
      <c r="B97" s="18" t="n"/>
      <c r="C97" s="32" t="n"/>
      <c r="D97" s="17" t="n"/>
      <c r="E97" s="17" t="n"/>
      <c r="F97" s="17" t="n"/>
      <c r="G97" s="17" t="n"/>
      <c r="H97" s="20" t="n"/>
      <c r="I97" s="21" t="n"/>
      <c r="J97" s="21" t="n"/>
      <c r="K97" s="22">
        <f>IF(OR($A97="",$H97="",$I97=""),"",IFERROR(MAX(0,$H97*$I97-IF($J97="",0,$J97)),""))</f>
        <v/>
      </c>
      <c r="L97" s="21" t="n"/>
      <c r="M97" s="17" t="n"/>
      <c r="N97" s="23">
        <f>IF($A97="","",IF(OR($B97="",$G97="",$H97="",$I97=""),"Conferir dados do atendimento",IF($L97&gt;$K97,"Conferir valor recebido",IF(AND($G97="Concluído",$L97&lt;$K97),"Conferir saldo a receber",IF(AND($G97="Agendado",$B97&lt;TODAY()),"Conferir agendamento vencido",IF(AND($G97="Cancelado",$L97&gt;0),"Conferir cancelamento",""))))))</f>
        <v/>
      </c>
    </row>
    <row r="98" ht="22" customHeight="1">
      <c r="A98" s="17" t="n"/>
      <c r="B98" s="18" t="n"/>
      <c r="C98" s="32" t="n"/>
      <c r="D98" s="17" t="n"/>
      <c r="E98" s="17" t="n"/>
      <c r="F98" s="17" t="n"/>
      <c r="G98" s="17" t="n"/>
      <c r="H98" s="20" t="n"/>
      <c r="I98" s="21" t="n"/>
      <c r="J98" s="21" t="n"/>
      <c r="K98" s="24">
        <f>IF(OR($A98="",$H98="",$I98=""),"",IFERROR(MAX(0,$H98*$I98-IF($J98="",0,$J98)),""))</f>
        <v/>
      </c>
      <c r="L98" s="21" t="n"/>
      <c r="M98" s="17" t="n"/>
      <c r="N98" s="25">
        <f>IF($A98="","",IF(OR($B98="",$G98="",$H98="",$I98=""),"Conferir dados do atendimento",IF($L98&gt;$K98,"Conferir valor recebido",IF(AND($G98="Concluído",$L98&lt;$K98),"Conferir saldo a receber",IF(AND($G98="Agendado",$B98&lt;TODAY()),"Conferir agendamento vencido",IF(AND($G98="Cancelado",$L98&gt;0),"Conferir cancelamento",""))))))</f>
        <v/>
      </c>
    </row>
    <row r="99" ht="22" customHeight="1">
      <c r="A99" s="17" t="n"/>
      <c r="B99" s="18" t="n"/>
      <c r="C99" s="32" t="n"/>
      <c r="D99" s="17" t="n"/>
      <c r="E99" s="17" t="n"/>
      <c r="F99" s="17" t="n"/>
      <c r="G99" s="17" t="n"/>
      <c r="H99" s="20" t="n"/>
      <c r="I99" s="21" t="n"/>
      <c r="J99" s="21" t="n"/>
      <c r="K99" s="22">
        <f>IF(OR($A99="",$H99="",$I99=""),"",IFERROR(MAX(0,$H99*$I99-IF($J99="",0,$J99)),""))</f>
        <v/>
      </c>
      <c r="L99" s="21" t="n"/>
      <c r="M99" s="17" t="n"/>
      <c r="N99" s="23">
        <f>IF($A99="","",IF(OR($B99="",$G99="",$H99="",$I99=""),"Conferir dados do atendimento",IF($L99&gt;$K99,"Conferir valor recebido",IF(AND($G99="Concluído",$L99&lt;$K99),"Conferir saldo a receber",IF(AND($G99="Agendado",$B99&lt;TODAY()),"Conferir agendamento vencido",IF(AND($G99="Cancelado",$L99&gt;0),"Conferir cancelamento",""))))))</f>
        <v/>
      </c>
    </row>
    <row r="100" ht="22" customHeight="1">
      <c r="A100" s="17" t="n"/>
      <c r="B100" s="18" t="n"/>
      <c r="C100" s="32" t="n"/>
      <c r="D100" s="17" t="n"/>
      <c r="E100" s="17" t="n"/>
      <c r="F100" s="17" t="n"/>
      <c r="G100" s="17" t="n"/>
      <c r="H100" s="20" t="n"/>
      <c r="I100" s="21" t="n"/>
      <c r="J100" s="21" t="n"/>
      <c r="K100" s="24">
        <f>IF(OR($A100="",$H100="",$I100=""),"",IFERROR(MAX(0,$H100*$I100-IF($J100="",0,$J100)),""))</f>
        <v/>
      </c>
      <c r="L100" s="21" t="n"/>
      <c r="M100" s="17" t="n"/>
      <c r="N100" s="25">
        <f>IF($A100="","",IF(OR($B100="",$G100="",$H100="",$I100=""),"Conferir dados do atendimento",IF($L100&gt;$K100,"Conferir valor recebido",IF(AND($G100="Concluído",$L100&lt;$K100),"Conferir saldo a receber",IF(AND($G100="Agendado",$B100&lt;TODAY()),"Conferir agendamento vencido",IF(AND($G100="Cancelado",$L100&gt;0),"Conferir cancelamento",""))))))</f>
        <v/>
      </c>
    </row>
    <row r="101" ht="22" customHeight="1">
      <c r="A101" s="17" t="n"/>
      <c r="B101" s="18" t="n"/>
      <c r="C101" s="32" t="n"/>
      <c r="D101" s="17" t="n"/>
      <c r="E101" s="17" t="n"/>
      <c r="F101" s="17" t="n"/>
      <c r="G101" s="17" t="n"/>
      <c r="H101" s="20" t="n"/>
      <c r="I101" s="21" t="n"/>
      <c r="J101" s="21" t="n"/>
      <c r="K101" s="22">
        <f>IF(OR($A101="",$H101="",$I101=""),"",IFERROR(MAX(0,$H101*$I101-IF($J101="",0,$J101)),""))</f>
        <v/>
      </c>
      <c r="L101" s="21" t="n"/>
      <c r="M101" s="17" t="n"/>
      <c r="N101" s="23">
        <f>IF($A101="","",IF(OR($B101="",$G101="",$H101="",$I101=""),"Conferir dados do atendimento",IF($L101&gt;$K101,"Conferir valor recebido",IF(AND($G101="Concluído",$L101&lt;$K101),"Conferir saldo a receber",IF(AND($G101="Agendado",$B101&lt;TODAY()),"Conferir agendamento vencido",IF(AND($G101="Cancelado",$L101&gt;0),"Conferir cancelamento",""))))))</f>
        <v/>
      </c>
    </row>
    <row r="102" ht="22" customHeight="1">
      <c r="A102" s="17" t="n"/>
      <c r="B102" s="18" t="n"/>
      <c r="C102" s="32" t="n"/>
      <c r="D102" s="17" t="n"/>
      <c r="E102" s="17" t="n"/>
      <c r="F102" s="17" t="n"/>
      <c r="G102" s="17" t="n"/>
      <c r="H102" s="20" t="n"/>
      <c r="I102" s="21" t="n"/>
      <c r="J102" s="21" t="n"/>
      <c r="K102" s="24">
        <f>IF(OR($A102="",$H102="",$I102=""),"",IFERROR(MAX(0,$H102*$I102-IF($J102="",0,$J102)),""))</f>
        <v/>
      </c>
      <c r="L102" s="21" t="n"/>
      <c r="M102" s="17" t="n"/>
      <c r="N102" s="25">
        <f>IF($A102="","",IF(OR($B102="",$G102="",$H102="",$I102=""),"Conferir dados do atendimento",IF($L102&gt;$K102,"Conferir valor recebido",IF(AND($G102="Concluído",$L102&lt;$K102),"Conferir saldo a receber",IF(AND($G102="Agendado",$B102&lt;TODAY()),"Conferir agendamento vencido",IF(AND($G102="Cancelado",$L102&gt;0),"Conferir cancelamento",""))))))</f>
        <v/>
      </c>
    </row>
    <row r="103" ht="22" customHeight="1">
      <c r="A103" s="17" t="n"/>
      <c r="B103" s="18" t="n"/>
      <c r="C103" s="32" t="n"/>
      <c r="D103" s="17" t="n"/>
      <c r="E103" s="17" t="n"/>
      <c r="F103" s="17" t="n"/>
      <c r="G103" s="17" t="n"/>
      <c r="H103" s="20" t="n"/>
      <c r="I103" s="21" t="n"/>
      <c r="J103" s="21" t="n"/>
      <c r="K103" s="22">
        <f>IF(OR($A103="",$H103="",$I103=""),"",IFERROR(MAX(0,$H103*$I103-IF($J103="",0,$J103)),""))</f>
        <v/>
      </c>
      <c r="L103" s="21" t="n"/>
      <c r="M103" s="17" t="n"/>
      <c r="N103" s="23">
        <f>IF($A103="","",IF(OR($B103="",$G103="",$H103="",$I103=""),"Conferir dados do atendimento",IF($L103&gt;$K103,"Conferir valor recebido",IF(AND($G103="Concluído",$L103&lt;$K103),"Conferir saldo a receber",IF(AND($G103="Agendado",$B103&lt;TODAY()),"Conferir agendamento vencido",IF(AND($G103="Cancelado",$L103&gt;0),"Conferir cancelamento",""))))))</f>
        <v/>
      </c>
    </row>
    <row r="104" ht="22" customHeight="1">
      <c r="A104" s="17" t="n"/>
      <c r="B104" s="18" t="n"/>
      <c r="C104" s="32" t="n"/>
      <c r="D104" s="17" t="n"/>
      <c r="E104" s="17" t="n"/>
      <c r="F104" s="17" t="n"/>
      <c r="G104" s="17" t="n"/>
      <c r="H104" s="20" t="n"/>
      <c r="I104" s="21" t="n"/>
      <c r="J104" s="21" t="n"/>
      <c r="K104" s="24">
        <f>IF(OR($A104="",$H104="",$I104=""),"",IFERROR(MAX(0,$H104*$I104-IF($J104="",0,$J104)),""))</f>
        <v/>
      </c>
      <c r="L104" s="21" t="n"/>
      <c r="M104" s="17" t="n"/>
      <c r="N104" s="25">
        <f>IF($A104="","",IF(OR($B104="",$G104="",$H104="",$I104=""),"Conferir dados do atendimento",IF($L104&gt;$K104,"Conferir valor recebido",IF(AND($G104="Concluído",$L104&lt;$K104),"Conferir saldo a receber",IF(AND($G104="Agendado",$B104&lt;TODAY()),"Conferir agendamento vencido",IF(AND($G104="Cancelado",$L104&gt;0),"Conferir cancelamento",""))))))</f>
        <v/>
      </c>
    </row>
    <row r="105" ht="22" customHeight="1">
      <c r="A105" s="17" t="n"/>
      <c r="B105" s="18" t="n"/>
      <c r="C105" s="32" t="n"/>
      <c r="D105" s="17" t="n"/>
      <c r="E105" s="17" t="n"/>
      <c r="F105" s="17" t="n"/>
      <c r="G105" s="17" t="n"/>
      <c r="H105" s="20" t="n"/>
      <c r="I105" s="21" t="n"/>
      <c r="J105" s="21" t="n"/>
      <c r="K105" s="22">
        <f>IF(OR($A105="",$H105="",$I105=""),"",IFERROR(MAX(0,$H105*$I105-IF($J105="",0,$J105)),""))</f>
        <v/>
      </c>
      <c r="L105" s="21" t="n"/>
      <c r="M105" s="17" t="n"/>
      <c r="N105" s="23">
        <f>IF($A105="","",IF(OR($B105="",$G105="",$H105="",$I105=""),"Conferir dados do atendimento",IF($L105&gt;$K105,"Conferir valor recebido",IF(AND($G105="Concluído",$L105&lt;$K105),"Conferir saldo a receber",IF(AND($G105="Agendado",$B105&lt;TODAY()),"Conferir agendamento vencido",IF(AND($G105="Cancelado",$L105&gt;0),"Conferir cancelamento",""))))))</f>
        <v/>
      </c>
    </row>
    <row r="106" ht="22" customHeight="1">
      <c r="A106" s="17" t="n"/>
      <c r="B106" s="18" t="n"/>
      <c r="C106" s="32" t="n"/>
      <c r="D106" s="17" t="n"/>
      <c r="E106" s="17" t="n"/>
      <c r="F106" s="17" t="n"/>
      <c r="G106" s="17" t="n"/>
      <c r="H106" s="20" t="n"/>
      <c r="I106" s="21" t="n"/>
      <c r="J106" s="21" t="n"/>
      <c r="K106" s="24">
        <f>IF(OR($A106="",$H106="",$I106=""),"",IFERROR(MAX(0,$H106*$I106-IF($J106="",0,$J106)),""))</f>
        <v/>
      </c>
      <c r="L106" s="21" t="n"/>
      <c r="M106" s="17" t="n"/>
      <c r="N106" s="25">
        <f>IF($A106="","",IF(OR($B106="",$G106="",$H106="",$I106=""),"Conferir dados do atendimento",IF($L106&gt;$K106,"Conferir valor recebido",IF(AND($G106="Concluído",$L106&lt;$K106),"Conferir saldo a receber",IF(AND($G106="Agendado",$B106&lt;TODAY()),"Conferir agendamento vencido",IF(AND($G106="Cancelado",$L106&gt;0),"Conferir cancelamento",""))))))</f>
        <v/>
      </c>
    </row>
    <row r="107" ht="22" customHeight="1">
      <c r="A107" s="17" t="n"/>
      <c r="B107" s="18" t="n"/>
      <c r="C107" s="32" t="n"/>
      <c r="D107" s="17" t="n"/>
      <c r="E107" s="17" t="n"/>
      <c r="F107" s="17" t="n"/>
      <c r="G107" s="17" t="n"/>
      <c r="H107" s="20" t="n"/>
      <c r="I107" s="21" t="n"/>
      <c r="J107" s="21" t="n"/>
      <c r="K107" s="22">
        <f>IF(OR($A107="",$H107="",$I107=""),"",IFERROR(MAX(0,$H107*$I107-IF($J107="",0,$J107)),""))</f>
        <v/>
      </c>
      <c r="L107" s="21" t="n"/>
      <c r="M107" s="17" t="n"/>
      <c r="N107" s="23">
        <f>IF($A107="","",IF(OR($B107="",$G107="",$H107="",$I107=""),"Conferir dados do atendimento",IF($L107&gt;$K107,"Conferir valor recebido",IF(AND($G107="Concluído",$L107&lt;$K107),"Conferir saldo a receber",IF(AND($G107="Agendado",$B107&lt;TODAY()),"Conferir agendamento vencido",IF(AND($G107="Cancelado",$L107&gt;0),"Conferir cancelamento",""))))))</f>
        <v/>
      </c>
    </row>
    <row r="108" ht="22" customHeight="1">
      <c r="A108" s="17" t="n"/>
      <c r="B108" s="18" t="n"/>
      <c r="C108" s="32" t="n"/>
      <c r="D108" s="17" t="n"/>
      <c r="E108" s="17" t="n"/>
      <c r="F108" s="17" t="n"/>
      <c r="G108" s="17" t="n"/>
      <c r="H108" s="20" t="n"/>
      <c r="I108" s="21" t="n"/>
      <c r="J108" s="21" t="n"/>
      <c r="K108" s="24">
        <f>IF(OR($A108="",$H108="",$I108=""),"",IFERROR(MAX(0,$H108*$I108-IF($J108="",0,$J108)),""))</f>
        <v/>
      </c>
      <c r="L108" s="21" t="n"/>
      <c r="M108" s="17" t="n"/>
      <c r="N108" s="25">
        <f>IF($A108="","",IF(OR($B108="",$G108="",$H108="",$I108=""),"Conferir dados do atendimento",IF($L108&gt;$K108,"Conferir valor recebido",IF(AND($G108="Concluído",$L108&lt;$K108),"Conferir saldo a receber",IF(AND($G108="Agendado",$B108&lt;TODAY()),"Conferir agendamento vencido",IF(AND($G108="Cancelado",$L108&gt;0),"Conferir cancelamento",""))))))</f>
        <v/>
      </c>
    </row>
    <row r="109" ht="22" customHeight="1">
      <c r="A109" s="17" t="n"/>
      <c r="B109" s="18" t="n"/>
      <c r="C109" s="32" t="n"/>
      <c r="D109" s="17" t="n"/>
      <c r="E109" s="17" t="n"/>
      <c r="F109" s="17" t="n"/>
      <c r="G109" s="17" t="n"/>
      <c r="H109" s="20" t="n"/>
      <c r="I109" s="21" t="n"/>
      <c r="J109" s="21" t="n"/>
      <c r="K109" s="22">
        <f>IF(OR($A109="",$H109="",$I109=""),"",IFERROR(MAX(0,$H109*$I109-IF($J109="",0,$J109)),""))</f>
        <v/>
      </c>
      <c r="L109" s="21" t="n"/>
      <c r="M109" s="17" t="n"/>
      <c r="N109" s="23">
        <f>IF($A109="","",IF(OR($B109="",$G109="",$H109="",$I109=""),"Conferir dados do atendimento",IF($L109&gt;$K109,"Conferir valor recebido",IF(AND($G109="Concluído",$L109&lt;$K109),"Conferir saldo a receber",IF(AND($G109="Agendado",$B109&lt;TODAY()),"Conferir agendamento vencido",IF(AND($G109="Cancelado",$L109&gt;0),"Conferir cancelamento",""))))))</f>
        <v/>
      </c>
    </row>
    <row r="110" ht="22" customHeight="1">
      <c r="A110" s="17" t="n"/>
      <c r="B110" s="18" t="n"/>
      <c r="C110" s="32" t="n"/>
      <c r="D110" s="17" t="n"/>
      <c r="E110" s="17" t="n"/>
      <c r="F110" s="17" t="n"/>
      <c r="G110" s="17" t="n"/>
      <c r="H110" s="20" t="n"/>
      <c r="I110" s="21" t="n"/>
      <c r="J110" s="21" t="n"/>
      <c r="K110" s="24">
        <f>IF(OR($A110="",$H110="",$I110=""),"",IFERROR(MAX(0,$H110*$I110-IF($J110="",0,$J110)),""))</f>
        <v/>
      </c>
      <c r="L110" s="21" t="n"/>
      <c r="M110" s="17" t="n"/>
      <c r="N110" s="25">
        <f>IF($A110="","",IF(OR($B110="",$G110="",$H110="",$I110=""),"Conferir dados do atendimento",IF($L110&gt;$K110,"Conferir valor recebido",IF(AND($G110="Concluído",$L110&lt;$K110),"Conferir saldo a receber",IF(AND($G110="Agendado",$B110&lt;TODAY()),"Conferir agendamento vencido",IF(AND($G110="Cancelado",$L110&gt;0),"Conferir cancelamento",""))))))</f>
        <v/>
      </c>
    </row>
    <row r="111" ht="22" customHeight="1">
      <c r="A111" s="17" t="n"/>
      <c r="B111" s="18" t="n"/>
      <c r="C111" s="32" t="n"/>
      <c r="D111" s="17" t="n"/>
      <c r="E111" s="17" t="n"/>
      <c r="F111" s="17" t="n"/>
      <c r="G111" s="17" t="n"/>
      <c r="H111" s="20" t="n"/>
      <c r="I111" s="21" t="n"/>
      <c r="J111" s="21" t="n"/>
      <c r="K111" s="22">
        <f>IF(OR($A111="",$H111="",$I111=""),"",IFERROR(MAX(0,$H111*$I111-IF($J111="",0,$J111)),""))</f>
        <v/>
      </c>
      <c r="L111" s="21" t="n"/>
      <c r="M111" s="17" t="n"/>
      <c r="N111" s="23">
        <f>IF($A111="","",IF(OR($B111="",$G111="",$H111="",$I111=""),"Conferir dados do atendimento",IF($L111&gt;$K111,"Conferir valor recebido",IF(AND($G111="Concluído",$L111&lt;$K111),"Conferir saldo a receber",IF(AND($G111="Agendado",$B111&lt;TODAY()),"Conferir agendamento vencido",IF(AND($G111="Cancelado",$L111&gt;0),"Conferir cancelamento",""))))))</f>
        <v/>
      </c>
    </row>
    <row r="112" ht="22" customHeight="1">
      <c r="A112" s="17" t="n"/>
      <c r="B112" s="18" t="n"/>
      <c r="C112" s="32" t="n"/>
      <c r="D112" s="17" t="n"/>
      <c r="E112" s="17" t="n"/>
      <c r="F112" s="17" t="n"/>
      <c r="G112" s="17" t="n"/>
      <c r="H112" s="20" t="n"/>
      <c r="I112" s="21" t="n"/>
      <c r="J112" s="21" t="n"/>
      <c r="K112" s="24">
        <f>IF(OR($A112="",$H112="",$I112=""),"",IFERROR(MAX(0,$H112*$I112-IF($J112="",0,$J112)),""))</f>
        <v/>
      </c>
      <c r="L112" s="21" t="n"/>
      <c r="M112" s="17" t="n"/>
      <c r="N112" s="25">
        <f>IF($A112="","",IF(OR($B112="",$G112="",$H112="",$I112=""),"Conferir dados do atendimento",IF($L112&gt;$K112,"Conferir valor recebido",IF(AND($G112="Concluído",$L112&lt;$K112),"Conferir saldo a receber",IF(AND($G112="Agendado",$B112&lt;TODAY()),"Conferir agendamento vencido",IF(AND($G112="Cancelado",$L112&gt;0),"Conferir cancelamento",""))))))</f>
        <v/>
      </c>
    </row>
    <row r="113" ht="22" customHeight="1">
      <c r="A113" s="17" t="n"/>
      <c r="B113" s="18" t="n"/>
      <c r="C113" s="32" t="n"/>
      <c r="D113" s="17" t="n"/>
      <c r="E113" s="17" t="n"/>
      <c r="F113" s="17" t="n"/>
      <c r="G113" s="17" t="n"/>
      <c r="H113" s="20" t="n"/>
      <c r="I113" s="21" t="n"/>
      <c r="J113" s="21" t="n"/>
      <c r="K113" s="22">
        <f>IF(OR($A113="",$H113="",$I113=""),"",IFERROR(MAX(0,$H113*$I113-IF($J113="",0,$J113)),""))</f>
        <v/>
      </c>
      <c r="L113" s="21" t="n"/>
      <c r="M113" s="17" t="n"/>
      <c r="N113" s="23">
        <f>IF($A113="","",IF(OR($B113="",$G113="",$H113="",$I113=""),"Conferir dados do atendimento",IF($L113&gt;$K113,"Conferir valor recebido",IF(AND($G113="Concluído",$L113&lt;$K113),"Conferir saldo a receber",IF(AND($G113="Agendado",$B113&lt;TODAY()),"Conferir agendamento vencido",IF(AND($G113="Cancelado",$L113&gt;0),"Conferir cancelamento",""))))))</f>
        <v/>
      </c>
    </row>
    <row r="114" ht="22" customHeight="1">
      <c r="A114" s="17" t="n"/>
      <c r="B114" s="18" t="n"/>
      <c r="C114" s="32" t="n"/>
      <c r="D114" s="17" t="n"/>
      <c r="E114" s="17" t="n"/>
      <c r="F114" s="17" t="n"/>
      <c r="G114" s="17" t="n"/>
      <c r="H114" s="20" t="n"/>
      <c r="I114" s="21" t="n"/>
      <c r="J114" s="21" t="n"/>
      <c r="K114" s="24">
        <f>IF(OR($A114="",$H114="",$I114=""),"",IFERROR(MAX(0,$H114*$I114-IF($J114="",0,$J114)),""))</f>
        <v/>
      </c>
      <c r="L114" s="21" t="n"/>
      <c r="M114" s="17" t="n"/>
      <c r="N114" s="25">
        <f>IF($A114="","",IF(OR($B114="",$G114="",$H114="",$I114=""),"Conferir dados do atendimento",IF($L114&gt;$K114,"Conferir valor recebido",IF(AND($G114="Concluído",$L114&lt;$K114),"Conferir saldo a receber",IF(AND($G114="Agendado",$B114&lt;TODAY()),"Conferir agendamento vencido",IF(AND($G114="Cancelado",$L114&gt;0),"Conferir cancelamento",""))))))</f>
        <v/>
      </c>
    </row>
    <row r="115" ht="22" customHeight="1">
      <c r="A115" s="17" t="n"/>
      <c r="B115" s="18" t="n"/>
      <c r="C115" s="32" t="n"/>
      <c r="D115" s="17" t="n"/>
      <c r="E115" s="17" t="n"/>
      <c r="F115" s="17" t="n"/>
      <c r="G115" s="17" t="n"/>
      <c r="H115" s="20" t="n"/>
      <c r="I115" s="21" t="n"/>
      <c r="J115" s="21" t="n"/>
      <c r="K115" s="22">
        <f>IF(OR($A115="",$H115="",$I115=""),"",IFERROR(MAX(0,$H115*$I115-IF($J115="",0,$J115)),""))</f>
        <v/>
      </c>
      <c r="L115" s="21" t="n"/>
      <c r="M115" s="17" t="n"/>
      <c r="N115" s="23">
        <f>IF($A115="","",IF(OR($B115="",$G115="",$H115="",$I115=""),"Conferir dados do atendimento",IF($L115&gt;$K115,"Conferir valor recebido",IF(AND($G115="Concluído",$L115&lt;$K115),"Conferir saldo a receber",IF(AND($G115="Agendado",$B115&lt;TODAY()),"Conferir agendamento vencido",IF(AND($G115="Cancelado",$L115&gt;0),"Conferir cancelamento",""))))))</f>
        <v/>
      </c>
    </row>
    <row r="116" ht="22" customHeight="1">
      <c r="A116" s="17" t="n"/>
      <c r="B116" s="18" t="n"/>
      <c r="C116" s="32" t="n"/>
      <c r="D116" s="17" t="n"/>
      <c r="E116" s="17" t="n"/>
      <c r="F116" s="17" t="n"/>
      <c r="G116" s="17" t="n"/>
      <c r="H116" s="20" t="n"/>
      <c r="I116" s="21" t="n"/>
      <c r="J116" s="21" t="n"/>
      <c r="K116" s="24">
        <f>IF(OR($A116="",$H116="",$I116=""),"",IFERROR(MAX(0,$H116*$I116-IF($J116="",0,$J116)),""))</f>
        <v/>
      </c>
      <c r="L116" s="21" t="n"/>
      <c r="M116" s="17" t="n"/>
      <c r="N116" s="25">
        <f>IF($A116="","",IF(OR($B116="",$G116="",$H116="",$I116=""),"Conferir dados do atendimento",IF($L116&gt;$K116,"Conferir valor recebido",IF(AND($G116="Concluído",$L116&lt;$K116),"Conferir saldo a receber",IF(AND($G116="Agendado",$B116&lt;TODAY()),"Conferir agendamento vencido",IF(AND($G116="Cancelado",$L116&gt;0),"Conferir cancelamento",""))))))</f>
        <v/>
      </c>
    </row>
    <row r="117" ht="22" customHeight="1">
      <c r="A117" s="17" t="n"/>
      <c r="B117" s="18" t="n"/>
      <c r="C117" s="32" t="n"/>
      <c r="D117" s="17" t="n"/>
      <c r="E117" s="17" t="n"/>
      <c r="F117" s="17" t="n"/>
      <c r="G117" s="17" t="n"/>
      <c r="H117" s="20" t="n"/>
      <c r="I117" s="21" t="n"/>
      <c r="J117" s="21" t="n"/>
      <c r="K117" s="22">
        <f>IF(OR($A117="",$H117="",$I117=""),"",IFERROR(MAX(0,$H117*$I117-IF($J117="",0,$J117)),""))</f>
        <v/>
      </c>
      <c r="L117" s="21" t="n"/>
      <c r="M117" s="17" t="n"/>
      <c r="N117" s="23">
        <f>IF($A117="","",IF(OR($B117="",$G117="",$H117="",$I117=""),"Conferir dados do atendimento",IF($L117&gt;$K117,"Conferir valor recebido",IF(AND($G117="Concluído",$L117&lt;$K117),"Conferir saldo a receber",IF(AND($G117="Agendado",$B117&lt;TODAY()),"Conferir agendamento vencido",IF(AND($G117="Cancelado",$L117&gt;0),"Conferir cancelamento",""))))))</f>
        <v/>
      </c>
    </row>
    <row r="118" ht="22" customHeight="1">
      <c r="A118" s="17" t="n"/>
      <c r="B118" s="18" t="n"/>
      <c r="C118" s="32" t="n"/>
      <c r="D118" s="17" t="n"/>
      <c r="E118" s="17" t="n"/>
      <c r="F118" s="17" t="n"/>
      <c r="G118" s="17" t="n"/>
      <c r="H118" s="20" t="n"/>
      <c r="I118" s="21" t="n"/>
      <c r="J118" s="21" t="n"/>
      <c r="K118" s="24">
        <f>IF(OR($A118="",$H118="",$I118=""),"",IFERROR(MAX(0,$H118*$I118-IF($J118="",0,$J118)),""))</f>
        <v/>
      </c>
      <c r="L118" s="21" t="n"/>
      <c r="M118" s="17" t="n"/>
      <c r="N118" s="25">
        <f>IF($A118="","",IF(OR($B118="",$G118="",$H118="",$I118=""),"Conferir dados do atendimento",IF($L118&gt;$K118,"Conferir valor recebido",IF(AND($G118="Concluído",$L118&lt;$K118),"Conferir saldo a receber",IF(AND($G118="Agendado",$B118&lt;TODAY()),"Conferir agendamento vencido",IF(AND($G118="Cancelado",$L118&gt;0),"Conferir cancelamento",""))))))</f>
        <v/>
      </c>
    </row>
    <row r="119" ht="22" customHeight="1">
      <c r="A119" s="17" t="n"/>
      <c r="B119" s="18" t="n"/>
      <c r="C119" s="32" t="n"/>
      <c r="D119" s="17" t="n"/>
      <c r="E119" s="17" t="n"/>
      <c r="F119" s="17" t="n"/>
      <c r="G119" s="17" t="n"/>
      <c r="H119" s="20" t="n"/>
      <c r="I119" s="21" t="n"/>
      <c r="J119" s="21" t="n"/>
      <c r="K119" s="22">
        <f>IF(OR($A119="",$H119="",$I119=""),"",IFERROR(MAX(0,$H119*$I119-IF($J119="",0,$J119)),""))</f>
        <v/>
      </c>
      <c r="L119" s="21" t="n"/>
      <c r="M119" s="17" t="n"/>
      <c r="N119" s="23">
        <f>IF($A119="","",IF(OR($B119="",$G119="",$H119="",$I119=""),"Conferir dados do atendimento",IF($L119&gt;$K119,"Conferir valor recebido",IF(AND($G119="Concluído",$L119&lt;$K119),"Conferir saldo a receber",IF(AND($G119="Agendado",$B119&lt;TODAY()),"Conferir agendamento vencido",IF(AND($G119="Cancelado",$L119&gt;0),"Conferir cancelamento",""))))))</f>
        <v/>
      </c>
    </row>
    <row r="120" ht="22" customHeight="1">
      <c r="A120" s="17" t="n"/>
      <c r="B120" s="18" t="n"/>
      <c r="C120" s="32" t="n"/>
      <c r="D120" s="17" t="n"/>
      <c r="E120" s="17" t="n"/>
      <c r="F120" s="17" t="n"/>
      <c r="G120" s="17" t="n"/>
      <c r="H120" s="20" t="n"/>
      <c r="I120" s="21" t="n"/>
      <c r="J120" s="21" t="n"/>
      <c r="K120" s="24">
        <f>IF(OR($A120="",$H120="",$I120=""),"",IFERROR(MAX(0,$H120*$I120-IF($J120="",0,$J120)),""))</f>
        <v/>
      </c>
      <c r="L120" s="21" t="n"/>
      <c r="M120" s="17" t="n"/>
      <c r="N120" s="25">
        <f>IF($A120="","",IF(OR($B120="",$G120="",$H120="",$I120=""),"Conferir dados do atendimento",IF($L120&gt;$K120,"Conferir valor recebido",IF(AND($G120="Concluído",$L120&lt;$K120),"Conferir saldo a receber",IF(AND($G120="Agendado",$B120&lt;TODAY()),"Conferir agendamento vencido",IF(AND($G120="Cancelado",$L120&gt;0),"Conferir cancelamento",""))))))</f>
        <v/>
      </c>
    </row>
    <row r="121" ht="22" customHeight="1">
      <c r="A121" s="17" t="n"/>
      <c r="B121" s="18" t="n"/>
      <c r="C121" s="32" t="n"/>
      <c r="D121" s="17" t="n"/>
      <c r="E121" s="17" t="n"/>
      <c r="F121" s="17" t="n"/>
      <c r="G121" s="17" t="n"/>
      <c r="H121" s="20" t="n"/>
      <c r="I121" s="21" t="n"/>
      <c r="J121" s="21" t="n"/>
      <c r="K121" s="22">
        <f>IF(OR($A121="",$H121="",$I121=""),"",IFERROR(MAX(0,$H121*$I121-IF($J121="",0,$J121)),""))</f>
        <v/>
      </c>
      <c r="L121" s="21" t="n"/>
      <c r="M121" s="17" t="n"/>
      <c r="N121" s="23">
        <f>IF($A121="","",IF(OR($B121="",$G121="",$H121="",$I121=""),"Conferir dados do atendimento",IF($L121&gt;$K121,"Conferir valor recebido",IF(AND($G121="Concluído",$L121&lt;$K121),"Conferir saldo a receber",IF(AND($G121="Agendado",$B121&lt;TODAY()),"Conferir agendamento vencido",IF(AND($G121="Cancelado",$L121&gt;0),"Conferir cancelamento",""))))))</f>
        <v/>
      </c>
    </row>
    <row r="122" ht="22" customHeight="1">
      <c r="A122" s="17" t="n"/>
      <c r="B122" s="18" t="n"/>
      <c r="C122" s="32" t="n"/>
      <c r="D122" s="17" t="n"/>
      <c r="E122" s="17" t="n"/>
      <c r="F122" s="17" t="n"/>
      <c r="G122" s="17" t="n"/>
      <c r="H122" s="20" t="n"/>
      <c r="I122" s="21" t="n"/>
      <c r="J122" s="21" t="n"/>
      <c r="K122" s="24">
        <f>IF(OR($A122="",$H122="",$I122=""),"",IFERROR(MAX(0,$H122*$I122-IF($J122="",0,$J122)),""))</f>
        <v/>
      </c>
      <c r="L122" s="21" t="n"/>
      <c r="M122" s="17" t="n"/>
      <c r="N122" s="25">
        <f>IF($A122="","",IF(OR($B122="",$G122="",$H122="",$I122=""),"Conferir dados do atendimento",IF($L122&gt;$K122,"Conferir valor recebido",IF(AND($G122="Concluído",$L122&lt;$K122),"Conferir saldo a receber",IF(AND($G122="Agendado",$B122&lt;TODAY()),"Conferir agendamento vencido",IF(AND($G122="Cancelado",$L122&gt;0),"Conferir cancelamento",""))))))</f>
        <v/>
      </c>
    </row>
    <row r="123" ht="22" customHeight="1">
      <c r="A123" s="17" t="n"/>
      <c r="B123" s="18" t="n"/>
      <c r="C123" s="32" t="n"/>
      <c r="D123" s="17" t="n"/>
      <c r="E123" s="17" t="n"/>
      <c r="F123" s="17" t="n"/>
      <c r="G123" s="17" t="n"/>
      <c r="H123" s="20" t="n"/>
      <c r="I123" s="21" t="n"/>
      <c r="J123" s="21" t="n"/>
      <c r="K123" s="22">
        <f>IF(OR($A123="",$H123="",$I123=""),"",IFERROR(MAX(0,$H123*$I123-IF($J123="",0,$J123)),""))</f>
        <v/>
      </c>
      <c r="L123" s="21" t="n"/>
      <c r="M123" s="17" t="n"/>
      <c r="N123" s="23">
        <f>IF($A123="","",IF(OR($B123="",$G123="",$H123="",$I123=""),"Conferir dados do atendimento",IF($L123&gt;$K123,"Conferir valor recebido",IF(AND($G123="Concluído",$L123&lt;$K123),"Conferir saldo a receber",IF(AND($G123="Agendado",$B123&lt;TODAY()),"Conferir agendamento vencido",IF(AND($G123="Cancelado",$L123&gt;0),"Conferir cancelamento",""))))))</f>
        <v/>
      </c>
    </row>
    <row r="124" ht="22" customHeight="1">
      <c r="A124" s="17" t="n"/>
      <c r="B124" s="18" t="n"/>
      <c r="C124" s="32" t="n"/>
      <c r="D124" s="17" t="n"/>
      <c r="E124" s="17" t="n"/>
      <c r="F124" s="17" t="n"/>
      <c r="G124" s="17" t="n"/>
      <c r="H124" s="20" t="n"/>
      <c r="I124" s="21" t="n"/>
      <c r="J124" s="21" t="n"/>
      <c r="K124" s="24">
        <f>IF(OR($A124="",$H124="",$I124=""),"",IFERROR(MAX(0,$H124*$I124-IF($J124="",0,$J124)),""))</f>
        <v/>
      </c>
      <c r="L124" s="21" t="n"/>
      <c r="M124" s="17" t="n"/>
      <c r="N124" s="25">
        <f>IF($A124="","",IF(OR($B124="",$G124="",$H124="",$I124=""),"Conferir dados do atendimento",IF($L124&gt;$K124,"Conferir valor recebido",IF(AND($G124="Concluído",$L124&lt;$K124),"Conferir saldo a receber",IF(AND($G124="Agendado",$B124&lt;TODAY()),"Conferir agendamento vencido",IF(AND($G124="Cancelado",$L124&gt;0),"Conferir cancelamento",""))))))</f>
        <v/>
      </c>
    </row>
    <row r="125" ht="22" customHeight="1">
      <c r="A125" s="17" t="n"/>
      <c r="B125" s="18" t="n"/>
      <c r="C125" s="32" t="n"/>
      <c r="D125" s="17" t="n"/>
      <c r="E125" s="17" t="n"/>
      <c r="F125" s="17" t="n"/>
      <c r="G125" s="17" t="n"/>
      <c r="H125" s="20" t="n"/>
      <c r="I125" s="21" t="n"/>
      <c r="J125" s="21" t="n"/>
      <c r="K125" s="22">
        <f>IF(OR($A125="",$H125="",$I125=""),"",IFERROR(MAX(0,$H125*$I125-IF($J125="",0,$J125)),""))</f>
        <v/>
      </c>
      <c r="L125" s="21" t="n"/>
      <c r="M125" s="17" t="n"/>
      <c r="N125" s="23">
        <f>IF($A125="","",IF(OR($B125="",$G125="",$H125="",$I125=""),"Conferir dados do atendimento",IF($L125&gt;$K125,"Conferir valor recebido",IF(AND($G125="Concluído",$L125&lt;$K125),"Conferir saldo a receber",IF(AND($G125="Agendado",$B125&lt;TODAY()),"Conferir agendamento vencido",IF(AND($G125="Cancelado",$L125&gt;0),"Conferir cancelamento",""))))))</f>
        <v/>
      </c>
    </row>
    <row r="126" ht="22" customHeight="1">
      <c r="A126" s="17" t="n"/>
      <c r="B126" s="18" t="n"/>
      <c r="C126" s="32" t="n"/>
      <c r="D126" s="17" t="n"/>
      <c r="E126" s="17" t="n"/>
      <c r="F126" s="17" t="n"/>
      <c r="G126" s="17" t="n"/>
      <c r="H126" s="20" t="n"/>
      <c r="I126" s="21" t="n"/>
      <c r="J126" s="21" t="n"/>
      <c r="K126" s="24">
        <f>IF(OR($A126="",$H126="",$I126=""),"",IFERROR(MAX(0,$H126*$I126-IF($J126="",0,$J126)),""))</f>
        <v/>
      </c>
      <c r="L126" s="21" t="n"/>
      <c r="M126" s="17" t="n"/>
      <c r="N126" s="25">
        <f>IF($A126="","",IF(OR($B126="",$G126="",$H126="",$I126=""),"Conferir dados do atendimento",IF($L126&gt;$K126,"Conferir valor recebido",IF(AND($G126="Concluído",$L126&lt;$K126),"Conferir saldo a receber",IF(AND($G126="Agendado",$B126&lt;TODAY()),"Conferir agendamento vencido",IF(AND($G126="Cancelado",$L126&gt;0),"Conferir cancelamento",""))))))</f>
        <v/>
      </c>
    </row>
  </sheetData>
  <autoFilter ref="A6:N126"/>
  <mergeCells count="1">
    <mergeCell ref="A1:N1"/>
  </mergeCells>
  <conditionalFormatting sqref="G7:G126">
    <cfRule type="expression" priority="1" dxfId="0">
      <formula>$G7="Concluído"</formula>
    </cfRule>
    <cfRule type="expression" priority="2" dxfId="1">
      <formula>$G7="Cancelado"</formula>
    </cfRule>
  </conditionalFormatting>
  <conditionalFormatting sqref="N7:N126">
    <cfRule type="expression" priority="3" dxfId="1">
      <formula>$N7&lt;&gt;""</formula>
    </cfRule>
  </conditionalFormatting>
  <dataValidations count="5">
    <dataValidation sqref="B7:B126" showDropDown="0" showInputMessage="0" showErrorMessage="1" allowBlank="0" errorTitle="Data fora do limite" error="Confira as datas mínima e máxima exibidas acima." type="date" operator="between">
      <formula1>$C$4</formula1>
      <formula2>$E$4</formula2>
    </dataValidation>
    <dataValidation sqref="C7:C126" showDropDown="0" showInputMessage="0" showErrorMessage="1" allowBlank="0" errorTitle="Horário inválido" error="Informe um horário entre 06:00 e 23:00." type="time" operator="between">
      <formula1>TIME(6,0,0)</formula1>
      <formula2>TIME(23,0,0)</formula2>
    </dataValidation>
    <dataValidation sqref="G7:G126" showDropDown="0" showInputMessage="0" showErrorMessage="1" allowBlank="0" errorTitle="Estado não reconhecido" error="Use Agendado, Concluído ou Cancelado." type="list">
      <formula1>"Agendado,Concluído,Cancelado"</formula1>
    </dataValidation>
    <dataValidation sqref="H7:H126" showDropDown="0" showInputMessage="0" showErrorMessage="1" allowBlank="0" errorTitle="Quantidade inválida" error="Informe uma quantidade inteira positiva dentro do limite exibido." type="whole" operator="between">
      <formula1>1</formula1>
      <formula2>$G$4</formula2>
    </dataValidation>
    <dataValidation sqref="I7:J126 L7:L126" showDropDown="0" showInputMessage="0" showErrorMessage="1" allowBlank="0" errorTitle="Valor inválido" error="Informe um valor não negativo dentro do limite exibido." type="decimal" operator="between">
      <formula1>0</formula1>
      <formula2>$I$4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5" customWidth="1" min="3" max="3"/>
    <col width="21" customWidth="1" min="4" max="4"/>
    <col width="31" customWidth="1" min="5" max="5"/>
    <col width="26" customWidth="1" min="6" max="6"/>
    <col width="17" customWidth="1" min="7" max="7"/>
    <col width="17" customWidth="1" min="8" max="8"/>
    <col width="14" customWidth="1" min="9" max="9"/>
    <col width="31" customWidth="1" min="10" max="10"/>
  </cols>
  <sheetData>
    <row r="1" ht="28" customHeight="1">
      <c r="A1" s="1" t="inlineStr">
        <is>
          <t>Despesas</t>
        </is>
      </c>
    </row>
    <row r="2" ht="32" customHeight="1">
      <c r="A2" s="2" t="inlineStr">
        <is>
          <t>Registre previsões e pagamentos sem finalidade fiscal. Campos em rosa são editáveis e os alertas pedem apenas conferência.</t>
        </is>
      </c>
    </row>
    <row r="3"/>
    <row r="4">
      <c r="B4" s="3" t="inlineStr">
        <is>
          <t>Data mínima</t>
        </is>
      </c>
      <c r="C4" s="4">
        <f>'Parâmetros'!$B$8</f>
        <v/>
      </c>
      <c r="D4" s="3" t="inlineStr">
        <is>
          <t>Data máxima</t>
        </is>
      </c>
      <c r="E4" s="4">
        <f>'Parâmetros'!$B$9</f>
        <v/>
      </c>
      <c r="F4" s="3" t="inlineStr">
        <is>
          <t>Valor máximo</t>
        </is>
      </c>
      <c r="G4" s="16">
        <f>'Parâmetros'!$B$11</f>
        <v/>
      </c>
    </row>
    <row r="5"/>
    <row r="6" ht="30" customHeight="1">
      <c r="A6" s="5" t="inlineStr">
        <is>
          <t>ID despesa</t>
        </is>
      </c>
      <c r="B6" s="5" t="inlineStr">
        <is>
          <t>Vencimento</t>
        </is>
      </c>
      <c r="C6" s="5" t="inlineStr">
        <is>
          <t>Data de pagamento</t>
        </is>
      </c>
      <c r="D6" s="5" t="inlineStr">
        <is>
          <t>Categoria</t>
        </is>
      </c>
      <c r="E6" s="5" t="inlineStr">
        <is>
          <t>Descrição</t>
        </is>
      </c>
      <c r="F6" s="5" t="inlineStr">
        <is>
          <t>Fornecedor fictício</t>
        </is>
      </c>
      <c r="G6" s="5" t="inlineStr">
        <is>
          <t>Valor previsto</t>
        </is>
      </c>
      <c r="H6" s="5" t="inlineStr">
        <is>
          <t>Valor pago</t>
        </is>
      </c>
      <c r="I6" s="5" t="inlineStr">
        <is>
          <t>Status</t>
        </is>
      </c>
      <c r="J6" s="5" t="inlineStr">
        <is>
          <t>Conferência</t>
        </is>
      </c>
    </row>
    <row r="7" ht="22" customHeight="1">
      <c r="A7" s="17" t="inlineStr">
        <is>
          <t>DES-001</t>
        </is>
      </c>
      <c r="B7" s="18" t="n">
        <v>46267</v>
      </c>
      <c r="C7" s="18" t="n">
        <v>46268</v>
      </c>
      <c r="D7" s="17" t="inlineStr">
        <is>
          <t>Produtos</t>
        </is>
      </c>
      <c r="E7" s="17" t="inlineStr">
        <is>
          <t>Reposição de xampus</t>
        </is>
      </c>
      <c r="F7" s="17" t="inlineStr">
        <is>
          <t>Fornecedor fictício A</t>
        </is>
      </c>
      <c r="G7" s="21" t="n">
        <v>420</v>
      </c>
      <c r="H7" s="21" t="n">
        <v>420</v>
      </c>
      <c r="I7" s="17" t="inlineStr">
        <is>
          <t>Paga</t>
        </is>
      </c>
      <c r="J7" s="23">
        <f>IF($A7="","",IF(OR($B7="",$G7="",$I7=""),"Conferir dados da despesa",IF(AND($I7="Paga",$C7=""),"Conferir data de pagamento",IF(AND($I7="Paga",$H7&lt;$G7),"Conferir valor pago",IF(AND($I7="Prevista",$B7&lt;TODAY()),"Conferir vencimento",IF(AND($I7="Cancelada",$H7&gt;0),"Conferir cancelamento",""))))))</f>
        <v/>
      </c>
    </row>
    <row r="8" ht="22" customHeight="1">
      <c r="A8" s="17" t="inlineStr">
        <is>
          <t>DES-002</t>
        </is>
      </c>
      <c r="B8" s="18" t="n">
        <v>46268</v>
      </c>
      <c r="C8" s="18" t="n">
        <v>46268</v>
      </c>
      <c r="D8" s="17" t="inlineStr">
        <is>
          <t>Aluguel</t>
        </is>
      </c>
      <c r="E8" s="17" t="inlineStr">
        <is>
          <t>Uso mensal do espaço</t>
        </is>
      </c>
      <c r="F8" s="17" t="inlineStr">
        <is>
          <t>Fornecedor fictício B</t>
        </is>
      </c>
      <c r="G8" s="21" t="n">
        <v>2800</v>
      </c>
      <c r="H8" s="21" t="n">
        <v>2800</v>
      </c>
      <c r="I8" s="17" t="inlineStr">
        <is>
          <t>Paga</t>
        </is>
      </c>
      <c r="J8" s="25">
        <f>IF($A8="","",IF(OR($B8="",$G8="",$I8=""),"Conferir dados da despesa",IF(AND($I8="Paga",$C8=""),"Conferir data de pagamento",IF(AND($I8="Paga",$H8&lt;$G8),"Conferir valor pago",IF(AND($I8="Prevista",$B8&lt;TODAY()),"Conferir vencimento",IF(AND($I8="Cancelada",$H8&gt;0),"Conferir cancelamento",""))))))</f>
        <v/>
      </c>
    </row>
    <row r="9" ht="22" customHeight="1">
      <c r="A9" s="17" t="inlineStr">
        <is>
          <t>DES-003</t>
        </is>
      </c>
      <c r="B9" s="18" t="n">
        <v>46269</v>
      </c>
      <c r="C9" s="18" t="n">
        <v>46270</v>
      </c>
      <c r="D9" s="17" t="inlineStr">
        <is>
          <t>Manutenção</t>
        </is>
      </c>
      <c r="E9" s="17" t="inlineStr">
        <is>
          <t>Revisão de equipamentos</t>
        </is>
      </c>
      <c r="F9" s="17" t="inlineStr">
        <is>
          <t>Fornecedor fictício C</t>
        </is>
      </c>
      <c r="G9" s="21" t="n">
        <v>300</v>
      </c>
      <c r="H9" s="21" t="n">
        <v>280</v>
      </c>
      <c r="I9" s="17" t="inlineStr">
        <is>
          <t>Paga</t>
        </is>
      </c>
      <c r="J9" s="23">
        <f>IF($A9="","",IF(OR($B9="",$G9="",$I9=""),"Conferir dados da despesa",IF(AND($I9="Paga",$C9=""),"Conferir data de pagamento",IF(AND($I9="Paga",$H9&lt;$G9),"Conferir valor pago",IF(AND($I9="Prevista",$B9&lt;TODAY()),"Conferir vencimento",IF(AND($I9="Cancelada",$H9&gt;0),"Conferir cancelamento",""))))))</f>
        <v/>
      </c>
    </row>
    <row r="10" ht="22" customHeight="1">
      <c r="A10" s="17" t="inlineStr">
        <is>
          <t>DES-004</t>
        </is>
      </c>
      <c r="B10" s="18" t="n">
        <v>46271</v>
      </c>
      <c r="C10" s="18" t="n"/>
      <c r="D10" s="17" t="inlineStr">
        <is>
          <t>Utilidades</t>
        </is>
      </c>
      <c r="E10" s="17" t="inlineStr">
        <is>
          <t>Consumo de energia</t>
        </is>
      </c>
      <c r="F10" s="17" t="inlineStr">
        <is>
          <t>Fornecedor fictício D</t>
        </is>
      </c>
      <c r="G10" s="21" t="n">
        <v>640</v>
      </c>
      <c r="H10" s="21" t="n"/>
      <c r="I10" s="17" t="inlineStr">
        <is>
          <t>Prevista</t>
        </is>
      </c>
      <c r="J10" s="25">
        <f>IF($A10="","",IF(OR($B10="",$G10="",$I10=""),"Conferir dados da despesa",IF(AND($I10="Paga",$C10=""),"Conferir data de pagamento",IF(AND($I10="Paga",$H10&lt;$G10),"Conferir valor pago",IF(AND($I10="Prevista",$B10&lt;TODAY()),"Conferir vencimento",IF(AND($I10="Cancelada",$H10&gt;0),"Conferir cancelamento",""))))))</f>
        <v/>
      </c>
    </row>
    <row r="11" ht="22" customHeight="1">
      <c r="A11" s="17" t="inlineStr">
        <is>
          <t>DES-005</t>
        </is>
      </c>
      <c r="B11" s="18" t="n">
        <v>46275</v>
      </c>
      <c r="C11" s="18" t="n"/>
      <c r="D11" s="17" t="inlineStr">
        <is>
          <t>Produtos</t>
        </is>
      </c>
      <c r="E11" s="17" t="inlineStr">
        <is>
          <t>Materiais para manicure</t>
        </is>
      </c>
      <c r="F11" s="17" t="inlineStr">
        <is>
          <t>Fornecedor fictício E</t>
        </is>
      </c>
      <c r="G11" s="21" t="n">
        <v>350</v>
      </c>
      <c r="H11" s="21" t="n"/>
      <c r="I11" s="17" t="inlineStr">
        <is>
          <t>Prevista</t>
        </is>
      </c>
      <c r="J11" s="23">
        <f>IF($A11="","",IF(OR($B11="",$G11="",$I11=""),"Conferir dados da despesa",IF(AND($I11="Paga",$C11=""),"Conferir data de pagamento",IF(AND($I11="Paga",$H11&lt;$G11),"Conferir valor pago",IF(AND($I11="Prevista",$B11&lt;TODAY()),"Conferir vencimento",IF(AND($I11="Cancelada",$H11&gt;0),"Conferir cancelamento",""))))))</f>
        <v/>
      </c>
    </row>
    <row r="12" ht="22" customHeight="1">
      <c r="A12" s="17" t="inlineStr">
        <is>
          <t>DES-006</t>
        </is>
      </c>
      <c r="B12" s="18" t="n">
        <v>46278</v>
      </c>
      <c r="C12" s="18" t="n"/>
      <c r="D12" s="17" t="inlineStr">
        <is>
          <t>Marketing</t>
        </is>
      </c>
      <c r="E12" s="17" t="inlineStr">
        <is>
          <t>Material impresso fictício</t>
        </is>
      </c>
      <c r="F12" s="17" t="inlineStr">
        <is>
          <t>Fornecedor fictício F</t>
        </is>
      </c>
      <c r="G12" s="21" t="n">
        <v>240</v>
      </c>
      <c r="H12" s="21" t="n"/>
      <c r="I12" s="17" t="inlineStr">
        <is>
          <t>Prevista</t>
        </is>
      </c>
      <c r="J12" s="25">
        <f>IF($A12="","",IF(OR($B12="",$G12="",$I12=""),"Conferir dados da despesa",IF(AND($I12="Paga",$C12=""),"Conferir data de pagamento",IF(AND($I12="Paga",$H12&lt;$G12),"Conferir valor pago",IF(AND($I12="Prevista",$B12&lt;TODAY()),"Conferir vencimento",IF(AND($I12="Cancelada",$H12&gt;0),"Conferir cancelamento",""))))))</f>
        <v/>
      </c>
    </row>
    <row r="13" ht="22" customHeight="1">
      <c r="A13" s="17" t="inlineStr">
        <is>
          <t>DES-007</t>
        </is>
      </c>
      <c r="B13" s="18" t="n">
        <v>46281</v>
      </c>
      <c r="C13" s="18" t="n"/>
      <c r="D13" s="17" t="inlineStr">
        <is>
          <t>Limpeza</t>
        </is>
      </c>
      <c r="E13" s="17" t="inlineStr">
        <is>
          <t>Materiais de limpeza</t>
        </is>
      </c>
      <c r="F13" s="17" t="inlineStr">
        <is>
          <t>Fornecedor fictício G</t>
        </is>
      </c>
      <c r="G13" s="21" t="n">
        <v>180</v>
      </c>
      <c r="H13" s="21" t="n"/>
      <c r="I13" s="17" t="inlineStr">
        <is>
          <t>Prevista</t>
        </is>
      </c>
      <c r="J13" s="23">
        <f>IF($A13="","",IF(OR($B13="",$G13="",$I13=""),"Conferir dados da despesa",IF(AND($I13="Paga",$C13=""),"Conferir data de pagamento",IF(AND($I13="Paga",$H13&lt;$G13),"Conferir valor pago",IF(AND($I13="Prevista",$B13&lt;TODAY()),"Conferir vencimento",IF(AND($I13="Cancelada",$H13&gt;0),"Conferir cancelamento",""))))))</f>
        <v/>
      </c>
    </row>
    <row r="14" ht="22" customHeight="1">
      <c r="A14" s="17" t="inlineStr">
        <is>
          <t>DES-008</t>
        </is>
      </c>
      <c r="B14" s="18" t="n">
        <v>46270</v>
      </c>
      <c r="C14" s="18" t="n"/>
      <c r="D14" s="17" t="inlineStr">
        <is>
          <t>Outros</t>
        </is>
      </c>
      <c r="E14" s="17" t="inlineStr">
        <is>
          <t>Compra cancelada</t>
        </is>
      </c>
      <c r="F14" s="17" t="inlineStr">
        <is>
          <t>Fornecedor fictício H</t>
        </is>
      </c>
      <c r="G14" s="21" t="n">
        <v>150</v>
      </c>
      <c r="H14" s="21" t="n">
        <v>0</v>
      </c>
      <c r="I14" s="17" t="inlineStr">
        <is>
          <t>Cancelada</t>
        </is>
      </c>
      <c r="J14" s="25">
        <f>IF($A14="","",IF(OR($B14="",$G14="",$I14=""),"Conferir dados da despesa",IF(AND($I14="Paga",$C14=""),"Conferir data de pagamento",IF(AND($I14="Paga",$H14&lt;$G14),"Conferir valor pago",IF(AND($I14="Prevista",$B14&lt;TODAY()),"Conferir vencimento",IF(AND($I14="Cancelada",$H14&gt;0),"Conferir cancelamento",""))))))</f>
        <v/>
      </c>
    </row>
    <row r="15" ht="22" customHeight="1">
      <c r="A15" s="17" t="inlineStr">
        <is>
          <t>DES-009</t>
        </is>
      </c>
      <c r="B15" s="18" t="n">
        <v>46272</v>
      </c>
      <c r="C15" s="18" t="n">
        <v>46272</v>
      </c>
      <c r="D15" s="17" t="inlineStr">
        <is>
          <t>Internet</t>
        </is>
      </c>
      <c r="E15" s="17" t="inlineStr">
        <is>
          <t>Serviço mensal de internet</t>
        </is>
      </c>
      <c r="F15" s="17" t="inlineStr">
        <is>
          <t>Fornecedor fictício I</t>
        </is>
      </c>
      <c r="G15" s="21" t="n">
        <v>130</v>
      </c>
      <c r="H15" s="21" t="n">
        <v>130</v>
      </c>
      <c r="I15" s="17" t="inlineStr">
        <is>
          <t>Paga</t>
        </is>
      </c>
      <c r="J15" s="23">
        <f>IF($A15="","",IF(OR($B15="",$G15="",$I15=""),"Conferir dados da despesa",IF(AND($I15="Paga",$C15=""),"Conferir data de pagamento",IF(AND($I15="Paga",$H15&lt;$G15),"Conferir valor pago",IF(AND($I15="Prevista",$B15&lt;TODAY()),"Conferir vencimento",IF(AND($I15="Cancelada",$H15&gt;0),"Conferir cancelamento",""))))))</f>
        <v/>
      </c>
    </row>
    <row r="16" ht="22" customHeight="1">
      <c r="A16" s="17" t="inlineStr">
        <is>
          <t>DES-010</t>
        </is>
      </c>
      <c r="B16" s="18" t="n">
        <v>46283</v>
      </c>
      <c r="C16" s="18" t="n"/>
      <c r="D16" s="17" t="inlineStr">
        <is>
          <t>Capacitação</t>
        </is>
      </c>
      <c r="E16" s="17" t="inlineStr">
        <is>
          <t>Oficina interna fictícia</t>
        </is>
      </c>
      <c r="F16" s="17" t="inlineStr">
        <is>
          <t>Fornecedor fictício J</t>
        </is>
      </c>
      <c r="G16" s="21" t="n">
        <v>500</v>
      </c>
      <c r="H16" s="21" t="n"/>
      <c r="I16" s="17" t="inlineStr">
        <is>
          <t>Prevista</t>
        </is>
      </c>
      <c r="J16" s="25">
        <f>IF($A16="","",IF(OR($B16="",$G16="",$I16=""),"Conferir dados da despesa",IF(AND($I16="Paga",$C16=""),"Conferir data de pagamento",IF(AND($I16="Paga",$H16&lt;$G16),"Conferir valor pago",IF(AND($I16="Prevista",$B16&lt;TODAY()),"Conferir vencimento",IF(AND($I16="Cancelada",$H16&gt;0),"Conferir cancelamento",""))))))</f>
        <v/>
      </c>
    </row>
    <row r="17" ht="22" customHeight="1">
      <c r="A17" s="17" t="n"/>
      <c r="B17" s="18" t="n"/>
      <c r="C17" s="18" t="n"/>
      <c r="D17" s="17" t="n"/>
      <c r="E17" s="17" t="n"/>
      <c r="F17" s="17" t="n"/>
      <c r="G17" s="21" t="n"/>
      <c r="H17" s="21" t="n"/>
      <c r="I17" s="17" t="n"/>
      <c r="J17" s="23">
        <f>IF($A17="","",IF(OR($B17="",$G17="",$I17=""),"Conferir dados da despesa",IF(AND($I17="Paga",$C17=""),"Conferir data de pagamento",IF(AND($I17="Paga",$H17&lt;$G17),"Conferir valor pago",IF(AND($I17="Prevista",$B17&lt;TODAY()),"Conferir vencimento",IF(AND($I17="Cancelada",$H17&gt;0),"Conferir cancelamento",""))))))</f>
        <v/>
      </c>
    </row>
    <row r="18" ht="22" customHeight="1">
      <c r="A18" s="17" t="n"/>
      <c r="B18" s="18" t="n"/>
      <c r="C18" s="18" t="n"/>
      <c r="D18" s="17" t="n"/>
      <c r="E18" s="17" t="n"/>
      <c r="F18" s="17" t="n"/>
      <c r="G18" s="21" t="n"/>
      <c r="H18" s="21" t="n"/>
      <c r="I18" s="17" t="n"/>
      <c r="J18" s="25">
        <f>IF($A18="","",IF(OR($B18="",$G18="",$I18=""),"Conferir dados da despesa",IF(AND($I18="Paga",$C18=""),"Conferir data de pagamento",IF(AND($I18="Paga",$H18&lt;$G18),"Conferir valor pago",IF(AND($I18="Prevista",$B18&lt;TODAY()),"Conferir vencimento",IF(AND($I18="Cancelada",$H18&gt;0),"Conferir cancelamento",""))))))</f>
        <v/>
      </c>
    </row>
    <row r="19" ht="22" customHeight="1">
      <c r="A19" s="17" t="n"/>
      <c r="B19" s="18" t="n"/>
      <c r="C19" s="18" t="n"/>
      <c r="D19" s="17" t="n"/>
      <c r="E19" s="17" t="n"/>
      <c r="F19" s="17" t="n"/>
      <c r="G19" s="21" t="n"/>
      <c r="H19" s="21" t="n"/>
      <c r="I19" s="17" t="n"/>
      <c r="J19" s="23">
        <f>IF($A19="","",IF(OR($B19="",$G19="",$I19=""),"Conferir dados da despesa",IF(AND($I19="Paga",$C19=""),"Conferir data de pagamento",IF(AND($I19="Paga",$H19&lt;$G19),"Conferir valor pago",IF(AND($I19="Prevista",$B19&lt;TODAY()),"Conferir vencimento",IF(AND($I19="Cancelada",$H19&gt;0),"Conferir cancelamento",""))))))</f>
        <v/>
      </c>
    </row>
    <row r="20" ht="22" customHeight="1">
      <c r="A20" s="17" t="n"/>
      <c r="B20" s="18" t="n"/>
      <c r="C20" s="18" t="n"/>
      <c r="D20" s="17" t="n"/>
      <c r="E20" s="17" t="n"/>
      <c r="F20" s="17" t="n"/>
      <c r="G20" s="21" t="n"/>
      <c r="H20" s="21" t="n"/>
      <c r="I20" s="17" t="n"/>
      <c r="J20" s="25">
        <f>IF($A20="","",IF(OR($B20="",$G20="",$I20=""),"Conferir dados da despesa",IF(AND($I20="Paga",$C20=""),"Conferir data de pagamento",IF(AND($I20="Paga",$H20&lt;$G20),"Conferir valor pago",IF(AND($I20="Prevista",$B20&lt;TODAY()),"Conferir vencimento",IF(AND($I20="Cancelada",$H20&gt;0),"Conferir cancelamento",""))))))</f>
        <v/>
      </c>
    </row>
    <row r="21" ht="22" customHeight="1">
      <c r="A21" s="17" t="n"/>
      <c r="B21" s="18" t="n"/>
      <c r="C21" s="18" t="n"/>
      <c r="D21" s="17" t="n"/>
      <c r="E21" s="17" t="n"/>
      <c r="F21" s="17" t="n"/>
      <c r="G21" s="21" t="n"/>
      <c r="H21" s="21" t="n"/>
      <c r="I21" s="17" t="n"/>
      <c r="J21" s="23">
        <f>IF($A21="","",IF(OR($B21="",$G21="",$I21=""),"Conferir dados da despesa",IF(AND($I21="Paga",$C21=""),"Conferir data de pagamento",IF(AND($I21="Paga",$H21&lt;$G21),"Conferir valor pago",IF(AND($I21="Prevista",$B21&lt;TODAY()),"Conferir vencimento",IF(AND($I21="Cancelada",$H21&gt;0),"Conferir cancelamento",""))))))</f>
        <v/>
      </c>
    </row>
    <row r="22" ht="22" customHeight="1">
      <c r="A22" s="17" t="n"/>
      <c r="B22" s="18" t="n"/>
      <c r="C22" s="18" t="n"/>
      <c r="D22" s="17" t="n"/>
      <c r="E22" s="17" t="n"/>
      <c r="F22" s="17" t="n"/>
      <c r="G22" s="21" t="n"/>
      <c r="H22" s="21" t="n"/>
      <c r="I22" s="17" t="n"/>
      <c r="J22" s="25">
        <f>IF($A22="","",IF(OR($B22="",$G22="",$I22=""),"Conferir dados da despesa",IF(AND($I22="Paga",$C22=""),"Conferir data de pagamento",IF(AND($I22="Paga",$H22&lt;$G22),"Conferir valor pago",IF(AND($I22="Prevista",$B22&lt;TODAY()),"Conferir vencimento",IF(AND($I22="Cancelada",$H22&gt;0),"Conferir cancelamento",""))))))</f>
        <v/>
      </c>
    </row>
    <row r="23" ht="22" customHeight="1">
      <c r="A23" s="17" t="n"/>
      <c r="B23" s="18" t="n"/>
      <c r="C23" s="18" t="n"/>
      <c r="D23" s="17" t="n"/>
      <c r="E23" s="17" t="n"/>
      <c r="F23" s="17" t="n"/>
      <c r="G23" s="21" t="n"/>
      <c r="H23" s="21" t="n"/>
      <c r="I23" s="17" t="n"/>
      <c r="J23" s="23">
        <f>IF($A23="","",IF(OR($B23="",$G23="",$I23=""),"Conferir dados da despesa",IF(AND($I23="Paga",$C23=""),"Conferir data de pagamento",IF(AND($I23="Paga",$H23&lt;$G23),"Conferir valor pago",IF(AND($I23="Prevista",$B23&lt;TODAY()),"Conferir vencimento",IF(AND($I23="Cancelada",$H23&gt;0),"Conferir cancelamento",""))))))</f>
        <v/>
      </c>
    </row>
    <row r="24" ht="22" customHeight="1">
      <c r="A24" s="17" t="n"/>
      <c r="B24" s="18" t="n"/>
      <c r="C24" s="18" t="n"/>
      <c r="D24" s="17" t="n"/>
      <c r="E24" s="17" t="n"/>
      <c r="F24" s="17" t="n"/>
      <c r="G24" s="21" t="n"/>
      <c r="H24" s="21" t="n"/>
      <c r="I24" s="17" t="n"/>
      <c r="J24" s="25">
        <f>IF($A24="","",IF(OR($B24="",$G24="",$I24=""),"Conferir dados da despesa",IF(AND($I24="Paga",$C24=""),"Conferir data de pagamento",IF(AND($I24="Paga",$H24&lt;$G24),"Conferir valor pago",IF(AND($I24="Prevista",$B24&lt;TODAY()),"Conferir vencimento",IF(AND($I24="Cancelada",$H24&gt;0),"Conferir cancelamento",""))))))</f>
        <v/>
      </c>
    </row>
    <row r="25" ht="22" customHeight="1">
      <c r="A25" s="17" t="n"/>
      <c r="B25" s="18" t="n"/>
      <c r="C25" s="18" t="n"/>
      <c r="D25" s="17" t="n"/>
      <c r="E25" s="17" t="n"/>
      <c r="F25" s="17" t="n"/>
      <c r="G25" s="21" t="n"/>
      <c r="H25" s="21" t="n"/>
      <c r="I25" s="17" t="n"/>
      <c r="J25" s="23">
        <f>IF($A25="","",IF(OR($B25="",$G25="",$I25=""),"Conferir dados da despesa",IF(AND($I25="Paga",$C25=""),"Conferir data de pagamento",IF(AND($I25="Paga",$H25&lt;$G25),"Conferir valor pago",IF(AND($I25="Prevista",$B25&lt;TODAY()),"Conferir vencimento",IF(AND($I25="Cancelada",$H25&gt;0),"Conferir cancelamento",""))))))</f>
        <v/>
      </c>
    </row>
    <row r="26" ht="22" customHeight="1">
      <c r="A26" s="17" t="n"/>
      <c r="B26" s="18" t="n"/>
      <c r="C26" s="18" t="n"/>
      <c r="D26" s="17" t="n"/>
      <c r="E26" s="17" t="n"/>
      <c r="F26" s="17" t="n"/>
      <c r="G26" s="21" t="n"/>
      <c r="H26" s="21" t="n"/>
      <c r="I26" s="17" t="n"/>
      <c r="J26" s="25">
        <f>IF($A26="","",IF(OR($B26="",$G26="",$I26=""),"Conferir dados da despesa",IF(AND($I26="Paga",$C26=""),"Conferir data de pagamento",IF(AND($I26="Paga",$H26&lt;$G26),"Conferir valor pago",IF(AND($I26="Prevista",$B26&lt;TODAY()),"Conferir vencimento",IF(AND($I26="Cancelada",$H26&gt;0),"Conferir cancelamento",""))))))</f>
        <v/>
      </c>
    </row>
    <row r="27" ht="22" customHeight="1">
      <c r="A27" s="17" t="n"/>
      <c r="B27" s="18" t="n"/>
      <c r="C27" s="18" t="n"/>
      <c r="D27" s="17" t="n"/>
      <c r="E27" s="17" t="n"/>
      <c r="F27" s="17" t="n"/>
      <c r="G27" s="21" t="n"/>
      <c r="H27" s="21" t="n"/>
      <c r="I27" s="17" t="n"/>
      <c r="J27" s="23">
        <f>IF($A27="","",IF(OR($B27="",$G27="",$I27=""),"Conferir dados da despesa",IF(AND($I27="Paga",$C27=""),"Conferir data de pagamento",IF(AND($I27="Paga",$H27&lt;$G27),"Conferir valor pago",IF(AND($I27="Prevista",$B27&lt;TODAY()),"Conferir vencimento",IF(AND($I27="Cancelada",$H27&gt;0),"Conferir cancelamento",""))))))</f>
        <v/>
      </c>
    </row>
    <row r="28" ht="22" customHeight="1">
      <c r="A28" s="17" t="n"/>
      <c r="B28" s="18" t="n"/>
      <c r="C28" s="18" t="n"/>
      <c r="D28" s="17" t="n"/>
      <c r="E28" s="17" t="n"/>
      <c r="F28" s="17" t="n"/>
      <c r="G28" s="21" t="n"/>
      <c r="H28" s="21" t="n"/>
      <c r="I28" s="17" t="n"/>
      <c r="J28" s="25">
        <f>IF($A28="","",IF(OR($B28="",$G28="",$I28=""),"Conferir dados da despesa",IF(AND($I28="Paga",$C28=""),"Conferir data de pagamento",IF(AND($I28="Paga",$H28&lt;$G28),"Conferir valor pago",IF(AND($I28="Prevista",$B28&lt;TODAY()),"Conferir vencimento",IF(AND($I28="Cancelada",$H28&gt;0),"Conferir cancelamento",""))))))</f>
        <v/>
      </c>
    </row>
    <row r="29" ht="22" customHeight="1">
      <c r="A29" s="17" t="n"/>
      <c r="B29" s="18" t="n"/>
      <c r="C29" s="18" t="n"/>
      <c r="D29" s="17" t="n"/>
      <c r="E29" s="17" t="n"/>
      <c r="F29" s="17" t="n"/>
      <c r="G29" s="21" t="n"/>
      <c r="H29" s="21" t="n"/>
      <c r="I29" s="17" t="n"/>
      <c r="J29" s="23">
        <f>IF($A29="","",IF(OR($B29="",$G29="",$I29=""),"Conferir dados da despesa",IF(AND($I29="Paga",$C29=""),"Conferir data de pagamento",IF(AND($I29="Paga",$H29&lt;$G29),"Conferir valor pago",IF(AND($I29="Prevista",$B29&lt;TODAY()),"Conferir vencimento",IF(AND($I29="Cancelada",$H29&gt;0),"Conferir cancelamento",""))))))</f>
        <v/>
      </c>
    </row>
    <row r="30" ht="22" customHeight="1">
      <c r="A30" s="17" t="n"/>
      <c r="B30" s="18" t="n"/>
      <c r="C30" s="18" t="n"/>
      <c r="D30" s="17" t="n"/>
      <c r="E30" s="17" t="n"/>
      <c r="F30" s="17" t="n"/>
      <c r="G30" s="21" t="n"/>
      <c r="H30" s="21" t="n"/>
      <c r="I30" s="17" t="n"/>
      <c r="J30" s="25">
        <f>IF($A30="","",IF(OR($B30="",$G30="",$I30=""),"Conferir dados da despesa",IF(AND($I30="Paga",$C30=""),"Conferir data de pagamento",IF(AND($I30="Paga",$H30&lt;$G30),"Conferir valor pago",IF(AND($I30="Prevista",$B30&lt;TODAY()),"Conferir vencimento",IF(AND($I30="Cancelada",$H30&gt;0),"Conferir cancelamento",""))))))</f>
        <v/>
      </c>
    </row>
    <row r="31" ht="22" customHeight="1">
      <c r="A31" s="17" t="n"/>
      <c r="B31" s="18" t="n"/>
      <c r="C31" s="18" t="n"/>
      <c r="D31" s="17" t="n"/>
      <c r="E31" s="17" t="n"/>
      <c r="F31" s="17" t="n"/>
      <c r="G31" s="21" t="n"/>
      <c r="H31" s="21" t="n"/>
      <c r="I31" s="17" t="n"/>
      <c r="J31" s="23">
        <f>IF($A31="","",IF(OR($B31="",$G31="",$I31=""),"Conferir dados da despesa",IF(AND($I31="Paga",$C31=""),"Conferir data de pagamento",IF(AND($I31="Paga",$H31&lt;$G31),"Conferir valor pago",IF(AND($I31="Prevista",$B31&lt;TODAY()),"Conferir vencimento",IF(AND($I31="Cancelada",$H31&gt;0),"Conferir cancelamento",""))))))</f>
        <v/>
      </c>
    </row>
    <row r="32" ht="22" customHeight="1">
      <c r="A32" s="17" t="n"/>
      <c r="B32" s="18" t="n"/>
      <c r="C32" s="18" t="n"/>
      <c r="D32" s="17" t="n"/>
      <c r="E32" s="17" t="n"/>
      <c r="F32" s="17" t="n"/>
      <c r="G32" s="21" t="n"/>
      <c r="H32" s="21" t="n"/>
      <c r="I32" s="17" t="n"/>
      <c r="J32" s="25">
        <f>IF($A32="","",IF(OR($B32="",$G32="",$I32=""),"Conferir dados da despesa",IF(AND($I32="Paga",$C32=""),"Conferir data de pagamento",IF(AND($I32="Paga",$H32&lt;$G32),"Conferir valor pago",IF(AND($I32="Prevista",$B32&lt;TODAY()),"Conferir vencimento",IF(AND($I32="Cancelada",$H32&gt;0),"Conferir cancelamento",""))))))</f>
        <v/>
      </c>
    </row>
    <row r="33" ht="22" customHeight="1">
      <c r="A33" s="17" t="n"/>
      <c r="B33" s="18" t="n"/>
      <c r="C33" s="18" t="n"/>
      <c r="D33" s="17" t="n"/>
      <c r="E33" s="17" t="n"/>
      <c r="F33" s="17" t="n"/>
      <c r="G33" s="21" t="n"/>
      <c r="H33" s="21" t="n"/>
      <c r="I33" s="17" t="n"/>
      <c r="J33" s="23">
        <f>IF($A33="","",IF(OR($B33="",$G33="",$I33=""),"Conferir dados da despesa",IF(AND($I33="Paga",$C33=""),"Conferir data de pagamento",IF(AND($I33="Paga",$H33&lt;$G33),"Conferir valor pago",IF(AND($I33="Prevista",$B33&lt;TODAY()),"Conferir vencimento",IF(AND($I33="Cancelada",$H33&gt;0),"Conferir cancelamento",""))))))</f>
        <v/>
      </c>
    </row>
    <row r="34" ht="22" customHeight="1">
      <c r="A34" s="17" t="n"/>
      <c r="B34" s="18" t="n"/>
      <c r="C34" s="18" t="n"/>
      <c r="D34" s="17" t="n"/>
      <c r="E34" s="17" t="n"/>
      <c r="F34" s="17" t="n"/>
      <c r="G34" s="21" t="n"/>
      <c r="H34" s="21" t="n"/>
      <c r="I34" s="17" t="n"/>
      <c r="J34" s="25">
        <f>IF($A34="","",IF(OR($B34="",$G34="",$I34=""),"Conferir dados da despesa",IF(AND($I34="Paga",$C34=""),"Conferir data de pagamento",IF(AND($I34="Paga",$H34&lt;$G34),"Conferir valor pago",IF(AND($I34="Prevista",$B34&lt;TODAY()),"Conferir vencimento",IF(AND($I34="Cancelada",$H34&gt;0),"Conferir cancelamento",""))))))</f>
        <v/>
      </c>
    </row>
    <row r="35" ht="22" customHeight="1">
      <c r="A35" s="17" t="n"/>
      <c r="B35" s="18" t="n"/>
      <c r="C35" s="18" t="n"/>
      <c r="D35" s="17" t="n"/>
      <c r="E35" s="17" t="n"/>
      <c r="F35" s="17" t="n"/>
      <c r="G35" s="21" t="n"/>
      <c r="H35" s="21" t="n"/>
      <c r="I35" s="17" t="n"/>
      <c r="J35" s="23">
        <f>IF($A35="","",IF(OR($B35="",$G35="",$I35=""),"Conferir dados da despesa",IF(AND($I35="Paga",$C35=""),"Conferir data de pagamento",IF(AND($I35="Paga",$H35&lt;$G35),"Conferir valor pago",IF(AND($I35="Prevista",$B35&lt;TODAY()),"Conferir vencimento",IF(AND($I35="Cancelada",$H35&gt;0),"Conferir cancelamento",""))))))</f>
        <v/>
      </c>
    </row>
    <row r="36" ht="22" customHeight="1">
      <c r="A36" s="17" t="n"/>
      <c r="B36" s="18" t="n"/>
      <c r="C36" s="18" t="n"/>
      <c r="D36" s="17" t="n"/>
      <c r="E36" s="17" t="n"/>
      <c r="F36" s="17" t="n"/>
      <c r="G36" s="21" t="n"/>
      <c r="H36" s="21" t="n"/>
      <c r="I36" s="17" t="n"/>
      <c r="J36" s="25">
        <f>IF($A36="","",IF(OR($B36="",$G36="",$I36=""),"Conferir dados da despesa",IF(AND($I36="Paga",$C36=""),"Conferir data de pagamento",IF(AND($I36="Paga",$H36&lt;$G36),"Conferir valor pago",IF(AND($I36="Prevista",$B36&lt;TODAY()),"Conferir vencimento",IF(AND($I36="Cancelada",$H36&gt;0),"Conferir cancelamento",""))))))</f>
        <v/>
      </c>
    </row>
    <row r="37" ht="22" customHeight="1">
      <c r="A37" s="17" t="n"/>
      <c r="B37" s="18" t="n"/>
      <c r="C37" s="18" t="n"/>
      <c r="D37" s="17" t="n"/>
      <c r="E37" s="17" t="n"/>
      <c r="F37" s="17" t="n"/>
      <c r="G37" s="21" t="n"/>
      <c r="H37" s="21" t="n"/>
      <c r="I37" s="17" t="n"/>
      <c r="J37" s="23">
        <f>IF($A37="","",IF(OR($B37="",$G37="",$I37=""),"Conferir dados da despesa",IF(AND($I37="Paga",$C37=""),"Conferir data de pagamento",IF(AND($I37="Paga",$H37&lt;$G37),"Conferir valor pago",IF(AND($I37="Prevista",$B37&lt;TODAY()),"Conferir vencimento",IF(AND($I37="Cancelada",$H37&gt;0),"Conferir cancelamento",""))))))</f>
        <v/>
      </c>
    </row>
    <row r="38" ht="22" customHeight="1">
      <c r="A38" s="17" t="n"/>
      <c r="B38" s="18" t="n"/>
      <c r="C38" s="18" t="n"/>
      <c r="D38" s="17" t="n"/>
      <c r="E38" s="17" t="n"/>
      <c r="F38" s="17" t="n"/>
      <c r="G38" s="21" t="n"/>
      <c r="H38" s="21" t="n"/>
      <c r="I38" s="17" t="n"/>
      <c r="J38" s="25">
        <f>IF($A38="","",IF(OR($B38="",$G38="",$I38=""),"Conferir dados da despesa",IF(AND($I38="Paga",$C38=""),"Conferir data de pagamento",IF(AND($I38="Paga",$H38&lt;$G38),"Conferir valor pago",IF(AND($I38="Prevista",$B38&lt;TODAY()),"Conferir vencimento",IF(AND($I38="Cancelada",$H38&gt;0),"Conferir cancelamento",""))))))</f>
        <v/>
      </c>
    </row>
    <row r="39" ht="22" customHeight="1">
      <c r="A39" s="17" t="n"/>
      <c r="B39" s="18" t="n"/>
      <c r="C39" s="18" t="n"/>
      <c r="D39" s="17" t="n"/>
      <c r="E39" s="17" t="n"/>
      <c r="F39" s="17" t="n"/>
      <c r="G39" s="21" t="n"/>
      <c r="H39" s="21" t="n"/>
      <c r="I39" s="17" t="n"/>
      <c r="J39" s="23">
        <f>IF($A39="","",IF(OR($B39="",$G39="",$I39=""),"Conferir dados da despesa",IF(AND($I39="Paga",$C39=""),"Conferir data de pagamento",IF(AND($I39="Paga",$H39&lt;$G39),"Conferir valor pago",IF(AND($I39="Prevista",$B39&lt;TODAY()),"Conferir vencimento",IF(AND($I39="Cancelada",$H39&gt;0),"Conferir cancelamento",""))))))</f>
        <v/>
      </c>
    </row>
    <row r="40" ht="22" customHeight="1">
      <c r="A40" s="17" t="n"/>
      <c r="B40" s="18" t="n"/>
      <c r="C40" s="18" t="n"/>
      <c r="D40" s="17" t="n"/>
      <c r="E40" s="17" t="n"/>
      <c r="F40" s="17" t="n"/>
      <c r="G40" s="21" t="n"/>
      <c r="H40" s="21" t="n"/>
      <c r="I40" s="17" t="n"/>
      <c r="J40" s="25">
        <f>IF($A40="","",IF(OR($B40="",$G40="",$I40=""),"Conferir dados da despesa",IF(AND($I40="Paga",$C40=""),"Conferir data de pagamento",IF(AND($I40="Paga",$H40&lt;$G40),"Conferir valor pago",IF(AND($I40="Prevista",$B40&lt;TODAY()),"Conferir vencimento",IF(AND($I40="Cancelada",$H40&gt;0),"Conferir cancelamento",""))))))</f>
        <v/>
      </c>
    </row>
    <row r="41" ht="22" customHeight="1">
      <c r="A41" s="17" t="n"/>
      <c r="B41" s="18" t="n"/>
      <c r="C41" s="18" t="n"/>
      <c r="D41" s="17" t="n"/>
      <c r="E41" s="17" t="n"/>
      <c r="F41" s="17" t="n"/>
      <c r="G41" s="21" t="n"/>
      <c r="H41" s="21" t="n"/>
      <c r="I41" s="17" t="n"/>
      <c r="J41" s="23">
        <f>IF($A41="","",IF(OR($B41="",$G41="",$I41=""),"Conferir dados da despesa",IF(AND($I41="Paga",$C41=""),"Conferir data de pagamento",IF(AND($I41="Paga",$H41&lt;$G41),"Conferir valor pago",IF(AND($I41="Prevista",$B41&lt;TODAY()),"Conferir vencimento",IF(AND($I41="Cancelada",$H41&gt;0),"Conferir cancelamento",""))))))</f>
        <v/>
      </c>
    </row>
    <row r="42" ht="22" customHeight="1">
      <c r="A42" s="17" t="n"/>
      <c r="B42" s="18" t="n"/>
      <c r="C42" s="18" t="n"/>
      <c r="D42" s="17" t="n"/>
      <c r="E42" s="17" t="n"/>
      <c r="F42" s="17" t="n"/>
      <c r="G42" s="21" t="n"/>
      <c r="H42" s="21" t="n"/>
      <c r="I42" s="17" t="n"/>
      <c r="J42" s="25">
        <f>IF($A42="","",IF(OR($B42="",$G42="",$I42=""),"Conferir dados da despesa",IF(AND($I42="Paga",$C42=""),"Conferir data de pagamento",IF(AND($I42="Paga",$H42&lt;$G42),"Conferir valor pago",IF(AND($I42="Prevista",$B42&lt;TODAY()),"Conferir vencimento",IF(AND($I42="Cancelada",$H42&gt;0),"Conferir cancelamento",""))))))</f>
        <v/>
      </c>
    </row>
    <row r="43" ht="22" customHeight="1">
      <c r="A43" s="17" t="n"/>
      <c r="B43" s="18" t="n"/>
      <c r="C43" s="18" t="n"/>
      <c r="D43" s="17" t="n"/>
      <c r="E43" s="17" t="n"/>
      <c r="F43" s="17" t="n"/>
      <c r="G43" s="21" t="n"/>
      <c r="H43" s="21" t="n"/>
      <c r="I43" s="17" t="n"/>
      <c r="J43" s="23">
        <f>IF($A43="","",IF(OR($B43="",$G43="",$I43=""),"Conferir dados da despesa",IF(AND($I43="Paga",$C43=""),"Conferir data de pagamento",IF(AND($I43="Paga",$H43&lt;$G43),"Conferir valor pago",IF(AND($I43="Prevista",$B43&lt;TODAY()),"Conferir vencimento",IF(AND($I43="Cancelada",$H43&gt;0),"Conferir cancelamento",""))))))</f>
        <v/>
      </c>
    </row>
    <row r="44" ht="22" customHeight="1">
      <c r="A44" s="17" t="n"/>
      <c r="B44" s="18" t="n"/>
      <c r="C44" s="18" t="n"/>
      <c r="D44" s="17" t="n"/>
      <c r="E44" s="17" t="n"/>
      <c r="F44" s="17" t="n"/>
      <c r="G44" s="21" t="n"/>
      <c r="H44" s="21" t="n"/>
      <c r="I44" s="17" t="n"/>
      <c r="J44" s="25">
        <f>IF($A44="","",IF(OR($B44="",$G44="",$I44=""),"Conferir dados da despesa",IF(AND($I44="Paga",$C44=""),"Conferir data de pagamento",IF(AND($I44="Paga",$H44&lt;$G44),"Conferir valor pago",IF(AND($I44="Prevista",$B44&lt;TODAY()),"Conferir vencimento",IF(AND($I44="Cancelada",$H44&gt;0),"Conferir cancelamento",""))))))</f>
        <v/>
      </c>
    </row>
    <row r="45" ht="22" customHeight="1">
      <c r="A45" s="17" t="n"/>
      <c r="B45" s="18" t="n"/>
      <c r="C45" s="18" t="n"/>
      <c r="D45" s="17" t="n"/>
      <c r="E45" s="17" t="n"/>
      <c r="F45" s="17" t="n"/>
      <c r="G45" s="21" t="n"/>
      <c r="H45" s="21" t="n"/>
      <c r="I45" s="17" t="n"/>
      <c r="J45" s="23">
        <f>IF($A45="","",IF(OR($B45="",$G45="",$I45=""),"Conferir dados da despesa",IF(AND($I45="Paga",$C45=""),"Conferir data de pagamento",IF(AND($I45="Paga",$H45&lt;$G45),"Conferir valor pago",IF(AND($I45="Prevista",$B45&lt;TODAY()),"Conferir vencimento",IF(AND($I45="Cancelada",$H45&gt;0),"Conferir cancelamento",""))))))</f>
        <v/>
      </c>
    </row>
    <row r="46" ht="22" customHeight="1">
      <c r="A46" s="17" t="n"/>
      <c r="B46" s="18" t="n"/>
      <c r="C46" s="18" t="n"/>
      <c r="D46" s="17" t="n"/>
      <c r="E46" s="17" t="n"/>
      <c r="F46" s="17" t="n"/>
      <c r="G46" s="21" t="n"/>
      <c r="H46" s="21" t="n"/>
      <c r="I46" s="17" t="n"/>
      <c r="J46" s="25">
        <f>IF($A46="","",IF(OR($B46="",$G46="",$I46=""),"Conferir dados da despesa",IF(AND($I46="Paga",$C46=""),"Conferir data de pagamento",IF(AND($I46="Paga",$H46&lt;$G46),"Conferir valor pago",IF(AND($I46="Prevista",$B46&lt;TODAY()),"Conferir vencimento",IF(AND($I46="Cancelada",$H46&gt;0),"Conferir cancelamento",""))))))</f>
        <v/>
      </c>
    </row>
    <row r="47" ht="22" customHeight="1">
      <c r="A47" s="17" t="n"/>
      <c r="B47" s="18" t="n"/>
      <c r="C47" s="18" t="n"/>
      <c r="D47" s="17" t="n"/>
      <c r="E47" s="17" t="n"/>
      <c r="F47" s="17" t="n"/>
      <c r="G47" s="21" t="n"/>
      <c r="H47" s="21" t="n"/>
      <c r="I47" s="17" t="n"/>
      <c r="J47" s="23">
        <f>IF($A47="","",IF(OR($B47="",$G47="",$I47=""),"Conferir dados da despesa",IF(AND($I47="Paga",$C47=""),"Conferir data de pagamento",IF(AND($I47="Paga",$H47&lt;$G47),"Conferir valor pago",IF(AND($I47="Prevista",$B47&lt;TODAY()),"Conferir vencimento",IF(AND($I47="Cancelada",$H47&gt;0),"Conferir cancelamento",""))))))</f>
        <v/>
      </c>
    </row>
    <row r="48" ht="22" customHeight="1">
      <c r="A48" s="17" t="n"/>
      <c r="B48" s="18" t="n"/>
      <c r="C48" s="18" t="n"/>
      <c r="D48" s="17" t="n"/>
      <c r="E48" s="17" t="n"/>
      <c r="F48" s="17" t="n"/>
      <c r="G48" s="21" t="n"/>
      <c r="H48" s="21" t="n"/>
      <c r="I48" s="17" t="n"/>
      <c r="J48" s="25">
        <f>IF($A48="","",IF(OR($B48="",$G48="",$I48=""),"Conferir dados da despesa",IF(AND($I48="Paga",$C48=""),"Conferir data de pagamento",IF(AND($I48="Paga",$H48&lt;$G48),"Conferir valor pago",IF(AND($I48="Prevista",$B48&lt;TODAY()),"Conferir vencimento",IF(AND($I48="Cancelada",$H48&gt;0),"Conferir cancelamento",""))))))</f>
        <v/>
      </c>
    </row>
    <row r="49" ht="22" customHeight="1">
      <c r="A49" s="17" t="n"/>
      <c r="B49" s="18" t="n"/>
      <c r="C49" s="18" t="n"/>
      <c r="D49" s="17" t="n"/>
      <c r="E49" s="17" t="n"/>
      <c r="F49" s="17" t="n"/>
      <c r="G49" s="21" t="n"/>
      <c r="H49" s="21" t="n"/>
      <c r="I49" s="17" t="n"/>
      <c r="J49" s="23">
        <f>IF($A49="","",IF(OR($B49="",$G49="",$I49=""),"Conferir dados da despesa",IF(AND($I49="Paga",$C49=""),"Conferir data de pagamento",IF(AND($I49="Paga",$H49&lt;$G49),"Conferir valor pago",IF(AND($I49="Prevista",$B49&lt;TODAY()),"Conferir vencimento",IF(AND($I49="Cancelada",$H49&gt;0),"Conferir cancelamento",""))))))</f>
        <v/>
      </c>
    </row>
    <row r="50" ht="22" customHeight="1">
      <c r="A50" s="17" t="n"/>
      <c r="B50" s="18" t="n"/>
      <c r="C50" s="18" t="n"/>
      <c r="D50" s="17" t="n"/>
      <c r="E50" s="17" t="n"/>
      <c r="F50" s="17" t="n"/>
      <c r="G50" s="21" t="n"/>
      <c r="H50" s="21" t="n"/>
      <c r="I50" s="17" t="n"/>
      <c r="J50" s="25">
        <f>IF($A50="","",IF(OR($B50="",$G50="",$I50=""),"Conferir dados da despesa",IF(AND($I50="Paga",$C50=""),"Conferir data de pagamento",IF(AND($I50="Paga",$H50&lt;$G50),"Conferir valor pago",IF(AND($I50="Prevista",$B50&lt;TODAY()),"Conferir vencimento",IF(AND($I50="Cancelada",$H50&gt;0),"Conferir cancelamento",""))))))</f>
        <v/>
      </c>
    </row>
    <row r="51" ht="22" customHeight="1">
      <c r="A51" s="17" t="n"/>
      <c r="B51" s="18" t="n"/>
      <c r="C51" s="18" t="n"/>
      <c r="D51" s="17" t="n"/>
      <c r="E51" s="17" t="n"/>
      <c r="F51" s="17" t="n"/>
      <c r="G51" s="21" t="n"/>
      <c r="H51" s="21" t="n"/>
      <c r="I51" s="17" t="n"/>
      <c r="J51" s="23">
        <f>IF($A51="","",IF(OR($B51="",$G51="",$I51=""),"Conferir dados da despesa",IF(AND($I51="Paga",$C51=""),"Conferir data de pagamento",IF(AND($I51="Paga",$H51&lt;$G51),"Conferir valor pago",IF(AND($I51="Prevista",$B51&lt;TODAY()),"Conferir vencimento",IF(AND($I51="Cancelada",$H51&gt;0),"Conferir cancelamento",""))))))</f>
        <v/>
      </c>
    </row>
    <row r="52" ht="22" customHeight="1">
      <c r="A52" s="17" t="n"/>
      <c r="B52" s="18" t="n"/>
      <c r="C52" s="18" t="n"/>
      <c r="D52" s="17" t="n"/>
      <c r="E52" s="17" t="n"/>
      <c r="F52" s="17" t="n"/>
      <c r="G52" s="21" t="n"/>
      <c r="H52" s="21" t="n"/>
      <c r="I52" s="17" t="n"/>
      <c r="J52" s="25">
        <f>IF($A52="","",IF(OR($B52="",$G52="",$I52=""),"Conferir dados da despesa",IF(AND($I52="Paga",$C52=""),"Conferir data de pagamento",IF(AND($I52="Paga",$H52&lt;$G52),"Conferir valor pago",IF(AND($I52="Prevista",$B52&lt;TODAY()),"Conferir vencimento",IF(AND($I52="Cancelada",$H52&gt;0),"Conferir cancelamento",""))))))</f>
        <v/>
      </c>
    </row>
    <row r="53" ht="22" customHeight="1">
      <c r="A53" s="17" t="n"/>
      <c r="B53" s="18" t="n"/>
      <c r="C53" s="18" t="n"/>
      <c r="D53" s="17" t="n"/>
      <c r="E53" s="17" t="n"/>
      <c r="F53" s="17" t="n"/>
      <c r="G53" s="21" t="n"/>
      <c r="H53" s="21" t="n"/>
      <c r="I53" s="17" t="n"/>
      <c r="J53" s="23">
        <f>IF($A53="","",IF(OR($B53="",$G53="",$I53=""),"Conferir dados da despesa",IF(AND($I53="Paga",$C53=""),"Conferir data de pagamento",IF(AND($I53="Paga",$H53&lt;$G53),"Conferir valor pago",IF(AND($I53="Prevista",$B53&lt;TODAY()),"Conferir vencimento",IF(AND($I53="Cancelada",$H53&gt;0),"Conferir cancelamento",""))))))</f>
        <v/>
      </c>
    </row>
    <row r="54" ht="22" customHeight="1">
      <c r="A54" s="17" t="n"/>
      <c r="B54" s="18" t="n"/>
      <c r="C54" s="18" t="n"/>
      <c r="D54" s="17" t="n"/>
      <c r="E54" s="17" t="n"/>
      <c r="F54" s="17" t="n"/>
      <c r="G54" s="21" t="n"/>
      <c r="H54" s="21" t="n"/>
      <c r="I54" s="17" t="n"/>
      <c r="J54" s="25">
        <f>IF($A54="","",IF(OR($B54="",$G54="",$I54=""),"Conferir dados da despesa",IF(AND($I54="Paga",$C54=""),"Conferir data de pagamento",IF(AND($I54="Paga",$H54&lt;$G54),"Conferir valor pago",IF(AND($I54="Prevista",$B54&lt;TODAY()),"Conferir vencimento",IF(AND($I54="Cancelada",$H54&gt;0),"Conferir cancelamento",""))))))</f>
        <v/>
      </c>
    </row>
    <row r="55" ht="22" customHeight="1">
      <c r="A55" s="17" t="n"/>
      <c r="B55" s="18" t="n"/>
      <c r="C55" s="18" t="n"/>
      <c r="D55" s="17" t="n"/>
      <c r="E55" s="17" t="n"/>
      <c r="F55" s="17" t="n"/>
      <c r="G55" s="21" t="n"/>
      <c r="H55" s="21" t="n"/>
      <c r="I55" s="17" t="n"/>
      <c r="J55" s="23">
        <f>IF($A55="","",IF(OR($B55="",$G55="",$I55=""),"Conferir dados da despesa",IF(AND($I55="Paga",$C55=""),"Conferir data de pagamento",IF(AND($I55="Paga",$H55&lt;$G55),"Conferir valor pago",IF(AND($I55="Prevista",$B55&lt;TODAY()),"Conferir vencimento",IF(AND($I55="Cancelada",$H55&gt;0),"Conferir cancelamento",""))))))</f>
        <v/>
      </c>
    </row>
    <row r="56" ht="22" customHeight="1">
      <c r="A56" s="17" t="n"/>
      <c r="B56" s="18" t="n"/>
      <c r="C56" s="18" t="n"/>
      <c r="D56" s="17" t="n"/>
      <c r="E56" s="17" t="n"/>
      <c r="F56" s="17" t="n"/>
      <c r="G56" s="21" t="n"/>
      <c r="H56" s="21" t="n"/>
      <c r="I56" s="17" t="n"/>
      <c r="J56" s="25">
        <f>IF($A56="","",IF(OR($B56="",$G56="",$I56=""),"Conferir dados da despesa",IF(AND($I56="Paga",$C56=""),"Conferir data de pagamento",IF(AND($I56="Paga",$H56&lt;$G56),"Conferir valor pago",IF(AND($I56="Prevista",$B56&lt;TODAY()),"Conferir vencimento",IF(AND($I56="Cancelada",$H56&gt;0),"Conferir cancelamento",""))))))</f>
        <v/>
      </c>
    </row>
    <row r="57" ht="22" customHeight="1">
      <c r="A57" s="17" t="n"/>
      <c r="B57" s="18" t="n"/>
      <c r="C57" s="18" t="n"/>
      <c r="D57" s="17" t="n"/>
      <c r="E57" s="17" t="n"/>
      <c r="F57" s="17" t="n"/>
      <c r="G57" s="21" t="n"/>
      <c r="H57" s="21" t="n"/>
      <c r="I57" s="17" t="n"/>
      <c r="J57" s="23">
        <f>IF($A57="","",IF(OR($B57="",$G57="",$I57=""),"Conferir dados da despesa",IF(AND($I57="Paga",$C57=""),"Conferir data de pagamento",IF(AND($I57="Paga",$H57&lt;$G57),"Conferir valor pago",IF(AND($I57="Prevista",$B57&lt;TODAY()),"Conferir vencimento",IF(AND($I57="Cancelada",$H57&gt;0),"Conferir cancelamento",""))))))</f>
        <v/>
      </c>
    </row>
    <row r="58" ht="22" customHeight="1">
      <c r="A58" s="17" t="n"/>
      <c r="B58" s="18" t="n"/>
      <c r="C58" s="18" t="n"/>
      <c r="D58" s="17" t="n"/>
      <c r="E58" s="17" t="n"/>
      <c r="F58" s="17" t="n"/>
      <c r="G58" s="21" t="n"/>
      <c r="H58" s="21" t="n"/>
      <c r="I58" s="17" t="n"/>
      <c r="J58" s="25">
        <f>IF($A58="","",IF(OR($B58="",$G58="",$I58=""),"Conferir dados da despesa",IF(AND($I58="Paga",$C58=""),"Conferir data de pagamento",IF(AND($I58="Paga",$H58&lt;$G58),"Conferir valor pago",IF(AND($I58="Prevista",$B58&lt;TODAY()),"Conferir vencimento",IF(AND($I58="Cancelada",$H58&gt;0),"Conferir cancelamento",""))))))</f>
        <v/>
      </c>
    </row>
    <row r="59" ht="22" customHeight="1">
      <c r="A59" s="17" t="n"/>
      <c r="B59" s="18" t="n"/>
      <c r="C59" s="18" t="n"/>
      <c r="D59" s="17" t="n"/>
      <c r="E59" s="17" t="n"/>
      <c r="F59" s="17" t="n"/>
      <c r="G59" s="21" t="n"/>
      <c r="H59" s="21" t="n"/>
      <c r="I59" s="17" t="n"/>
      <c r="J59" s="23">
        <f>IF($A59="","",IF(OR($B59="",$G59="",$I59=""),"Conferir dados da despesa",IF(AND($I59="Paga",$C59=""),"Conferir data de pagamento",IF(AND($I59="Paga",$H59&lt;$G59),"Conferir valor pago",IF(AND($I59="Prevista",$B59&lt;TODAY()),"Conferir vencimento",IF(AND($I59="Cancelada",$H59&gt;0),"Conferir cancelamento",""))))))</f>
        <v/>
      </c>
    </row>
    <row r="60" ht="22" customHeight="1">
      <c r="A60" s="17" t="n"/>
      <c r="B60" s="18" t="n"/>
      <c r="C60" s="18" t="n"/>
      <c r="D60" s="17" t="n"/>
      <c r="E60" s="17" t="n"/>
      <c r="F60" s="17" t="n"/>
      <c r="G60" s="21" t="n"/>
      <c r="H60" s="21" t="n"/>
      <c r="I60" s="17" t="n"/>
      <c r="J60" s="25">
        <f>IF($A60="","",IF(OR($B60="",$G60="",$I60=""),"Conferir dados da despesa",IF(AND($I60="Paga",$C60=""),"Conferir data de pagamento",IF(AND($I60="Paga",$H60&lt;$G60),"Conferir valor pago",IF(AND($I60="Prevista",$B60&lt;TODAY()),"Conferir vencimento",IF(AND($I60="Cancelada",$H60&gt;0),"Conferir cancelamento",""))))))</f>
        <v/>
      </c>
    </row>
    <row r="61" ht="22" customHeight="1">
      <c r="A61" s="17" t="n"/>
      <c r="B61" s="18" t="n"/>
      <c r="C61" s="18" t="n"/>
      <c r="D61" s="17" t="n"/>
      <c r="E61" s="17" t="n"/>
      <c r="F61" s="17" t="n"/>
      <c r="G61" s="21" t="n"/>
      <c r="H61" s="21" t="n"/>
      <c r="I61" s="17" t="n"/>
      <c r="J61" s="23">
        <f>IF($A61="","",IF(OR($B61="",$G61="",$I61=""),"Conferir dados da despesa",IF(AND($I61="Paga",$C61=""),"Conferir data de pagamento",IF(AND($I61="Paga",$H61&lt;$G61),"Conferir valor pago",IF(AND($I61="Prevista",$B61&lt;TODAY()),"Conferir vencimento",IF(AND($I61="Cancelada",$H61&gt;0),"Conferir cancelamento",""))))))</f>
        <v/>
      </c>
    </row>
    <row r="62" ht="22" customHeight="1">
      <c r="A62" s="17" t="n"/>
      <c r="B62" s="18" t="n"/>
      <c r="C62" s="18" t="n"/>
      <c r="D62" s="17" t="n"/>
      <c r="E62" s="17" t="n"/>
      <c r="F62" s="17" t="n"/>
      <c r="G62" s="21" t="n"/>
      <c r="H62" s="21" t="n"/>
      <c r="I62" s="17" t="n"/>
      <c r="J62" s="25">
        <f>IF($A62="","",IF(OR($B62="",$G62="",$I62=""),"Conferir dados da despesa",IF(AND($I62="Paga",$C62=""),"Conferir data de pagamento",IF(AND($I62="Paga",$H62&lt;$G62),"Conferir valor pago",IF(AND($I62="Prevista",$B62&lt;TODAY()),"Conferir vencimento",IF(AND($I62="Cancelada",$H62&gt;0),"Conferir cancelamento",""))))))</f>
        <v/>
      </c>
    </row>
    <row r="63" ht="22" customHeight="1">
      <c r="A63" s="17" t="n"/>
      <c r="B63" s="18" t="n"/>
      <c r="C63" s="18" t="n"/>
      <c r="D63" s="17" t="n"/>
      <c r="E63" s="17" t="n"/>
      <c r="F63" s="17" t="n"/>
      <c r="G63" s="21" t="n"/>
      <c r="H63" s="21" t="n"/>
      <c r="I63" s="17" t="n"/>
      <c r="J63" s="23">
        <f>IF($A63="","",IF(OR($B63="",$G63="",$I63=""),"Conferir dados da despesa",IF(AND($I63="Paga",$C63=""),"Conferir data de pagamento",IF(AND($I63="Paga",$H63&lt;$G63),"Conferir valor pago",IF(AND($I63="Prevista",$B63&lt;TODAY()),"Conferir vencimento",IF(AND($I63="Cancelada",$H63&gt;0),"Conferir cancelamento",""))))))</f>
        <v/>
      </c>
    </row>
    <row r="64" ht="22" customHeight="1">
      <c r="A64" s="17" t="n"/>
      <c r="B64" s="18" t="n"/>
      <c r="C64" s="18" t="n"/>
      <c r="D64" s="17" t="n"/>
      <c r="E64" s="17" t="n"/>
      <c r="F64" s="17" t="n"/>
      <c r="G64" s="21" t="n"/>
      <c r="H64" s="21" t="n"/>
      <c r="I64" s="17" t="n"/>
      <c r="J64" s="25">
        <f>IF($A64="","",IF(OR($B64="",$G64="",$I64=""),"Conferir dados da despesa",IF(AND($I64="Paga",$C64=""),"Conferir data de pagamento",IF(AND($I64="Paga",$H64&lt;$G64),"Conferir valor pago",IF(AND($I64="Prevista",$B64&lt;TODAY()),"Conferir vencimento",IF(AND($I64="Cancelada",$H64&gt;0),"Conferir cancelamento",""))))))</f>
        <v/>
      </c>
    </row>
    <row r="65" ht="22" customHeight="1">
      <c r="A65" s="17" t="n"/>
      <c r="B65" s="18" t="n"/>
      <c r="C65" s="18" t="n"/>
      <c r="D65" s="17" t="n"/>
      <c r="E65" s="17" t="n"/>
      <c r="F65" s="17" t="n"/>
      <c r="G65" s="21" t="n"/>
      <c r="H65" s="21" t="n"/>
      <c r="I65" s="17" t="n"/>
      <c r="J65" s="23">
        <f>IF($A65="","",IF(OR($B65="",$G65="",$I65=""),"Conferir dados da despesa",IF(AND($I65="Paga",$C65=""),"Conferir data de pagamento",IF(AND($I65="Paga",$H65&lt;$G65),"Conferir valor pago",IF(AND($I65="Prevista",$B65&lt;TODAY()),"Conferir vencimento",IF(AND($I65="Cancelada",$H65&gt;0),"Conferir cancelamento",""))))))</f>
        <v/>
      </c>
    </row>
    <row r="66" ht="22" customHeight="1">
      <c r="A66" s="17" t="n"/>
      <c r="B66" s="18" t="n"/>
      <c r="C66" s="18" t="n"/>
      <c r="D66" s="17" t="n"/>
      <c r="E66" s="17" t="n"/>
      <c r="F66" s="17" t="n"/>
      <c r="G66" s="21" t="n"/>
      <c r="H66" s="21" t="n"/>
      <c r="I66" s="17" t="n"/>
      <c r="J66" s="25">
        <f>IF($A66="","",IF(OR($B66="",$G66="",$I66=""),"Conferir dados da despesa",IF(AND($I66="Paga",$C66=""),"Conferir data de pagamento",IF(AND($I66="Paga",$H66&lt;$G66),"Conferir valor pago",IF(AND($I66="Prevista",$B66&lt;TODAY()),"Conferir vencimento",IF(AND($I66="Cancelada",$H66&gt;0),"Conferir cancelamento",""))))))</f>
        <v/>
      </c>
    </row>
    <row r="67" ht="22" customHeight="1">
      <c r="A67" s="17" t="n"/>
      <c r="B67" s="18" t="n"/>
      <c r="C67" s="18" t="n"/>
      <c r="D67" s="17" t="n"/>
      <c r="E67" s="17" t="n"/>
      <c r="F67" s="17" t="n"/>
      <c r="G67" s="21" t="n"/>
      <c r="H67" s="21" t="n"/>
      <c r="I67" s="17" t="n"/>
      <c r="J67" s="23">
        <f>IF($A67="","",IF(OR($B67="",$G67="",$I67=""),"Conferir dados da despesa",IF(AND($I67="Paga",$C67=""),"Conferir data de pagamento",IF(AND($I67="Paga",$H67&lt;$G67),"Conferir valor pago",IF(AND($I67="Prevista",$B67&lt;TODAY()),"Conferir vencimento",IF(AND($I67="Cancelada",$H67&gt;0),"Conferir cancelamento",""))))))</f>
        <v/>
      </c>
    </row>
    <row r="68" ht="22" customHeight="1">
      <c r="A68" s="17" t="n"/>
      <c r="B68" s="18" t="n"/>
      <c r="C68" s="18" t="n"/>
      <c r="D68" s="17" t="n"/>
      <c r="E68" s="17" t="n"/>
      <c r="F68" s="17" t="n"/>
      <c r="G68" s="21" t="n"/>
      <c r="H68" s="21" t="n"/>
      <c r="I68" s="17" t="n"/>
      <c r="J68" s="25">
        <f>IF($A68="","",IF(OR($B68="",$G68="",$I68=""),"Conferir dados da despesa",IF(AND($I68="Paga",$C68=""),"Conferir data de pagamento",IF(AND($I68="Paga",$H68&lt;$G68),"Conferir valor pago",IF(AND($I68="Prevista",$B68&lt;TODAY()),"Conferir vencimento",IF(AND($I68="Cancelada",$H68&gt;0),"Conferir cancelamento",""))))))</f>
        <v/>
      </c>
    </row>
    <row r="69" ht="22" customHeight="1">
      <c r="A69" s="17" t="n"/>
      <c r="B69" s="18" t="n"/>
      <c r="C69" s="18" t="n"/>
      <c r="D69" s="17" t="n"/>
      <c r="E69" s="17" t="n"/>
      <c r="F69" s="17" t="n"/>
      <c r="G69" s="21" t="n"/>
      <c r="H69" s="21" t="n"/>
      <c r="I69" s="17" t="n"/>
      <c r="J69" s="23">
        <f>IF($A69="","",IF(OR($B69="",$G69="",$I69=""),"Conferir dados da despesa",IF(AND($I69="Paga",$C69=""),"Conferir data de pagamento",IF(AND($I69="Paga",$H69&lt;$G69),"Conferir valor pago",IF(AND($I69="Prevista",$B69&lt;TODAY()),"Conferir vencimento",IF(AND($I69="Cancelada",$H69&gt;0),"Conferir cancelamento",""))))))</f>
        <v/>
      </c>
    </row>
    <row r="70" ht="22" customHeight="1">
      <c r="A70" s="17" t="n"/>
      <c r="B70" s="18" t="n"/>
      <c r="C70" s="18" t="n"/>
      <c r="D70" s="17" t="n"/>
      <c r="E70" s="17" t="n"/>
      <c r="F70" s="17" t="n"/>
      <c r="G70" s="21" t="n"/>
      <c r="H70" s="21" t="n"/>
      <c r="I70" s="17" t="n"/>
      <c r="J70" s="25">
        <f>IF($A70="","",IF(OR($B70="",$G70="",$I70=""),"Conferir dados da despesa",IF(AND($I70="Paga",$C70=""),"Conferir data de pagamento",IF(AND($I70="Paga",$H70&lt;$G70),"Conferir valor pago",IF(AND($I70="Prevista",$B70&lt;TODAY()),"Conferir vencimento",IF(AND($I70="Cancelada",$H70&gt;0),"Conferir cancelamento",""))))))</f>
        <v/>
      </c>
    </row>
    <row r="71" ht="22" customHeight="1">
      <c r="A71" s="17" t="n"/>
      <c r="B71" s="18" t="n"/>
      <c r="C71" s="18" t="n"/>
      <c r="D71" s="17" t="n"/>
      <c r="E71" s="17" t="n"/>
      <c r="F71" s="17" t="n"/>
      <c r="G71" s="21" t="n"/>
      <c r="H71" s="21" t="n"/>
      <c r="I71" s="17" t="n"/>
      <c r="J71" s="23">
        <f>IF($A71="","",IF(OR($B71="",$G71="",$I71=""),"Conferir dados da despesa",IF(AND($I71="Paga",$C71=""),"Conferir data de pagamento",IF(AND($I71="Paga",$H71&lt;$G71),"Conferir valor pago",IF(AND($I71="Prevista",$B71&lt;TODAY()),"Conferir vencimento",IF(AND($I71="Cancelada",$H71&gt;0),"Conferir cancelamento",""))))))</f>
        <v/>
      </c>
    </row>
    <row r="72" ht="22" customHeight="1">
      <c r="A72" s="17" t="n"/>
      <c r="B72" s="18" t="n"/>
      <c r="C72" s="18" t="n"/>
      <c r="D72" s="17" t="n"/>
      <c r="E72" s="17" t="n"/>
      <c r="F72" s="17" t="n"/>
      <c r="G72" s="21" t="n"/>
      <c r="H72" s="21" t="n"/>
      <c r="I72" s="17" t="n"/>
      <c r="J72" s="25">
        <f>IF($A72="","",IF(OR($B72="",$G72="",$I72=""),"Conferir dados da despesa",IF(AND($I72="Paga",$C72=""),"Conferir data de pagamento",IF(AND($I72="Paga",$H72&lt;$G72),"Conferir valor pago",IF(AND($I72="Prevista",$B72&lt;TODAY()),"Conferir vencimento",IF(AND($I72="Cancelada",$H72&gt;0),"Conferir cancelamento",""))))))</f>
        <v/>
      </c>
    </row>
    <row r="73" ht="22" customHeight="1">
      <c r="A73" s="17" t="n"/>
      <c r="B73" s="18" t="n"/>
      <c r="C73" s="18" t="n"/>
      <c r="D73" s="17" t="n"/>
      <c r="E73" s="17" t="n"/>
      <c r="F73" s="17" t="n"/>
      <c r="G73" s="21" t="n"/>
      <c r="H73" s="21" t="n"/>
      <c r="I73" s="17" t="n"/>
      <c r="J73" s="23">
        <f>IF($A73="","",IF(OR($B73="",$G73="",$I73=""),"Conferir dados da despesa",IF(AND($I73="Paga",$C73=""),"Conferir data de pagamento",IF(AND($I73="Paga",$H73&lt;$G73),"Conferir valor pago",IF(AND($I73="Prevista",$B73&lt;TODAY()),"Conferir vencimento",IF(AND($I73="Cancelada",$H73&gt;0),"Conferir cancelamento",""))))))</f>
        <v/>
      </c>
    </row>
    <row r="74" ht="22" customHeight="1">
      <c r="A74" s="17" t="n"/>
      <c r="B74" s="18" t="n"/>
      <c r="C74" s="18" t="n"/>
      <c r="D74" s="17" t="n"/>
      <c r="E74" s="17" t="n"/>
      <c r="F74" s="17" t="n"/>
      <c r="G74" s="21" t="n"/>
      <c r="H74" s="21" t="n"/>
      <c r="I74" s="17" t="n"/>
      <c r="J74" s="25">
        <f>IF($A74="","",IF(OR($B74="",$G74="",$I74=""),"Conferir dados da despesa",IF(AND($I74="Paga",$C74=""),"Conferir data de pagamento",IF(AND($I74="Paga",$H74&lt;$G74),"Conferir valor pago",IF(AND($I74="Prevista",$B74&lt;TODAY()),"Conferir vencimento",IF(AND($I74="Cancelada",$H74&gt;0),"Conferir cancelamento",""))))))</f>
        <v/>
      </c>
    </row>
    <row r="75" ht="22" customHeight="1">
      <c r="A75" s="17" t="n"/>
      <c r="B75" s="18" t="n"/>
      <c r="C75" s="18" t="n"/>
      <c r="D75" s="17" t="n"/>
      <c r="E75" s="17" t="n"/>
      <c r="F75" s="17" t="n"/>
      <c r="G75" s="21" t="n"/>
      <c r="H75" s="21" t="n"/>
      <c r="I75" s="17" t="n"/>
      <c r="J75" s="23">
        <f>IF($A75="","",IF(OR($B75="",$G75="",$I75=""),"Conferir dados da despesa",IF(AND($I75="Paga",$C75=""),"Conferir data de pagamento",IF(AND($I75="Paga",$H75&lt;$G75),"Conferir valor pago",IF(AND($I75="Prevista",$B75&lt;TODAY()),"Conferir vencimento",IF(AND($I75="Cancelada",$H75&gt;0),"Conferir cancelamento",""))))))</f>
        <v/>
      </c>
    </row>
    <row r="76" ht="22" customHeight="1">
      <c r="A76" s="17" t="n"/>
      <c r="B76" s="18" t="n"/>
      <c r="C76" s="18" t="n"/>
      <c r="D76" s="17" t="n"/>
      <c r="E76" s="17" t="n"/>
      <c r="F76" s="17" t="n"/>
      <c r="G76" s="21" t="n"/>
      <c r="H76" s="21" t="n"/>
      <c r="I76" s="17" t="n"/>
      <c r="J76" s="25">
        <f>IF($A76="","",IF(OR($B76="",$G76="",$I76=""),"Conferir dados da despesa",IF(AND($I76="Paga",$C76=""),"Conferir data de pagamento",IF(AND($I76="Paga",$H76&lt;$G76),"Conferir valor pago",IF(AND($I76="Prevista",$B76&lt;TODAY()),"Conferir vencimento",IF(AND($I76="Cancelada",$H76&gt;0),"Conferir cancelamento",""))))))</f>
        <v/>
      </c>
    </row>
    <row r="77" ht="22" customHeight="1">
      <c r="A77" s="17" t="n"/>
      <c r="B77" s="18" t="n"/>
      <c r="C77" s="18" t="n"/>
      <c r="D77" s="17" t="n"/>
      <c r="E77" s="17" t="n"/>
      <c r="F77" s="17" t="n"/>
      <c r="G77" s="21" t="n"/>
      <c r="H77" s="21" t="n"/>
      <c r="I77" s="17" t="n"/>
      <c r="J77" s="23">
        <f>IF($A77="","",IF(OR($B77="",$G77="",$I77=""),"Conferir dados da despesa",IF(AND($I77="Paga",$C77=""),"Conferir data de pagamento",IF(AND($I77="Paga",$H77&lt;$G77),"Conferir valor pago",IF(AND($I77="Prevista",$B77&lt;TODAY()),"Conferir vencimento",IF(AND($I77="Cancelada",$H77&gt;0),"Conferir cancelamento",""))))))</f>
        <v/>
      </c>
    </row>
    <row r="78" ht="22" customHeight="1">
      <c r="A78" s="17" t="n"/>
      <c r="B78" s="18" t="n"/>
      <c r="C78" s="18" t="n"/>
      <c r="D78" s="17" t="n"/>
      <c r="E78" s="17" t="n"/>
      <c r="F78" s="17" t="n"/>
      <c r="G78" s="21" t="n"/>
      <c r="H78" s="21" t="n"/>
      <c r="I78" s="17" t="n"/>
      <c r="J78" s="25">
        <f>IF($A78="","",IF(OR($B78="",$G78="",$I78=""),"Conferir dados da despesa",IF(AND($I78="Paga",$C78=""),"Conferir data de pagamento",IF(AND($I78="Paga",$H78&lt;$G78),"Conferir valor pago",IF(AND($I78="Prevista",$B78&lt;TODAY()),"Conferir vencimento",IF(AND($I78="Cancelada",$H78&gt;0),"Conferir cancelamento",""))))))</f>
        <v/>
      </c>
    </row>
    <row r="79" ht="22" customHeight="1">
      <c r="A79" s="17" t="n"/>
      <c r="B79" s="18" t="n"/>
      <c r="C79" s="18" t="n"/>
      <c r="D79" s="17" t="n"/>
      <c r="E79" s="17" t="n"/>
      <c r="F79" s="17" t="n"/>
      <c r="G79" s="21" t="n"/>
      <c r="H79" s="21" t="n"/>
      <c r="I79" s="17" t="n"/>
      <c r="J79" s="23">
        <f>IF($A79="","",IF(OR($B79="",$G79="",$I79=""),"Conferir dados da despesa",IF(AND($I79="Paga",$C79=""),"Conferir data de pagamento",IF(AND($I79="Paga",$H79&lt;$G79),"Conferir valor pago",IF(AND($I79="Prevista",$B79&lt;TODAY()),"Conferir vencimento",IF(AND($I79="Cancelada",$H79&gt;0),"Conferir cancelamento",""))))))</f>
        <v/>
      </c>
    </row>
    <row r="80" ht="22" customHeight="1">
      <c r="A80" s="17" t="n"/>
      <c r="B80" s="18" t="n"/>
      <c r="C80" s="18" t="n"/>
      <c r="D80" s="17" t="n"/>
      <c r="E80" s="17" t="n"/>
      <c r="F80" s="17" t="n"/>
      <c r="G80" s="21" t="n"/>
      <c r="H80" s="21" t="n"/>
      <c r="I80" s="17" t="n"/>
      <c r="J80" s="25">
        <f>IF($A80="","",IF(OR($B80="",$G80="",$I80=""),"Conferir dados da despesa",IF(AND($I80="Paga",$C80=""),"Conferir data de pagamento",IF(AND($I80="Paga",$H80&lt;$G80),"Conferir valor pago",IF(AND($I80="Prevista",$B80&lt;TODAY()),"Conferir vencimento",IF(AND($I80="Cancelada",$H80&gt;0),"Conferir cancelamento",""))))))</f>
        <v/>
      </c>
    </row>
    <row r="81" ht="22" customHeight="1">
      <c r="A81" s="17" t="n"/>
      <c r="B81" s="18" t="n"/>
      <c r="C81" s="18" t="n"/>
      <c r="D81" s="17" t="n"/>
      <c r="E81" s="17" t="n"/>
      <c r="F81" s="17" t="n"/>
      <c r="G81" s="21" t="n"/>
      <c r="H81" s="21" t="n"/>
      <c r="I81" s="17" t="n"/>
      <c r="J81" s="23">
        <f>IF($A81="","",IF(OR($B81="",$G81="",$I81=""),"Conferir dados da despesa",IF(AND($I81="Paga",$C81=""),"Conferir data de pagamento",IF(AND($I81="Paga",$H81&lt;$G81),"Conferir valor pago",IF(AND($I81="Prevista",$B81&lt;TODAY()),"Conferir vencimento",IF(AND($I81="Cancelada",$H81&gt;0),"Conferir cancelamento",""))))))</f>
        <v/>
      </c>
    </row>
    <row r="82" ht="22" customHeight="1">
      <c r="A82" s="17" t="n"/>
      <c r="B82" s="18" t="n"/>
      <c r="C82" s="18" t="n"/>
      <c r="D82" s="17" t="n"/>
      <c r="E82" s="17" t="n"/>
      <c r="F82" s="17" t="n"/>
      <c r="G82" s="21" t="n"/>
      <c r="H82" s="21" t="n"/>
      <c r="I82" s="17" t="n"/>
      <c r="J82" s="25">
        <f>IF($A82="","",IF(OR($B82="",$G82="",$I82=""),"Conferir dados da despesa",IF(AND($I82="Paga",$C82=""),"Conferir data de pagamento",IF(AND($I82="Paga",$H82&lt;$G82),"Conferir valor pago",IF(AND($I82="Prevista",$B82&lt;TODAY()),"Conferir vencimento",IF(AND($I82="Cancelada",$H82&gt;0),"Conferir cancelamento",""))))))</f>
        <v/>
      </c>
    </row>
    <row r="83" ht="22" customHeight="1">
      <c r="A83" s="17" t="n"/>
      <c r="B83" s="18" t="n"/>
      <c r="C83" s="18" t="n"/>
      <c r="D83" s="17" t="n"/>
      <c r="E83" s="17" t="n"/>
      <c r="F83" s="17" t="n"/>
      <c r="G83" s="21" t="n"/>
      <c r="H83" s="21" t="n"/>
      <c r="I83" s="17" t="n"/>
      <c r="J83" s="23">
        <f>IF($A83="","",IF(OR($B83="",$G83="",$I83=""),"Conferir dados da despesa",IF(AND($I83="Paga",$C83=""),"Conferir data de pagamento",IF(AND($I83="Paga",$H83&lt;$G83),"Conferir valor pago",IF(AND($I83="Prevista",$B83&lt;TODAY()),"Conferir vencimento",IF(AND($I83="Cancelada",$H83&gt;0),"Conferir cancelamento",""))))))</f>
        <v/>
      </c>
    </row>
    <row r="84" ht="22" customHeight="1">
      <c r="A84" s="17" t="n"/>
      <c r="B84" s="18" t="n"/>
      <c r="C84" s="18" t="n"/>
      <c r="D84" s="17" t="n"/>
      <c r="E84" s="17" t="n"/>
      <c r="F84" s="17" t="n"/>
      <c r="G84" s="21" t="n"/>
      <c r="H84" s="21" t="n"/>
      <c r="I84" s="17" t="n"/>
      <c r="J84" s="25">
        <f>IF($A84="","",IF(OR($B84="",$G84="",$I84=""),"Conferir dados da despesa",IF(AND($I84="Paga",$C84=""),"Conferir data de pagamento",IF(AND($I84="Paga",$H84&lt;$G84),"Conferir valor pago",IF(AND($I84="Prevista",$B84&lt;TODAY()),"Conferir vencimento",IF(AND($I84="Cancelada",$H84&gt;0),"Conferir cancelamento",""))))))</f>
        <v/>
      </c>
    </row>
    <row r="85" ht="22" customHeight="1">
      <c r="A85" s="17" t="n"/>
      <c r="B85" s="18" t="n"/>
      <c r="C85" s="18" t="n"/>
      <c r="D85" s="17" t="n"/>
      <c r="E85" s="17" t="n"/>
      <c r="F85" s="17" t="n"/>
      <c r="G85" s="21" t="n"/>
      <c r="H85" s="21" t="n"/>
      <c r="I85" s="17" t="n"/>
      <c r="J85" s="23">
        <f>IF($A85="","",IF(OR($B85="",$G85="",$I85=""),"Conferir dados da despesa",IF(AND($I85="Paga",$C85=""),"Conferir data de pagamento",IF(AND($I85="Paga",$H85&lt;$G85),"Conferir valor pago",IF(AND($I85="Prevista",$B85&lt;TODAY()),"Conferir vencimento",IF(AND($I85="Cancelada",$H85&gt;0),"Conferir cancelamento",""))))))</f>
        <v/>
      </c>
    </row>
    <row r="86" ht="22" customHeight="1">
      <c r="A86" s="17" t="n"/>
      <c r="B86" s="18" t="n"/>
      <c r="C86" s="18" t="n"/>
      <c r="D86" s="17" t="n"/>
      <c r="E86" s="17" t="n"/>
      <c r="F86" s="17" t="n"/>
      <c r="G86" s="21" t="n"/>
      <c r="H86" s="21" t="n"/>
      <c r="I86" s="17" t="n"/>
      <c r="J86" s="25">
        <f>IF($A86="","",IF(OR($B86="",$G86="",$I86=""),"Conferir dados da despesa",IF(AND($I86="Paga",$C86=""),"Conferir data de pagamento",IF(AND($I86="Paga",$H86&lt;$G86),"Conferir valor pago",IF(AND($I86="Prevista",$B86&lt;TODAY()),"Conferir vencimento",IF(AND($I86="Cancelada",$H86&gt;0),"Conferir cancelamento",""))))))</f>
        <v/>
      </c>
    </row>
    <row r="87" ht="22" customHeight="1">
      <c r="A87" s="17" t="n"/>
      <c r="B87" s="18" t="n"/>
      <c r="C87" s="18" t="n"/>
      <c r="D87" s="17" t="n"/>
      <c r="E87" s="17" t="n"/>
      <c r="F87" s="17" t="n"/>
      <c r="G87" s="21" t="n"/>
      <c r="H87" s="21" t="n"/>
      <c r="I87" s="17" t="n"/>
      <c r="J87" s="23">
        <f>IF($A87="","",IF(OR($B87="",$G87="",$I87=""),"Conferir dados da despesa",IF(AND($I87="Paga",$C87=""),"Conferir data de pagamento",IF(AND($I87="Paga",$H87&lt;$G87),"Conferir valor pago",IF(AND($I87="Prevista",$B87&lt;TODAY()),"Conferir vencimento",IF(AND($I87="Cancelada",$H87&gt;0),"Conferir cancelamento",""))))))</f>
        <v/>
      </c>
    </row>
    <row r="88" ht="22" customHeight="1">
      <c r="A88" s="17" t="n"/>
      <c r="B88" s="18" t="n"/>
      <c r="C88" s="18" t="n"/>
      <c r="D88" s="17" t="n"/>
      <c r="E88" s="17" t="n"/>
      <c r="F88" s="17" t="n"/>
      <c r="G88" s="21" t="n"/>
      <c r="H88" s="21" t="n"/>
      <c r="I88" s="17" t="n"/>
      <c r="J88" s="25">
        <f>IF($A88="","",IF(OR($B88="",$G88="",$I88=""),"Conferir dados da despesa",IF(AND($I88="Paga",$C88=""),"Conferir data de pagamento",IF(AND($I88="Paga",$H88&lt;$G88),"Conferir valor pago",IF(AND($I88="Prevista",$B88&lt;TODAY()),"Conferir vencimento",IF(AND($I88="Cancelada",$H88&gt;0),"Conferir cancelamento",""))))))</f>
        <v/>
      </c>
    </row>
    <row r="89" ht="22" customHeight="1">
      <c r="A89" s="17" t="n"/>
      <c r="B89" s="18" t="n"/>
      <c r="C89" s="18" t="n"/>
      <c r="D89" s="17" t="n"/>
      <c r="E89" s="17" t="n"/>
      <c r="F89" s="17" t="n"/>
      <c r="G89" s="21" t="n"/>
      <c r="H89" s="21" t="n"/>
      <c r="I89" s="17" t="n"/>
      <c r="J89" s="23">
        <f>IF($A89="","",IF(OR($B89="",$G89="",$I89=""),"Conferir dados da despesa",IF(AND($I89="Paga",$C89=""),"Conferir data de pagamento",IF(AND($I89="Paga",$H89&lt;$G89),"Conferir valor pago",IF(AND($I89="Prevista",$B89&lt;TODAY()),"Conferir vencimento",IF(AND($I89="Cancelada",$H89&gt;0),"Conferir cancelamento",""))))))</f>
        <v/>
      </c>
    </row>
    <row r="90" ht="22" customHeight="1">
      <c r="A90" s="17" t="n"/>
      <c r="B90" s="18" t="n"/>
      <c r="C90" s="18" t="n"/>
      <c r="D90" s="17" t="n"/>
      <c r="E90" s="17" t="n"/>
      <c r="F90" s="17" t="n"/>
      <c r="G90" s="21" t="n"/>
      <c r="H90" s="21" t="n"/>
      <c r="I90" s="17" t="n"/>
      <c r="J90" s="25">
        <f>IF($A90="","",IF(OR($B90="",$G90="",$I90=""),"Conferir dados da despesa",IF(AND($I90="Paga",$C90=""),"Conferir data de pagamento",IF(AND($I90="Paga",$H90&lt;$G90),"Conferir valor pago",IF(AND($I90="Prevista",$B90&lt;TODAY()),"Conferir vencimento",IF(AND($I90="Cancelada",$H90&gt;0),"Conferir cancelamento",""))))))</f>
        <v/>
      </c>
    </row>
    <row r="91" ht="22" customHeight="1">
      <c r="A91" s="17" t="n"/>
      <c r="B91" s="18" t="n"/>
      <c r="C91" s="18" t="n"/>
      <c r="D91" s="17" t="n"/>
      <c r="E91" s="17" t="n"/>
      <c r="F91" s="17" t="n"/>
      <c r="G91" s="21" t="n"/>
      <c r="H91" s="21" t="n"/>
      <c r="I91" s="17" t="n"/>
      <c r="J91" s="23">
        <f>IF($A91="","",IF(OR($B91="",$G91="",$I91=""),"Conferir dados da despesa",IF(AND($I91="Paga",$C91=""),"Conferir data de pagamento",IF(AND($I91="Paga",$H91&lt;$G91),"Conferir valor pago",IF(AND($I91="Prevista",$B91&lt;TODAY()),"Conferir vencimento",IF(AND($I91="Cancelada",$H91&gt;0),"Conferir cancelamento",""))))))</f>
        <v/>
      </c>
    </row>
    <row r="92" ht="22" customHeight="1">
      <c r="A92" s="17" t="n"/>
      <c r="B92" s="18" t="n"/>
      <c r="C92" s="18" t="n"/>
      <c r="D92" s="17" t="n"/>
      <c r="E92" s="17" t="n"/>
      <c r="F92" s="17" t="n"/>
      <c r="G92" s="21" t="n"/>
      <c r="H92" s="21" t="n"/>
      <c r="I92" s="17" t="n"/>
      <c r="J92" s="25">
        <f>IF($A92="","",IF(OR($B92="",$G92="",$I92=""),"Conferir dados da despesa",IF(AND($I92="Paga",$C92=""),"Conferir data de pagamento",IF(AND($I92="Paga",$H92&lt;$G92),"Conferir valor pago",IF(AND($I92="Prevista",$B92&lt;TODAY()),"Conferir vencimento",IF(AND($I92="Cancelada",$H92&gt;0),"Conferir cancelamento",""))))))</f>
        <v/>
      </c>
    </row>
    <row r="93" ht="22" customHeight="1">
      <c r="A93" s="17" t="n"/>
      <c r="B93" s="18" t="n"/>
      <c r="C93" s="18" t="n"/>
      <c r="D93" s="17" t="n"/>
      <c r="E93" s="17" t="n"/>
      <c r="F93" s="17" t="n"/>
      <c r="G93" s="21" t="n"/>
      <c r="H93" s="21" t="n"/>
      <c r="I93" s="17" t="n"/>
      <c r="J93" s="23">
        <f>IF($A93="","",IF(OR($B93="",$G93="",$I93=""),"Conferir dados da despesa",IF(AND($I93="Paga",$C93=""),"Conferir data de pagamento",IF(AND($I93="Paga",$H93&lt;$G93),"Conferir valor pago",IF(AND($I93="Prevista",$B93&lt;TODAY()),"Conferir vencimento",IF(AND($I93="Cancelada",$H93&gt;0),"Conferir cancelamento",""))))))</f>
        <v/>
      </c>
    </row>
    <row r="94" ht="22" customHeight="1">
      <c r="A94" s="17" t="n"/>
      <c r="B94" s="18" t="n"/>
      <c r="C94" s="18" t="n"/>
      <c r="D94" s="17" t="n"/>
      <c r="E94" s="17" t="n"/>
      <c r="F94" s="17" t="n"/>
      <c r="G94" s="21" t="n"/>
      <c r="H94" s="21" t="n"/>
      <c r="I94" s="17" t="n"/>
      <c r="J94" s="25">
        <f>IF($A94="","",IF(OR($B94="",$G94="",$I94=""),"Conferir dados da despesa",IF(AND($I94="Paga",$C94=""),"Conferir data de pagamento",IF(AND($I94="Paga",$H94&lt;$G94),"Conferir valor pago",IF(AND($I94="Prevista",$B94&lt;TODAY()),"Conferir vencimento",IF(AND($I94="Cancelada",$H94&gt;0),"Conferir cancelamento",""))))))</f>
        <v/>
      </c>
    </row>
    <row r="95" ht="22" customHeight="1">
      <c r="A95" s="17" t="n"/>
      <c r="B95" s="18" t="n"/>
      <c r="C95" s="18" t="n"/>
      <c r="D95" s="17" t="n"/>
      <c r="E95" s="17" t="n"/>
      <c r="F95" s="17" t="n"/>
      <c r="G95" s="21" t="n"/>
      <c r="H95" s="21" t="n"/>
      <c r="I95" s="17" t="n"/>
      <c r="J95" s="23">
        <f>IF($A95="","",IF(OR($B95="",$G95="",$I95=""),"Conferir dados da despesa",IF(AND($I95="Paga",$C95=""),"Conferir data de pagamento",IF(AND($I95="Paga",$H95&lt;$G95),"Conferir valor pago",IF(AND($I95="Prevista",$B95&lt;TODAY()),"Conferir vencimento",IF(AND($I95="Cancelada",$H95&gt;0),"Conferir cancelamento",""))))))</f>
        <v/>
      </c>
    </row>
    <row r="96" ht="22" customHeight="1">
      <c r="A96" s="17" t="n"/>
      <c r="B96" s="18" t="n"/>
      <c r="C96" s="18" t="n"/>
      <c r="D96" s="17" t="n"/>
      <c r="E96" s="17" t="n"/>
      <c r="F96" s="17" t="n"/>
      <c r="G96" s="21" t="n"/>
      <c r="H96" s="21" t="n"/>
      <c r="I96" s="17" t="n"/>
      <c r="J96" s="25">
        <f>IF($A96="","",IF(OR($B96="",$G96="",$I96=""),"Conferir dados da despesa",IF(AND($I96="Paga",$C96=""),"Conferir data de pagamento",IF(AND($I96="Paga",$H96&lt;$G96),"Conferir valor pago",IF(AND($I96="Prevista",$B96&lt;TODAY()),"Conferir vencimento",IF(AND($I96="Cancelada",$H96&gt;0),"Conferir cancelamento",""))))))</f>
        <v/>
      </c>
    </row>
    <row r="97" ht="22" customHeight="1">
      <c r="A97" s="17" t="n"/>
      <c r="B97" s="18" t="n"/>
      <c r="C97" s="18" t="n"/>
      <c r="D97" s="17" t="n"/>
      <c r="E97" s="17" t="n"/>
      <c r="F97" s="17" t="n"/>
      <c r="G97" s="21" t="n"/>
      <c r="H97" s="21" t="n"/>
      <c r="I97" s="17" t="n"/>
      <c r="J97" s="23">
        <f>IF($A97="","",IF(OR($B97="",$G97="",$I97=""),"Conferir dados da despesa",IF(AND($I97="Paga",$C97=""),"Conferir data de pagamento",IF(AND($I97="Paga",$H97&lt;$G97),"Conferir valor pago",IF(AND($I97="Prevista",$B97&lt;TODAY()),"Conferir vencimento",IF(AND($I97="Cancelada",$H97&gt;0),"Conferir cancelamento",""))))))</f>
        <v/>
      </c>
    </row>
    <row r="98" ht="22" customHeight="1">
      <c r="A98" s="17" t="n"/>
      <c r="B98" s="18" t="n"/>
      <c r="C98" s="18" t="n"/>
      <c r="D98" s="17" t="n"/>
      <c r="E98" s="17" t="n"/>
      <c r="F98" s="17" t="n"/>
      <c r="G98" s="21" t="n"/>
      <c r="H98" s="21" t="n"/>
      <c r="I98" s="17" t="n"/>
      <c r="J98" s="25">
        <f>IF($A98="","",IF(OR($B98="",$G98="",$I98=""),"Conferir dados da despesa",IF(AND($I98="Paga",$C98=""),"Conferir data de pagamento",IF(AND($I98="Paga",$H98&lt;$G98),"Conferir valor pago",IF(AND($I98="Prevista",$B98&lt;TODAY()),"Conferir vencimento",IF(AND($I98="Cancelada",$H98&gt;0),"Conferir cancelamento",""))))))</f>
        <v/>
      </c>
    </row>
    <row r="99" ht="22" customHeight="1">
      <c r="A99" s="17" t="n"/>
      <c r="B99" s="18" t="n"/>
      <c r="C99" s="18" t="n"/>
      <c r="D99" s="17" t="n"/>
      <c r="E99" s="17" t="n"/>
      <c r="F99" s="17" t="n"/>
      <c r="G99" s="21" t="n"/>
      <c r="H99" s="21" t="n"/>
      <c r="I99" s="17" t="n"/>
      <c r="J99" s="23">
        <f>IF($A99="","",IF(OR($B99="",$G99="",$I99=""),"Conferir dados da despesa",IF(AND($I99="Paga",$C99=""),"Conferir data de pagamento",IF(AND($I99="Paga",$H99&lt;$G99),"Conferir valor pago",IF(AND($I99="Prevista",$B99&lt;TODAY()),"Conferir vencimento",IF(AND($I99="Cancelada",$H99&gt;0),"Conferir cancelamento",""))))))</f>
        <v/>
      </c>
    </row>
    <row r="100" ht="22" customHeight="1">
      <c r="A100" s="17" t="n"/>
      <c r="B100" s="18" t="n"/>
      <c r="C100" s="18" t="n"/>
      <c r="D100" s="17" t="n"/>
      <c r="E100" s="17" t="n"/>
      <c r="F100" s="17" t="n"/>
      <c r="G100" s="21" t="n"/>
      <c r="H100" s="21" t="n"/>
      <c r="I100" s="17" t="n"/>
      <c r="J100" s="25">
        <f>IF($A100="","",IF(OR($B100="",$G100="",$I100=""),"Conferir dados da despesa",IF(AND($I100="Paga",$C100=""),"Conferir data de pagamento",IF(AND($I100="Paga",$H100&lt;$G100),"Conferir valor pago",IF(AND($I100="Prevista",$B100&lt;TODAY()),"Conferir vencimento",IF(AND($I100="Cancelada",$H100&gt;0),"Conferir cancelamento",""))))))</f>
        <v/>
      </c>
    </row>
    <row r="101" ht="22" customHeight="1">
      <c r="A101" s="17" t="n"/>
      <c r="B101" s="18" t="n"/>
      <c r="C101" s="18" t="n"/>
      <c r="D101" s="17" t="n"/>
      <c r="E101" s="17" t="n"/>
      <c r="F101" s="17" t="n"/>
      <c r="G101" s="21" t="n"/>
      <c r="H101" s="21" t="n"/>
      <c r="I101" s="17" t="n"/>
      <c r="J101" s="23">
        <f>IF($A101="","",IF(OR($B101="",$G101="",$I101=""),"Conferir dados da despesa",IF(AND($I101="Paga",$C101=""),"Conferir data de pagamento",IF(AND($I101="Paga",$H101&lt;$G101),"Conferir valor pago",IF(AND($I101="Prevista",$B101&lt;TODAY()),"Conferir vencimento",IF(AND($I101="Cancelada",$H101&gt;0),"Conferir cancelamento",""))))))</f>
        <v/>
      </c>
    </row>
    <row r="102" ht="22" customHeight="1">
      <c r="A102" s="17" t="n"/>
      <c r="B102" s="18" t="n"/>
      <c r="C102" s="18" t="n"/>
      <c r="D102" s="17" t="n"/>
      <c r="E102" s="17" t="n"/>
      <c r="F102" s="17" t="n"/>
      <c r="G102" s="21" t="n"/>
      <c r="H102" s="21" t="n"/>
      <c r="I102" s="17" t="n"/>
      <c r="J102" s="25">
        <f>IF($A102="","",IF(OR($B102="",$G102="",$I102=""),"Conferir dados da despesa",IF(AND($I102="Paga",$C102=""),"Conferir data de pagamento",IF(AND($I102="Paga",$H102&lt;$G102),"Conferir valor pago",IF(AND($I102="Prevista",$B102&lt;TODAY()),"Conferir vencimento",IF(AND($I102="Cancelada",$H102&gt;0),"Conferir cancelamento",""))))))</f>
        <v/>
      </c>
    </row>
    <row r="103" ht="22" customHeight="1">
      <c r="A103" s="17" t="n"/>
      <c r="B103" s="18" t="n"/>
      <c r="C103" s="18" t="n"/>
      <c r="D103" s="17" t="n"/>
      <c r="E103" s="17" t="n"/>
      <c r="F103" s="17" t="n"/>
      <c r="G103" s="21" t="n"/>
      <c r="H103" s="21" t="n"/>
      <c r="I103" s="17" t="n"/>
      <c r="J103" s="23">
        <f>IF($A103="","",IF(OR($B103="",$G103="",$I103=""),"Conferir dados da despesa",IF(AND($I103="Paga",$C103=""),"Conferir data de pagamento",IF(AND($I103="Paga",$H103&lt;$G103),"Conferir valor pago",IF(AND($I103="Prevista",$B103&lt;TODAY()),"Conferir vencimento",IF(AND($I103="Cancelada",$H103&gt;0),"Conferir cancelamento",""))))))</f>
        <v/>
      </c>
    </row>
    <row r="104" ht="22" customHeight="1">
      <c r="A104" s="17" t="n"/>
      <c r="B104" s="18" t="n"/>
      <c r="C104" s="18" t="n"/>
      <c r="D104" s="17" t="n"/>
      <c r="E104" s="17" t="n"/>
      <c r="F104" s="17" t="n"/>
      <c r="G104" s="21" t="n"/>
      <c r="H104" s="21" t="n"/>
      <c r="I104" s="17" t="n"/>
      <c r="J104" s="25">
        <f>IF($A104="","",IF(OR($B104="",$G104="",$I104=""),"Conferir dados da despesa",IF(AND($I104="Paga",$C104=""),"Conferir data de pagamento",IF(AND($I104="Paga",$H104&lt;$G104),"Conferir valor pago",IF(AND($I104="Prevista",$B104&lt;TODAY()),"Conferir vencimento",IF(AND($I104="Cancelada",$H104&gt;0),"Conferir cancelamento",""))))))</f>
        <v/>
      </c>
    </row>
    <row r="105" ht="22" customHeight="1">
      <c r="A105" s="17" t="n"/>
      <c r="B105" s="18" t="n"/>
      <c r="C105" s="18" t="n"/>
      <c r="D105" s="17" t="n"/>
      <c r="E105" s="17" t="n"/>
      <c r="F105" s="17" t="n"/>
      <c r="G105" s="21" t="n"/>
      <c r="H105" s="21" t="n"/>
      <c r="I105" s="17" t="n"/>
      <c r="J105" s="23">
        <f>IF($A105="","",IF(OR($B105="",$G105="",$I105=""),"Conferir dados da despesa",IF(AND($I105="Paga",$C105=""),"Conferir data de pagamento",IF(AND($I105="Paga",$H105&lt;$G105),"Conferir valor pago",IF(AND($I105="Prevista",$B105&lt;TODAY()),"Conferir vencimento",IF(AND($I105="Cancelada",$H105&gt;0),"Conferir cancelamento",""))))))</f>
        <v/>
      </c>
    </row>
    <row r="106" ht="22" customHeight="1">
      <c r="A106" s="17" t="n"/>
      <c r="B106" s="18" t="n"/>
      <c r="C106" s="18" t="n"/>
      <c r="D106" s="17" t="n"/>
      <c r="E106" s="17" t="n"/>
      <c r="F106" s="17" t="n"/>
      <c r="G106" s="21" t="n"/>
      <c r="H106" s="21" t="n"/>
      <c r="I106" s="17" t="n"/>
      <c r="J106" s="25">
        <f>IF($A106="","",IF(OR($B106="",$G106="",$I106=""),"Conferir dados da despesa",IF(AND($I106="Paga",$C106=""),"Conferir data de pagamento",IF(AND($I106="Paga",$H106&lt;$G106),"Conferir valor pago",IF(AND($I106="Prevista",$B106&lt;TODAY()),"Conferir vencimento",IF(AND($I106="Cancelada",$H106&gt;0),"Conferir cancelamento",""))))))</f>
        <v/>
      </c>
    </row>
    <row r="107" ht="22" customHeight="1">
      <c r="A107" s="17" t="n"/>
      <c r="B107" s="18" t="n"/>
      <c r="C107" s="18" t="n"/>
      <c r="D107" s="17" t="n"/>
      <c r="E107" s="17" t="n"/>
      <c r="F107" s="17" t="n"/>
      <c r="G107" s="21" t="n"/>
      <c r="H107" s="21" t="n"/>
      <c r="I107" s="17" t="n"/>
      <c r="J107" s="23">
        <f>IF($A107="","",IF(OR($B107="",$G107="",$I107=""),"Conferir dados da despesa",IF(AND($I107="Paga",$C107=""),"Conferir data de pagamento",IF(AND($I107="Paga",$H107&lt;$G107),"Conferir valor pago",IF(AND($I107="Prevista",$B107&lt;TODAY()),"Conferir vencimento",IF(AND($I107="Cancelada",$H107&gt;0),"Conferir cancelamento",""))))))</f>
        <v/>
      </c>
    </row>
    <row r="108" ht="22" customHeight="1">
      <c r="A108" s="17" t="n"/>
      <c r="B108" s="18" t="n"/>
      <c r="C108" s="18" t="n"/>
      <c r="D108" s="17" t="n"/>
      <c r="E108" s="17" t="n"/>
      <c r="F108" s="17" t="n"/>
      <c r="G108" s="21" t="n"/>
      <c r="H108" s="21" t="n"/>
      <c r="I108" s="17" t="n"/>
      <c r="J108" s="25">
        <f>IF($A108="","",IF(OR($B108="",$G108="",$I108=""),"Conferir dados da despesa",IF(AND($I108="Paga",$C108=""),"Conferir data de pagamento",IF(AND($I108="Paga",$H108&lt;$G108),"Conferir valor pago",IF(AND($I108="Prevista",$B108&lt;TODAY()),"Conferir vencimento",IF(AND($I108="Cancelada",$H108&gt;0),"Conferir cancelamento",""))))))</f>
        <v/>
      </c>
    </row>
    <row r="109" ht="22" customHeight="1">
      <c r="A109" s="17" t="n"/>
      <c r="B109" s="18" t="n"/>
      <c r="C109" s="18" t="n"/>
      <c r="D109" s="17" t="n"/>
      <c r="E109" s="17" t="n"/>
      <c r="F109" s="17" t="n"/>
      <c r="G109" s="21" t="n"/>
      <c r="H109" s="21" t="n"/>
      <c r="I109" s="17" t="n"/>
      <c r="J109" s="23">
        <f>IF($A109="","",IF(OR($B109="",$G109="",$I109=""),"Conferir dados da despesa",IF(AND($I109="Paga",$C109=""),"Conferir data de pagamento",IF(AND($I109="Paga",$H109&lt;$G109),"Conferir valor pago",IF(AND($I109="Prevista",$B109&lt;TODAY()),"Conferir vencimento",IF(AND($I109="Cancelada",$H109&gt;0),"Conferir cancelamento",""))))))</f>
        <v/>
      </c>
    </row>
    <row r="110" ht="22" customHeight="1">
      <c r="A110" s="17" t="n"/>
      <c r="B110" s="18" t="n"/>
      <c r="C110" s="18" t="n"/>
      <c r="D110" s="17" t="n"/>
      <c r="E110" s="17" t="n"/>
      <c r="F110" s="17" t="n"/>
      <c r="G110" s="21" t="n"/>
      <c r="H110" s="21" t="n"/>
      <c r="I110" s="17" t="n"/>
      <c r="J110" s="25">
        <f>IF($A110="","",IF(OR($B110="",$G110="",$I110=""),"Conferir dados da despesa",IF(AND($I110="Paga",$C110=""),"Conferir data de pagamento",IF(AND($I110="Paga",$H110&lt;$G110),"Conferir valor pago",IF(AND($I110="Prevista",$B110&lt;TODAY()),"Conferir vencimento",IF(AND($I110="Cancelada",$H110&gt;0),"Conferir cancelamento",""))))))</f>
        <v/>
      </c>
    </row>
    <row r="111" ht="22" customHeight="1">
      <c r="A111" s="17" t="n"/>
      <c r="B111" s="18" t="n"/>
      <c r="C111" s="18" t="n"/>
      <c r="D111" s="17" t="n"/>
      <c r="E111" s="17" t="n"/>
      <c r="F111" s="17" t="n"/>
      <c r="G111" s="21" t="n"/>
      <c r="H111" s="21" t="n"/>
      <c r="I111" s="17" t="n"/>
      <c r="J111" s="23">
        <f>IF($A111="","",IF(OR($B111="",$G111="",$I111=""),"Conferir dados da despesa",IF(AND($I111="Paga",$C111=""),"Conferir data de pagamento",IF(AND($I111="Paga",$H111&lt;$G111),"Conferir valor pago",IF(AND($I111="Prevista",$B111&lt;TODAY()),"Conferir vencimento",IF(AND($I111="Cancelada",$H111&gt;0),"Conferir cancelamento",""))))))</f>
        <v/>
      </c>
    </row>
    <row r="112" ht="22" customHeight="1">
      <c r="A112" s="17" t="n"/>
      <c r="B112" s="18" t="n"/>
      <c r="C112" s="18" t="n"/>
      <c r="D112" s="17" t="n"/>
      <c r="E112" s="17" t="n"/>
      <c r="F112" s="17" t="n"/>
      <c r="G112" s="21" t="n"/>
      <c r="H112" s="21" t="n"/>
      <c r="I112" s="17" t="n"/>
      <c r="J112" s="25">
        <f>IF($A112="","",IF(OR($B112="",$G112="",$I112=""),"Conferir dados da despesa",IF(AND($I112="Paga",$C112=""),"Conferir data de pagamento",IF(AND($I112="Paga",$H112&lt;$G112),"Conferir valor pago",IF(AND($I112="Prevista",$B112&lt;TODAY()),"Conferir vencimento",IF(AND($I112="Cancelada",$H112&gt;0),"Conferir cancelamento",""))))))</f>
        <v/>
      </c>
    </row>
    <row r="113" ht="22" customHeight="1">
      <c r="A113" s="17" t="n"/>
      <c r="B113" s="18" t="n"/>
      <c r="C113" s="18" t="n"/>
      <c r="D113" s="17" t="n"/>
      <c r="E113" s="17" t="n"/>
      <c r="F113" s="17" t="n"/>
      <c r="G113" s="21" t="n"/>
      <c r="H113" s="21" t="n"/>
      <c r="I113" s="17" t="n"/>
      <c r="J113" s="23">
        <f>IF($A113="","",IF(OR($B113="",$G113="",$I113=""),"Conferir dados da despesa",IF(AND($I113="Paga",$C113=""),"Conferir data de pagamento",IF(AND($I113="Paga",$H113&lt;$G113),"Conferir valor pago",IF(AND($I113="Prevista",$B113&lt;TODAY()),"Conferir vencimento",IF(AND($I113="Cancelada",$H113&gt;0),"Conferir cancelamento",""))))))</f>
        <v/>
      </c>
    </row>
    <row r="114" ht="22" customHeight="1">
      <c r="A114" s="17" t="n"/>
      <c r="B114" s="18" t="n"/>
      <c r="C114" s="18" t="n"/>
      <c r="D114" s="17" t="n"/>
      <c r="E114" s="17" t="n"/>
      <c r="F114" s="17" t="n"/>
      <c r="G114" s="21" t="n"/>
      <c r="H114" s="21" t="n"/>
      <c r="I114" s="17" t="n"/>
      <c r="J114" s="25">
        <f>IF($A114="","",IF(OR($B114="",$G114="",$I114=""),"Conferir dados da despesa",IF(AND($I114="Paga",$C114=""),"Conferir data de pagamento",IF(AND($I114="Paga",$H114&lt;$G114),"Conferir valor pago",IF(AND($I114="Prevista",$B114&lt;TODAY()),"Conferir vencimento",IF(AND($I114="Cancelada",$H114&gt;0),"Conferir cancelamento",""))))))</f>
        <v/>
      </c>
    </row>
    <row r="115" ht="22" customHeight="1">
      <c r="A115" s="17" t="n"/>
      <c r="B115" s="18" t="n"/>
      <c r="C115" s="18" t="n"/>
      <c r="D115" s="17" t="n"/>
      <c r="E115" s="17" t="n"/>
      <c r="F115" s="17" t="n"/>
      <c r="G115" s="21" t="n"/>
      <c r="H115" s="21" t="n"/>
      <c r="I115" s="17" t="n"/>
      <c r="J115" s="23">
        <f>IF($A115="","",IF(OR($B115="",$G115="",$I115=""),"Conferir dados da despesa",IF(AND($I115="Paga",$C115=""),"Conferir data de pagamento",IF(AND($I115="Paga",$H115&lt;$G115),"Conferir valor pago",IF(AND($I115="Prevista",$B115&lt;TODAY()),"Conferir vencimento",IF(AND($I115="Cancelada",$H115&gt;0),"Conferir cancelamento",""))))))</f>
        <v/>
      </c>
    </row>
    <row r="116" ht="22" customHeight="1">
      <c r="A116" s="17" t="n"/>
      <c r="B116" s="18" t="n"/>
      <c r="C116" s="18" t="n"/>
      <c r="D116" s="17" t="n"/>
      <c r="E116" s="17" t="n"/>
      <c r="F116" s="17" t="n"/>
      <c r="G116" s="21" t="n"/>
      <c r="H116" s="21" t="n"/>
      <c r="I116" s="17" t="n"/>
      <c r="J116" s="25">
        <f>IF($A116="","",IF(OR($B116="",$G116="",$I116=""),"Conferir dados da despesa",IF(AND($I116="Paga",$C116=""),"Conferir data de pagamento",IF(AND($I116="Paga",$H116&lt;$G116),"Conferir valor pago",IF(AND($I116="Prevista",$B116&lt;TODAY()),"Conferir vencimento",IF(AND($I116="Cancelada",$H116&gt;0),"Conferir cancelamento",""))))))</f>
        <v/>
      </c>
    </row>
    <row r="117" ht="22" customHeight="1">
      <c r="A117" s="17" t="n"/>
      <c r="B117" s="18" t="n"/>
      <c r="C117" s="18" t="n"/>
      <c r="D117" s="17" t="n"/>
      <c r="E117" s="17" t="n"/>
      <c r="F117" s="17" t="n"/>
      <c r="G117" s="21" t="n"/>
      <c r="H117" s="21" t="n"/>
      <c r="I117" s="17" t="n"/>
      <c r="J117" s="23">
        <f>IF($A117="","",IF(OR($B117="",$G117="",$I117=""),"Conferir dados da despesa",IF(AND($I117="Paga",$C117=""),"Conferir data de pagamento",IF(AND($I117="Paga",$H117&lt;$G117),"Conferir valor pago",IF(AND($I117="Prevista",$B117&lt;TODAY()),"Conferir vencimento",IF(AND($I117="Cancelada",$H117&gt;0),"Conferir cancelamento",""))))))</f>
        <v/>
      </c>
    </row>
    <row r="118" ht="22" customHeight="1">
      <c r="A118" s="17" t="n"/>
      <c r="B118" s="18" t="n"/>
      <c r="C118" s="18" t="n"/>
      <c r="D118" s="17" t="n"/>
      <c r="E118" s="17" t="n"/>
      <c r="F118" s="17" t="n"/>
      <c r="G118" s="21" t="n"/>
      <c r="H118" s="21" t="n"/>
      <c r="I118" s="17" t="n"/>
      <c r="J118" s="25">
        <f>IF($A118="","",IF(OR($B118="",$G118="",$I118=""),"Conferir dados da despesa",IF(AND($I118="Paga",$C118=""),"Conferir data de pagamento",IF(AND($I118="Paga",$H118&lt;$G118),"Conferir valor pago",IF(AND($I118="Prevista",$B118&lt;TODAY()),"Conferir vencimento",IF(AND($I118="Cancelada",$H118&gt;0),"Conferir cancelamento",""))))))</f>
        <v/>
      </c>
    </row>
    <row r="119" ht="22" customHeight="1">
      <c r="A119" s="17" t="n"/>
      <c r="B119" s="18" t="n"/>
      <c r="C119" s="18" t="n"/>
      <c r="D119" s="17" t="n"/>
      <c r="E119" s="17" t="n"/>
      <c r="F119" s="17" t="n"/>
      <c r="G119" s="21" t="n"/>
      <c r="H119" s="21" t="n"/>
      <c r="I119" s="17" t="n"/>
      <c r="J119" s="23">
        <f>IF($A119="","",IF(OR($B119="",$G119="",$I119=""),"Conferir dados da despesa",IF(AND($I119="Paga",$C119=""),"Conferir data de pagamento",IF(AND($I119="Paga",$H119&lt;$G119),"Conferir valor pago",IF(AND($I119="Prevista",$B119&lt;TODAY()),"Conferir vencimento",IF(AND($I119="Cancelada",$H119&gt;0),"Conferir cancelamento",""))))))</f>
        <v/>
      </c>
    </row>
    <row r="120" ht="22" customHeight="1">
      <c r="A120" s="17" t="n"/>
      <c r="B120" s="18" t="n"/>
      <c r="C120" s="18" t="n"/>
      <c r="D120" s="17" t="n"/>
      <c r="E120" s="17" t="n"/>
      <c r="F120" s="17" t="n"/>
      <c r="G120" s="21" t="n"/>
      <c r="H120" s="21" t="n"/>
      <c r="I120" s="17" t="n"/>
      <c r="J120" s="25">
        <f>IF($A120="","",IF(OR($B120="",$G120="",$I120=""),"Conferir dados da despesa",IF(AND($I120="Paga",$C120=""),"Conferir data de pagamento",IF(AND($I120="Paga",$H120&lt;$G120),"Conferir valor pago",IF(AND($I120="Prevista",$B120&lt;TODAY()),"Conferir vencimento",IF(AND($I120="Cancelada",$H120&gt;0),"Conferir cancelamento",""))))))</f>
        <v/>
      </c>
    </row>
    <row r="121" ht="22" customHeight="1">
      <c r="A121" s="17" t="n"/>
      <c r="B121" s="18" t="n"/>
      <c r="C121" s="18" t="n"/>
      <c r="D121" s="17" t="n"/>
      <c r="E121" s="17" t="n"/>
      <c r="F121" s="17" t="n"/>
      <c r="G121" s="21" t="n"/>
      <c r="H121" s="21" t="n"/>
      <c r="I121" s="17" t="n"/>
      <c r="J121" s="23">
        <f>IF($A121="","",IF(OR($B121="",$G121="",$I121=""),"Conferir dados da despesa",IF(AND($I121="Paga",$C121=""),"Conferir data de pagamento",IF(AND($I121="Paga",$H121&lt;$G121),"Conferir valor pago",IF(AND($I121="Prevista",$B121&lt;TODAY()),"Conferir vencimento",IF(AND($I121="Cancelada",$H121&gt;0),"Conferir cancelamento",""))))))</f>
        <v/>
      </c>
    </row>
    <row r="122" ht="22" customHeight="1">
      <c r="A122" s="17" t="n"/>
      <c r="B122" s="18" t="n"/>
      <c r="C122" s="18" t="n"/>
      <c r="D122" s="17" t="n"/>
      <c r="E122" s="17" t="n"/>
      <c r="F122" s="17" t="n"/>
      <c r="G122" s="21" t="n"/>
      <c r="H122" s="21" t="n"/>
      <c r="I122" s="17" t="n"/>
      <c r="J122" s="25">
        <f>IF($A122="","",IF(OR($B122="",$G122="",$I122=""),"Conferir dados da despesa",IF(AND($I122="Paga",$C122=""),"Conferir data de pagamento",IF(AND($I122="Paga",$H122&lt;$G122),"Conferir valor pago",IF(AND($I122="Prevista",$B122&lt;TODAY()),"Conferir vencimento",IF(AND($I122="Cancelada",$H122&gt;0),"Conferir cancelamento",""))))))</f>
        <v/>
      </c>
    </row>
    <row r="123" ht="22" customHeight="1">
      <c r="A123" s="17" t="n"/>
      <c r="B123" s="18" t="n"/>
      <c r="C123" s="18" t="n"/>
      <c r="D123" s="17" t="n"/>
      <c r="E123" s="17" t="n"/>
      <c r="F123" s="17" t="n"/>
      <c r="G123" s="21" t="n"/>
      <c r="H123" s="21" t="n"/>
      <c r="I123" s="17" t="n"/>
      <c r="J123" s="23">
        <f>IF($A123="","",IF(OR($B123="",$G123="",$I123=""),"Conferir dados da despesa",IF(AND($I123="Paga",$C123=""),"Conferir data de pagamento",IF(AND($I123="Paga",$H123&lt;$G123),"Conferir valor pago",IF(AND($I123="Prevista",$B123&lt;TODAY()),"Conferir vencimento",IF(AND($I123="Cancelada",$H123&gt;0),"Conferir cancelamento",""))))))</f>
        <v/>
      </c>
    </row>
    <row r="124" ht="22" customHeight="1">
      <c r="A124" s="17" t="n"/>
      <c r="B124" s="18" t="n"/>
      <c r="C124" s="18" t="n"/>
      <c r="D124" s="17" t="n"/>
      <c r="E124" s="17" t="n"/>
      <c r="F124" s="17" t="n"/>
      <c r="G124" s="21" t="n"/>
      <c r="H124" s="21" t="n"/>
      <c r="I124" s="17" t="n"/>
      <c r="J124" s="25">
        <f>IF($A124="","",IF(OR($B124="",$G124="",$I124=""),"Conferir dados da despesa",IF(AND($I124="Paga",$C124=""),"Conferir data de pagamento",IF(AND($I124="Paga",$H124&lt;$G124),"Conferir valor pago",IF(AND($I124="Prevista",$B124&lt;TODAY()),"Conferir vencimento",IF(AND($I124="Cancelada",$H124&gt;0),"Conferir cancelamento",""))))))</f>
        <v/>
      </c>
    </row>
    <row r="125" ht="22" customHeight="1">
      <c r="A125" s="17" t="n"/>
      <c r="B125" s="18" t="n"/>
      <c r="C125" s="18" t="n"/>
      <c r="D125" s="17" t="n"/>
      <c r="E125" s="17" t="n"/>
      <c r="F125" s="17" t="n"/>
      <c r="G125" s="21" t="n"/>
      <c r="H125" s="21" t="n"/>
      <c r="I125" s="17" t="n"/>
      <c r="J125" s="23">
        <f>IF($A125="","",IF(OR($B125="",$G125="",$I125=""),"Conferir dados da despesa",IF(AND($I125="Paga",$C125=""),"Conferir data de pagamento",IF(AND($I125="Paga",$H125&lt;$G125),"Conferir valor pago",IF(AND($I125="Prevista",$B125&lt;TODAY()),"Conferir vencimento",IF(AND($I125="Cancelada",$H125&gt;0),"Conferir cancelamento",""))))))</f>
        <v/>
      </c>
    </row>
    <row r="126" ht="22" customHeight="1">
      <c r="A126" s="17" t="n"/>
      <c r="B126" s="18" t="n"/>
      <c r="C126" s="18" t="n"/>
      <c r="D126" s="17" t="n"/>
      <c r="E126" s="17" t="n"/>
      <c r="F126" s="17" t="n"/>
      <c r="G126" s="21" t="n"/>
      <c r="H126" s="21" t="n"/>
      <c r="I126" s="17" t="n"/>
      <c r="J126" s="25">
        <f>IF($A126="","",IF(OR($B126="",$G126="",$I126=""),"Conferir dados da despesa",IF(AND($I126="Paga",$C126=""),"Conferir data de pagamento",IF(AND($I126="Paga",$H126&lt;$G126),"Conferir valor pago",IF(AND($I126="Prevista",$B126&lt;TODAY()),"Conferir vencimento",IF(AND($I126="Cancelada",$H126&gt;0),"Conferir cancelamento",""))))))</f>
        <v/>
      </c>
    </row>
  </sheetData>
  <autoFilter ref="A6:J126"/>
  <mergeCells count="1">
    <mergeCell ref="A1:J1"/>
  </mergeCells>
  <conditionalFormatting sqref="I7:I126">
    <cfRule type="expression" priority="1" dxfId="0">
      <formula>$I7="Paga"</formula>
    </cfRule>
    <cfRule type="expression" priority="2" dxfId="1">
      <formula>$I7="Cancelada"</formula>
    </cfRule>
  </conditionalFormatting>
  <conditionalFormatting sqref="J7:J126">
    <cfRule type="expression" priority="3" dxfId="1">
      <formula>$J7&lt;&gt;""</formula>
    </cfRule>
  </conditionalFormatting>
  <dataValidations count="3">
    <dataValidation sqref="B7:C126" showDropDown="0" showInputMessage="0" showErrorMessage="1" allowBlank="0" errorTitle="Data fora do limite" error="Confira as datas mínima e máxima exibidas acima." type="date" operator="between">
      <formula1>$C$4</formula1>
      <formula2>$E$4</formula2>
    </dataValidation>
    <dataValidation sqref="G7:H126" showDropDown="0" showInputMessage="0" showErrorMessage="1" allowBlank="0" errorTitle="Valor inválido" error="Informe um valor não negativo dentro do limite exibido." type="decimal" operator="between">
      <formula1>0</formula1>
      <formula2>$G$4</formula2>
    </dataValidation>
    <dataValidation sqref="I7:I126" showDropDown="0" showInputMessage="0" showErrorMessage="1" allowBlank="0" errorTitle="Estado não reconhecido" error="Use Prevista, Paga ou Cancelada." type="list">
      <formula1>"Prevista,Paga,Cancelada"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21" customWidth="1" min="3" max="3"/>
    <col width="12" customWidth="1" min="4" max="4"/>
    <col width="14" customWidth="1" min="5" max="5"/>
    <col width="15" customWidth="1" min="6" max="6"/>
    <col width="17" customWidth="1" min="7" max="7"/>
    <col width="19" customWidth="1" min="8" max="8"/>
    <col width="17" customWidth="1" min="9" max="9"/>
    <col width="13" customWidth="1" min="10" max="10"/>
    <col width="27" customWidth="1" min="11" max="11"/>
  </cols>
  <sheetData>
    <row r="1" ht="28" customHeight="1">
      <c r="A1" s="1" t="inlineStr">
        <is>
          <t>Estoque</t>
        </is>
      </c>
    </row>
    <row r="2" ht="32" customHeight="1">
      <c r="A2" s="2" t="inlineStr">
        <is>
          <t>Controle simples da posição atual. Quantidades, custos e datas são informados manualmente e devem ser conferidos.</t>
        </is>
      </c>
    </row>
    <row r="3"/>
    <row r="4">
      <c r="B4" s="3" t="inlineStr">
        <is>
          <t>Data mínima</t>
        </is>
      </c>
      <c r="C4" s="4">
        <f>'Parâmetros'!$B$8</f>
        <v/>
      </c>
      <c r="D4" s="3" t="inlineStr">
        <is>
          <t>Data máxima</t>
        </is>
      </c>
      <c r="E4" s="4">
        <f>'Parâmetros'!$B$9</f>
        <v/>
      </c>
      <c r="F4" s="3" t="inlineStr">
        <is>
          <t>Qtd. máxima</t>
        </is>
      </c>
      <c r="G4" s="15">
        <f>'Parâmetros'!$B$10</f>
        <v/>
      </c>
      <c r="H4" s="3" t="inlineStr">
        <is>
          <t>Valor máximo</t>
        </is>
      </c>
      <c r="I4" s="16">
        <f>'Parâmetros'!$B$11</f>
        <v/>
      </c>
    </row>
    <row r="5"/>
    <row r="6" ht="30" customHeight="1">
      <c r="A6" s="5" t="inlineStr">
        <is>
          <t>ID item</t>
        </is>
      </c>
      <c r="B6" s="5" t="inlineStr">
        <is>
          <t>Produto</t>
        </is>
      </c>
      <c r="C6" s="5" t="inlineStr">
        <is>
          <t>Categoria</t>
        </is>
      </c>
      <c r="D6" s="5" t="inlineStr">
        <is>
          <t>Unidade</t>
        </is>
      </c>
      <c r="E6" s="5" t="inlineStr">
        <is>
          <t>Quantidade atual</t>
        </is>
      </c>
      <c r="F6" s="5" t="inlineStr">
        <is>
          <t>Estoque mínimo</t>
        </is>
      </c>
      <c r="G6" s="5" t="inlineStr">
        <is>
          <t>Custo unitário</t>
        </is>
      </c>
      <c r="H6" s="5" t="inlineStr">
        <is>
          <t>Valor em estoque</t>
        </is>
      </c>
      <c r="I6" s="5" t="inlineStr">
        <is>
          <t>Última conferência</t>
        </is>
      </c>
      <c r="J6" s="5" t="inlineStr">
        <is>
          <t>Status</t>
        </is>
      </c>
      <c r="K6" s="5" t="inlineStr">
        <is>
          <t>Conferência</t>
        </is>
      </c>
    </row>
    <row r="7" ht="22" customHeight="1">
      <c r="A7" s="17" t="inlineStr">
        <is>
          <t>EST-001</t>
        </is>
      </c>
      <c r="B7" s="17" t="inlineStr">
        <is>
          <t>Xampu neutro fictício</t>
        </is>
      </c>
      <c r="C7" s="17" t="inlineStr">
        <is>
          <t>Cabelo</t>
        </is>
      </c>
      <c r="D7" s="17" t="inlineStr">
        <is>
          <t>un.</t>
        </is>
      </c>
      <c r="E7" s="26" t="n">
        <v>8</v>
      </c>
      <c r="F7" s="26" t="n">
        <v>5</v>
      </c>
      <c r="G7" s="21" t="n">
        <v>28</v>
      </c>
      <c r="H7" s="22">
        <f>IF(OR($A7="",$E7="",$G7=""),"",IFERROR($E7*$G7,""))</f>
        <v/>
      </c>
      <c r="I7" s="18" t="n">
        <v>46268</v>
      </c>
      <c r="J7" s="13">
        <f>IF(OR($A7="",$E7="",$F7=""),"",IF($E7&lt;=$F7,"Repor","OK"))</f>
        <v/>
      </c>
      <c r="K7" s="23">
        <f>IF($A7="","",IF(OR($E7="",$F7="",$G7=""),"Conferir dados do item",IF($J7="Repor","Conferir reposição",IF($I7="","Conferir contagem",IF($I7&gt;TODAY(),"Conferir data",IF(TODAY()-$I7&gt;'Parâmetros'!$B$12,"Conferir contagem",""))))))</f>
        <v/>
      </c>
    </row>
    <row r="8" ht="22" customHeight="1">
      <c r="A8" s="17" t="inlineStr">
        <is>
          <t>EST-002</t>
        </is>
      </c>
      <c r="B8" s="17" t="inlineStr">
        <is>
          <t>Condicionador fictício</t>
        </is>
      </c>
      <c r="C8" s="17" t="inlineStr">
        <is>
          <t>Cabelo</t>
        </is>
      </c>
      <c r="D8" s="17" t="inlineStr">
        <is>
          <t>un.</t>
        </is>
      </c>
      <c r="E8" s="26" t="n">
        <v>4</v>
      </c>
      <c r="F8" s="26" t="n">
        <v>5</v>
      </c>
      <c r="G8" s="21" t="n">
        <v>31</v>
      </c>
      <c r="H8" s="24">
        <f>IF(OR($A8="",$E8="",$G8=""),"",IFERROR($E8*$G8,""))</f>
        <v/>
      </c>
      <c r="I8" s="18" t="n">
        <v>46268</v>
      </c>
      <c r="J8" s="14">
        <f>IF(OR($A8="",$E8="",$F8=""),"",IF($E8&lt;=$F8,"Repor","OK"))</f>
        <v/>
      </c>
      <c r="K8" s="25">
        <f>IF($A8="","",IF(OR($E8="",$F8="",$G8=""),"Conferir dados do item",IF($J8="Repor","Conferir reposição",IF($I8="","Conferir contagem",IF($I8&gt;TODAY(),"Conferir data",IF(TODAY()-$I8&gt;'Parâmetros'!$B$12,"Conferir contagem",""))))))</f>
        <v/>
      </c>
    </row>
    <row r="9" ht="22" customHeight="1">
      <c r="A9" s="17" t="inlineStr">
        <is>
          <t>EST-003</t>
        </is>
      </c>
      <c r="B9" s="17" t="inlineStr">
        <is>
          <t>Máscara capilar fictícia</t>
        </is>
      </c>
      <c r="C9" s="17" t="inlineStr">
        <is>
          <t>Cabelo</t>
        </is>
      </c>
      <c r="D9" s="17" t="inlineStr">
        <is>
          <t>un.</t>
        </is>
      </c>
      <c r="E9" s="26" t="n">
        <v>6</v>
      </c>
      <c r="F9" s="26" t="n">
        <v>3</v>
      </c>
      <c r="G9" s="21" t="n">
        <v>42</v>
      </c>
      <c r="H9" s="22">
        <f>IF(OR($A9="",$E9="",$G9=""),"",IFERROR($E9*$G9,""))</f>
        <v/>
      </c>
      <c r="I9" s="18" t="n">
        <v>46265</v>
      </c>
      <c r="J9" s="13">
        <f>IF(OR($A9="",$E9="",$F9=""),"",IF($E9&lt;=$F9,"Repor","OK"))</f>
        <v/>
      </c>
      <c r="K9" s="23">
        <f>IF($A9="","",IF(OR($E9="",$F9="",$G9=""),"Conferir dados do item",IF($J9="Repor","Conferir reposição",IF($I9="","Conferir contagem",IF($I9&gt;TODAY(),"Conferir data",IF(TODAY()-$I9&gt;'Parâmetros'!$B$12,"Conferir contagem",""))))))</f>
        <v/>
      </c>
    </row>
    <row r="10" ht="22" customHeight="1">
      <c r="A10" s="17" t="inlineStr">
        <is>
          <t>EST-004</t>
        </is>
      </c>
      <c r="B10" s="17" t="inlineStr">
        <is>
          <t>Esmalte coleção fictícia</t>
        </is>
      </c>
      <c r="C10" s="17" t="inlineStr">
        <is>
          <t>Unhas</t>
        </is>
      </c>
      <c r="D10" s="17" t="inlineStr">
        <is>
          <t>un.</t>
        </is>
      </c>
      <c r="E10" s="26" t="n">
        <v>18</v>
      </c>
      <c r="F10" s="26" t="n">
        <v>10</v>
      </c>
      <c r="G10" s="21" t="n">
        <v>12</v>
      </c>
      <c r="H10" s="24">
        <f>IF(OR($A10="",$E10="",$G10=""),"",IFERROR($E10*$G10,""))</f>
        <v/>
      </c>
      <c r="I10" s="18" t="n">
        <v>46269</v>
      </c>
      <c r="J10" s="14">
        <f>IF(OR($A10="",$E10="",$F10=""),"",IF($E10&lt;=$F10,"Repor","OK"))</f>
        <v/>
      </c>
      <c r="K10" s="25">
        <f>IF($A10="","",IF(OR($E10="",$F10="",$G10=""),"Conferir dados do item",IF($J10="Repor","Conferir reposição",IF($I10="","Conferir contagem",IF($I10&gt;TODAY(),"Conferir data",IF(TODAY()-$I10&gt;'Parâmetros'!$B$12,"Conferir contagem",""))))))</f>
        <v/>
      </c>
    </row>
    <row r="11" ht="22" customHeight="1">
      <c r="A11" s="17" t="inlineStr">
        <is>
          <t>EST-005</t>
        </is>
      </c>
      <c r="B11" s="17" t="inlineStr">
        <is>
          <t>Removedor fictício</t>
        </is>
      </c>
      <c r="C11" s="17" t="inlineStr">
        <is>
          <t>Unhas</t>
        </is>
      </c>
      <c r="D11" s="17" t="inlineStr">
        <is>
          <t>ml</t>
        </is>
      </c>
      <c r="E11" s="26" t="n">
        <v>900</v>
      </c>
      <c r="F11" s="26" t="n">
        <v>500</v>
      </c>
      <c r="G11" s="21" t="n">
        <v>0.03</v>
      </c>
      <c r="H11" s="22">
        <f>IF(OR($A11="",$E11="",$G11=""),"",IFERROR($E11*$G11,""))</f>
        <v/>
      </c>
      <c r="I11" s="18" t="n">
        <v>46228</v>
      </c>
      <c r="J11" s="13">
        <f>IF(OR($A11="",$E11="",$F11=""),"",IF($E11&lt;=$F11,"Repor","OK"))</f>
        <v/>
      </c>
      <c r="K11" s="23">
        <f>IF($A11="","",IF(OR($E11="",$F11="",$G11=""),"Conferir dados do item",IF($J11="Repor","Conferir reposição",IF($I11="","Conferir contagem",IF($I11&gt;TODAY(),"Conferir data",IF(TODAY()-$I11&gt;'Parâmetros'!$B$12,"Conferir contagem",""))))))</f>
        <v/>
      </c>
    </row>
    <row r="12" ht="22" customHeight="1">
      <c r="A12" s="17" t="inlineStr">
        <is>
          <t>EST-006</t>
        </is>
      </c>
      <c r="B12" s="17" t="inlineStr">
        <is>
          <t>Luvas descartáveis fictícias</t>
        </is>
      </c>
      <c r="C12" s="17" t="inlineStr">
        <is>
          <t>Descartáveis</t>
        </is>
      </c>
      <c r="D12" s="17" t="inlineStr">
        <is>
          <t>par</t>
        </is>
      </c>
      <c r="E12" s="26" t="n">
        <v>20</v>
      </c>
      <c r="F12" s="26" t="n">
        <v>25</v>
      </c>
      <c r="G12" s="21" t="n">
        <v>1.2</v>
      </c>
      <c r="H12" s="24">
        <f>IF(OR($A12="",$E12="",$G12=""),"",IFERROR($E12*$G12,""))</f>
        <v/>
      </c>
      <c r="I12" s="18" t="n">
        <v>46271</v>
      </c>
      <c r="J12" s="14">
        <f>IF(OR($A12="",$E12="",$F12=""),"",IF($E12&lt;=$F12,"Repor","OK"))</f>
        <v/>
      </c>
      <c r="K12" s="25">
        <f>IF($A12="","",IF(OR($E12="",$F12="",$G12=""),"Conferir dados do item",IF($J12="Repor","Conferir reposição",IF($I12="","Conferir contagem",IF($I12&gt;TODAY(),"Conferir data",IF(TODAY()-$I12&gt;'Parâmetros'!$B$12,"Conferir contagem",""))))))</f>
        <v/>
      </c>
    </row>
    <row r="13" ht="22" customHeight="1">
      <c r="A13" s="17" t="inlineStr">
        <is>
          <t>EST-007</t>
        </is>
      </c>
      <c r="B13" s="17" t="inlineStr">
        <is>
          <t>Toalha descartável fictícia</t>
        </is>
      </c>
      <c r="C13" s="17" t="inlineStr">
        <is>
          <t>Descartáveis</t>
        </is>
      </c>
      <c r="D13" s="17" t="inlineStr">
        <is>
          <t>un.</t>
        </is>
      </c>
      <c r="E13" s="26" t="n">
        <v>45</v>
      </c>
      <c r="F13" s="26" t="n">
        <v>30</v>
      </c>
      <c r="G13" s="21" t="n">
        <v>0.8</v>
      </c>
      <c r="H13" s="22">
        <f>IF(OR($A13="",$E13="",$G13=""),"",IFERROR($E13*$G13,""))</f>
        <v/>
      </c>
      <c r="I13" s="18" t="n">
        <v>46270</v>
      </c>
      <c r="J13" s="13">
        <f>IF(OR($A13="",$E13="",$F13=""),"",IF($E13&lt;=$F13,"Repor","OK"))</f>
        <v/>
      </c>
      <c r="K13" s="23">
        <f>IF($A13="","",IF(OR($E13="",$F13="",$G13=""),"Conferir dados do item",IF($J13="Repor","Conferir reposição",IF($I13="","Conferir contagem",IF($I13&gt;TODAY(),"Conferir data",IF(TODAY()-$I13&gt;'Parâmetros'!$B$12,"Conferir contagem",""))))))</f>
        <v/>
      </c>
    </row>
    <row r="14" ht="22" customHeight="1">
      <c r="A14" s="17" t="inlineStr">
        <is>
          <t>EST-008</t>
        </is>
      </c>
      <c r="B14" s="17" t="inlineStr">
        <is>
          <t>Óleo para barba fictício</t>
        </is>
      </c>
      <c r="C14" s="17" t="inlineStr">
        <is>
          <t>Barbearia</t>
        </is>
      </c>
      <c r="D14" s="17" t="inlineStr">
        <is>
          <t>un.</t>
        </is>
      </c>
      <c r="E14" s="26" t="n">
        <v>3</v>
      </c>
      <c r="F14" s="26" t="n">
        <v>4</v>
      </c>
      <c r="G14" s="21" t="n">
        <v>36</v>
      </c>
      <c r="H14" s="24">
        <f>IF(OR($A14="",$E14="",$G14=""),"",IFERROR($E14*$G14,""))</f>
        <v/>
      </c>
      <c r="I14" s="18" t="n">
        <v>46267</v>
      </c>
      <c r="J14" s="14">
        <f>IF(OR($A14="",$E14="",$F14=""),"",IF($E14&lt;=$F14,"Repor","OK"))</f>
        <v/>
      </c>
      <c r="K14" s="25">
        <f>IF($A14="","",IF(OR($E14="",$F14="",$G14=""),"Conferir dados do item",IF($J14="Repor","Conferir reposição",IF($I14="","Conferir contagem",IF($I14&gt;TODAY(),"Conferir data",IF(TODAY()-$I14&gt;'Parâmetros'!$B$12,"Conferir contagem",""))))))</f>
        <v/>
      </c>
    </row>
    <row r="15" ht="22" customHeight="1">
      <c r="A15" s="17" t="inlineStr">
        <is>
          <t>EST-009</t>
        </is>
      </c>
      <c r="B15" s="17" t="inlineStr">
        <is>
          <t>Cera modeladora fictícia</t>
        </is>
      </c>
      <c r="C15" s="17" t="inlineStr">
        <is>
          <t>Barbearia</t>
        </is>
      </c>
      <c r="D15" s="17" t="inlineStr">
        <is>
          <t>un.</t>
        </is>
      </c>
      <c r="E15" s="26" t="n">
        <v>7</v>
      </c>
      <c r="F15" s="26" t="n">
        <v>4</v>
      </c>
      <c r="G15" s="21" t="n">
        <v>29</v>
      </c>
      <c r="H15" s="22">
        <f>IF(OR($A15="",$E15="",$G15=""),"",IFERROR($E15*$G15,""))</f>
        <v/>
      </c>
      <c r="I15" s="18" t="n">
        <v>46267</v>
      </c>
      <c r="J15" s="13">
        <f>IF(OR($A15="",$E15="",$F15=""),"",IF($E15&lt;=$F15,"Repor","OK"))</f>
        <v/>
      </c>
      <c r="K15" s="23">
        <f>IF($A15="","",IF(OR($E15="",$F15="",$G15=""),"Conferir dados do item",IF($J15="Repor","Conferir reposição",IF($I15="","Conferir contagem",IF($I15&gt;TODAY(),"Conferir data",IF(TODAY()-$I15&gt;'Parâmetros'!$B$12,"Conferir contagem",""))))))</f>
        <v/>
      </c>
    </row>
    <row r="16" ht="22" customHeight="1">
      <c r="A16" s="17" t="inlineStr">
        <is>
          <t>EST-010</t>
        </is>
      </c>
      <c r="B16" s="17" t="inlineStr">
        <is>
          <t>Algodão fictício</t>
        </is>
      </c>
      <c r="C16" s="17" t="inlineStr">
        <is>
          <t>Higiene</t>
        </is>
      </c>
      <c r="D16" s="17" t="inlineStr">
        <is>
          <t>g</t>
        </is>
      </c>
      <c r="E16" s="26" t="n">
        <v>1200</v>
      </c>
      <c r="F16" s="26" t="n">
        <v>600</v>
      </c>
      <c r="G16" s="21" t="n">
        <v>0.02</v>
      </c>
      <c r="H16" s="24">
        <f>IF(OR($A16="",$E16="",$G16=""),"",IFERROR($E16*$G16,""))</f>
        <v/>
      </c>
      <c r="I16" s="18" t="n">
        <v>46263</v>
      </c>
      <c r="J16" s="14">
        <f>IF(OR($A16="",$E16="",$F16=""),"",IF($E16&lt;=$F16,"Repor","OK"))</f>
        <v/>
      </c>
      <c r="K16" s="25">
        <f>IF($A16="","",IF(OR($E16="",$F16="",$G16=""),"Conferir dados do item",IF($J16="Repor","Conferir reposição",IF($I16="","Conferir contagem",IF($I16&gt;TODAY(),"Conferir data",IF(TODAY()-$I16&gt;'Parâmetros'!$B$12,"Conferir contagem",""))))))</f>
        <v/>
      </c>
    </row>
    <row r="17" ht="22" customHeight="1">
      <c r="A17" s="17" t="n"/>
      <c r="B17" s="17" t="n"/>
      <c r="C17" s="17" t="n"/>
      <c r="D17" s="17" t="n"/>
      <c r="E17" s="26" t="n"/>
      <c r="F17" s="26" t="n"/>
      <c r="G17" s="21" t="n"/>
      <c r="H17" s="22">
        <f>IF(OR($A17="",$E17="",$G17=""),"",IFERROR($E17*$G17,""))</f>
        <v/>
      </c>
      <c r="I17" s="18" t="n"/>
      <c r="J17" s="13">
        <f>IF(OR($A17="",$E17="",$F17=""),"",IF($E17&lt;=$F17,"Repor","OK"))</f>
        <v/>
      </c>
      <c r="K17" s="23">
        <f>IF($A17="","",IF(OR($E17="",$F17="",$G17=""),"Conferir dados do item",IF($J17="Repor","Conferir reposição",IF($I17="","Conferir contagem",IF($I17&gt;TODAY(),"Conferir data",IF(TODAY()-$I17&gt;'Parâmetros'!$B$12,"Conferir contagem",""))))))</f>
        <v/>
      </c>
    </row>
    <row r="18" ht="22" customHeight="1">
      <c r="A18" s="17" t="n"/>
      <c r="B18" s="17" t="n"/>
      <c r="C18" s="17" t="n"/>
      <c r="D18" s="17" t="n"/>
      <c r="E18" s="26" t="n"/>
      <c r="F18" s="26" t="n"/>
      <c r="G18" s="21" t="n"/>
      <c r="H18" s="24">
        <f>IF(OR($A18="",$E18="",$G18=""),"",IFERROR($E18*$G18,""))</f>
        <v/>
      </c>
      <c r="I18" s="18" t="n"/>
      <c r="J18" s="14">
        <f>IF(OR($A18="",$E18="",$F18=""),"",IF($E18&lt;=$F18,"Repor","OK"))</f>
        <v/>
      </c>
      <c r="K18" s="25">
        <f>IF($A18="","",IF(OR($E18="",$F18="",$G18=""),"Conferir dados do item",IF($J18="Repor","Conferir reposição",IF($I18="","Conferir contagem",IF($I18&gt;TODAY(),"Conferir data",IF(TODAY()-$I18&gt;'Parâmetros'!$B$12,"Conferir contagem",""))))))</f>
        <v/>
      </c>
    </row>
    <row r="19" ht="22" customHeight="1">
      <c r="A19" s="17" t="n"/>
      <c r="B19" s="17" t="n"/>
      <c r="C19" s="17" t="n"/>
      <c r="D19" s="17" t="n"/>
      <c r="E19" s="26" t="n"/>
      <c r="F19" s="26" t="n"/>
      <c r="G19" s="21" t="n"/>
      <c r="H19" s="22">
        <f>IF(OR($A19="",$E19="",$G19=""),"",IFERROR($E19*$G19,""))</f>
        <v/>
      </c>
      <c r="I19" s="18" t="n"/>
      <c r="J19" s="13">
        <f>IF(OR($A19="",$E19="",$F19=""),"",IF($E19&lt;=$F19,"Repor","OK"))</f>
        <v/>
      </c>
      <c r="K19" s="23">
        <f>IF($A19="","",IF(OR($E19="",$F19="",$G19=""),"Conferir dados do item",IF($J19="Repor","Conferir reposição",IF($I19="","Conferir contagem",IF($I19&gt;TODAY(),"Conferir data",IF(TODAY()-$I19&gt;'Parâmetros'!$B$12,"Conferir contagem",""))))))</f>
        <v/>
      </c>
    </row>
    <row r="20" ht="22" customHeight="1">
      <c r="A20" s="17" t="n"/>
      <c r="B20" s="17" t="n"/>
      <c r="C20" s="17" t="n"/>
      <c r="D20" s="17" t="n"/>
      <c r="E20" s="26" t="n"/>
      <c r="F20" s="26" t="n"/>
      <c r="G20" s="21" t="n"/>
      <c r="H20" s="24">
        <f>IF(OR($A20="",$E20="",$G20=""),"",IFERROR($E20*$G20,""))</f>
        <v/>
      </c>
      <c r="I20" s="18" t="n"/>
      <c r="J20" s="14">
        <f>IF(OR($A20="",$E20="",$F20=""),"",IF($E20&lt;=$F20,"Repor","OK"))</f>
        <v/>
      </c>
      <c r="K20" s="25">
        <f>IF($A20="","",IF(OR($E20="",$F20="",$G20=""),"Conferir dados do item",IF($J20="Repor","Conferir reposição",IF($I20="","Conferir contagem",IF($I20&gt;TODAY(),"Conferir data",IF(TODAY()-$I20&gt;'Parâmetros'!$B$12,"Conferir contagem",""))))))</f>
        <v/>
      </c>
    </row>
    <row r="21" ht="22" customHeight="1">
      <c r="A21" s="17" t="n"/>
      <c r="B21" s="17" t="n"/>
      <c r="C21" s="17" t="n"/>
      <c r="D21" s="17" t="n"/>
      <c r="E21" s="26" t="n"/>
      <c r="F21" s="26" t="n"/>
      <c r="G21" s="21" t="n"/>
      <c r="H21" s="22">
        <f>IF(OR($A21="",$E21="",$G21=""),"",IFERROR($E21*$G21,""))</f>
        <v/>
      </c>
      <c r="I21" s="18" t="n"/>
      <c r="J21" s="13">
        <f>IF(OR($A21="",$E21="",$F21=""),"",IF($E21&lt;=$F21,"Repor","OK"))</f>
        <v/>
      </c>
      <c r="K21" s="23">
        <f>IF($A21="","",IF(OR($E21="",$F21="",$G21=""),"Conferir dados do item",IF($J21="Repor","Conferir reposição",IF($I21="","Conferir contagem",IF($I21&gt;TODAY(),"Conferir data",IF(TODAY()-$I21&gt;'Parâmetros'!$B$12,"Conferir contagem",""))))))</f>
        <v/>
      </c>
    </row>
    <row r="22" ht="22" customHeight="1">
      <c r="A22" s="17" t="n"/>
      <c r="B22" s="17" t="n"/>
      <c r="C22" s="17" t="n"/>
      <c r="D22" s="17" t="n"/>
      <c r="E22" s="26" t="n"/>
      <c r="F22" s="26" t="n"/>
      <c r="G22" s="21" t="n"/>
      <c r="H22" s="24">
        <f>IF(OR($A22="",$E22="",$G22=""),"",IFERROR($E22*$G22,""))</f>
        <v/>
      </c>
      <c r="I22" s="18" t="n"/>
      <c r="J22" s="14">
        <f>IF(OR($A22="",$E22="",$F22=""),"",IF($E22&lt;=$F22,"Repor","OK"))</f>
        <v/>
      </c>
      <c r="K22" s="25">
        <f>IF($A22="","",IF(OR($E22="",$F22="",$G22=""),"Conferir dados do item",IF($J22="Repor","Conferir reposição",IF($I22="","Conferir contagem",IF($I22&gt;TODAY(),"Conferir data",IF(TODAY()-$I22&gt;'Parâmetros'!$B$12,"Conferir contagem",""))))))</f>
        <v/>
      </c>
    </row>
    <row r="23" ht="22" customHeight="1">
      <c r="A23" s="17" t="n"/>
      <c r="B23" s="17" t="n"/>
      <c r="C23" s="17" t="n"/>
      <c r="D23" s="17" t="n"/>
      <c r="E23" s="26" t="n"/>
      <c r="F23" s="26" t="n"/>
      <c r="G23" s="21" t="n"/>
      <c r="H23" s="22">
        <f>IF(OR($A23="",$E23="",$G23=""),"",IFERROR($E23*$G23,""))</f>
        <v/>
      </c>
      <c r="I23" s="18" t="n"/>
      <c r="J23" s="13">
        <f>IF(OR($A23="",$E23="",$F23=""),"",IF($E23&lt;=$F23,"Repor","OK"))</f>
        <v/>
      </c>
      <c r="K23" s="23">
        <f>IF($A23="","",IF(OR($E23="",$F23="",$G23=""),"Conferir dados do item",IF($J23="Repor","Conferir reposição",IF($I23="","Conferir contagem",IF($I23&gt;TODAY(),"Conferir data",IF(TODAY()-$I23&gt;'Parâmetros'!$B$12,"Conferir contagem",""))))))</f>
        <v/>
      </c>
    </row>
    <row r="24" ht="22" customHeight="1">
      <c r="A24" s="17" t="n"/>
      <c r="B24" s="17" t="n"/>
      <c r="C24" s="17" t="n"/>
      <c r="D24" s="17" t="n"/>
      <c r="E24" s="26" t="n"/>
      <c r="F24" s="26" t="n"/>
      <c r="G24" s="21" t="n"/>
      <c r="H24" s="24">
        <f>IF(OR($A24="",$E24="",$G24=""),"",IFERROR($E24*$G24,""))</f>
        <v/>
      </c>
      <c r="I24" s="18" t="n"/>
      <c r="J24" s="14">
        <f>IF(OR($A24="",$E24="",$F24=""),"",IF($E24&lt;=$F24,"Repor","OK"))</f>
        <v/>
      </c>
      <c r="K24" s="25">
        <f>IF($A24="","",IF(OR($E24="",$F24="",$G24=""),"Conferir dados do item",IF($J24="Repor","Conferir reposição",IF($I24="","Conferir contagem",IF($I24&gt;TODAY(),"Conferir data",IF(TODAY()-$I24&gt;'Parâmetros'!$B$12,"Conferir contagem",""))))))</f>
        <v/>
      </c>
    </row>
    <row r="25" ht="22" customHeight="1">
      <c r="A25" s="17" t="n"/>
      <c r="B25" s="17" t="n"/>
      <c r="C25" s="17" t="n"/>
      <c r="D25" s="17" t="n"/>
      <c r="E25" s="26" t="n"/>
      <c r="F25" s="26" t="n"/>
      <c r="G25" s="21" t="n"/>
      <c r="H25" s="22">
        <f>IF(OR($A25="",$E25="",$G25=""),"",IFERROR($E25*$G25,""))</f>
        <v/>
      </c>
      <c r="I25" s="18" t="n"/>
      <c r="J25" s="13">
        <f>IF(OR($A25="",$E25="",$F25=""),"",IF($E25&lt;=$F25,"Repor","OK"))</f>
        <v/>
      </c>
      <c r="K25" s="23">
        <f>IF($A25="","",IF(OR($E25="",$F25="",$G25=""),"Conferir dados do item",IF($J25="Repor","Conferir reposição",IF($I25="","Conferir contagem",IF($I25&gt;TODAY(),"Conferir data",IF(TODAY()-$I25&gt;'Parâmetros'!$B$12,"Conferir contagem",""))))))</f>
        <v/>
      </c>
    </row>
    <row r="26" ht="22" customHeight="1">
      <c r="A26" s="17" t="n"/>
      <c r="B26" s="17" t="n"/>
      <c r="C26" s="17" t="n"/>
      <c r="D26" s="17" t="n"/>
      <c r="E26" s="26" t="n"/>
      <c r="F26" s="26" t="n"/>
      <c r="G26" s="21" t="n"/>
      <c r="H26" s="24">
        <f>IF(OR($A26="",$E26="",$G26=""),"",IFERROR($E26*$G26,""))</f>
        <v/>
      </c>
      <c r="I26" s="18" t="n"/>
      <c r="J26" s="14">
        <f>IF(OR($A26="",$E26="",$F26=""),"",IF($E26&lt;=$F26,"Repor","OK"))</f>
        <v/>
      </c>
      <c r="K26" s="25">
        <f>IF($A26="","",IF(OR($E26="",$F26="",$G26=""),"Conferir dados do item",IF($J26="Repor","Conferir reposição",IF($I26="","Conferir contagem",IF($I26&gt;TODAY(),"Conferir data",IF(TODAY()-$I26&gt;'Parâmetros'!$B$12,"Conferir contagem",""))))))</f>
        <v/>
      </c>
    </row>
    <row r="27" ht="22" customHeight="1">
      <c r="A27" s="17" t="n"/>
      <c r="B27" s="17" t="n"/>
      <c r="C27" s="17" t="n"/>
      <c r="D27" s="17" t="n"/>
      <c r="E27" s="26" t="n"/>
      <c r="F27" s="26" t="n"/>
      <c r="G27" s="21" t="n"/>
      <c r="H27" s="22">
        <f>IF(OR($A27="",$E27="",$G27=""),"",IFERROR($E27*$G27,""))</f>
        <v/>
      </c>
      <c r="I27" s="18" t="n"/>
      <c r="J27" s="13">
        <f>IF(OR($A27="",$E27="",$F27=""),"",IF($E27&lt;=$F27,"Repor","OK"))</f>
        <v/>
      </c>
      <c r="K27" s="23">
        <f>IF($A27="","",IF(OR($E27="",$F27="",$G27=""),"Conferir dados do item",IF($J27="Repor","Conferir reposição",IF($I27="","Conferir contagem",IF($I27&gt;TODAY(),"Conferir data",IF(TODAY()-$I27&gt;'Parâmetros'!$B$12,"Conferir contagem",""))))))</f>
        <v/>
      </c>
    </row>
    <row r="28" ht="22" customHeight="1">
      <c r="A28" s="17" t="n"/>
      <c r="B28" s="17" t="n"/>
      <c r="C28" s="17" t="n"/>
      <c r="D28" s="17" t="n"/>
      <c r="E28" s="26" t="n"/>
      <c r="F28" s="26" t="n"/>
      <c r="G28" s="21" t="n"/>
      <c r="H28" s="24">
        <f>IF(OR($A28="",$E28="",$G28=""),"",IFERROR($E28*$G28,""))</f>
        <v/>
      </c>
      <c r="I28" s="18" t="n"/>
      <c r="J28" s="14">
        <f>IF(OR($A28="",$E28="",$F28=""),"",IF($E28&lt;=$F28,"Repor","OK"))</f>
        <v/>
      </c>
      <c r="K28" s="25">
        <f>IF($A28="","",IF(OR($E28="",$F28="",$G28=""),"Conferir dados do item",IF($J28="Repor","Conferir reposição",IF($I28="","Conferir contagem",IF($I28&gt;TODAY(),"Conferir data",IF(TODAY()-$I28&gt;'Parâmetros'!$B$12,"Conferir contagem",""))))))</f>
        <v/>
      </c>
    </row>
    <row r="29" ht="22" customHeight="1">
      <c r="A29" s="17" t="n"/>
      <c r="B29" s="17" t="n"/>
      <c r="C29" s="17" t="n"/>
      <c r="D29" s="17" t="n"/>
      <c r="E29" s="26" t="n"/>
      <c r="F29" s="26" t="n"/>
      <c r="G29" s="21" t="n"/>
      <c r="H29" s="22">
        <f>IF(OR($A29="",$E29="",$G29=""),"",IFERROR($E29*$G29,""))</f>
        <v/>
      </c>
      <c r="I29" s="18" t="n"/>
      <c r="J29" s="13">
        <f>IF(OR($A29="",$E29="",$F29=""),"",IF($E29&lt;=$F29,"Repor","OK"))</f>
        <v/>
      </c>
      <c r="K29" s="23">
        <f>IF($A29="","",IF(OR($E29="",$F29="",$G29=""),"Conferir dados do item",IF($J29="Repor","Conferir reposição",IF($I29="","Conferir contagem",IF($I29&gt;TODAY(),"Conferir data",IF(TODAY()-$I29&gt;'Parâmetros'!$B$12,"Conferir contagem",""))))))</f>
        <v/>
      </c>
    </row>
    <row r="30" ht="22" customHeight="1">
      <c r="A30" s="17" t="n"/>
      <c r="B30" s="17" t="n"/>
      <c r="C30" s="17" t="n"/>
      <c r="D30" s="17" t="n"/>
      <c r="E30" s="26" t="n"/>
      <c r="F30" s="26" t="n"/>
      <c r="G30" s="21" t="n"/>
      <c r="H30" s="24">
        <f>IF(OR($A30="",$E30="",$G30=""),"",IFERROR($E30*$G30,""))</f>
        <v/>
      </c>
      <c r="I30" s="18" t="n"/>
      <c r="J30" s="14">
        <f>IF(OR($A30="",$E30="",$F30=""),"",IF($E30&lt;=$F30,"Repor","OK"))</f>
        <v/>
      </c>
      <c r="K30" s="25">
        <f>IF($A30="","",IF(OR($E30="",$F30="",$G30=""),"Conferir dados do item",IF($J30="Repor","Conferir reposição",IF($I30="","Conferir contagem",IF($I30&gt;TODAY(),"Conferir data",IF(TODAY()-$I30&gt;'Parâmetros'!$B$12,"Conferir contagem",""))))))</f>
        <v/>
      </c>
    </row>
    <row r="31" ht="22" customHeight="1">
      <c r="A31" s="17" t="n"/>
      <c r="B31" s="17" t="n"/>
      <c r="C31" s="17" t="n"/>
      <c r="D31" s="17" t="n"/>
      <c r="E31" s="26" t="n"/>
      <c r="F31" s="26" t="n"/>
      <c r="G31" s="21" t="n"/>
      <c r="H31" s="22">
        <f>IF(OR($A31="",$E31="",$G31=""),"",IFERROR($E31*$G31,""))</f>
        <v/>
      </c>
      <c r="I31" s="18" t="n"/>
      <c r="J31" s="13">
        <f>IF(OR($A31="",$E31="",$F31=""),"",IF($E31&lt;=$F31,"Repor","OK"))</f>
        <v/>
      </c>
      <c r="K31" s="23">
        <f>IF($A31="","",IF(OR($E31="",$F31="",$G31=""),"Conferir dados do item",IF($J31="Repor","Conferir reposição",IF($I31="","Conferir contagem",IF($I31&gt;TODAY(),"Conferir data",IF(TODAY()-$I31&gt;'Parâmetros'!$B$12,"Conferir contagem",""))))))</f>
        <v/>
      </c>
    </row>
    <row r="32" ht="22" customHeight="1">
      <c r="A32" s="17" t="n"/>
      <c r="B32" s="17" t="n"/>
      <c r="C32" s="17" t="n"/>
      <c r="D32" s="17" t="n"/>
      <c r="E32" s="26" t="n"/>
      <c r="F32" s="26" t="n"/>
      <c r="G32" s="21" t="n"/>
      <c r="H32" s="24">
        <f>IF(OR($A32="",$E32="",$G32=""),"",IFERROR($E32*$G32,""))</f>
        <v/>
      </c>
      <c r="I32" s="18" t="n"/>
      <c r="J32" s="14">
        <f>IF(OR($A32="",$E32="",$F32=""),"",IF($E32&lt;=$F32,"Repor","OK"))</f>
        <v/>
      </c>
      <c r="K32" s="25">
        <f>IF($A32="","",IF(OR($E32="",$F32="",$G32=""),"Conferir dados do item",IF($J32="Repor","Conferir reposição",IF($I32="","Conferir contagem",IF($I32&gt;TODAY(),"Conferir data",IF(TODAY()-$I32&gt;'Parâmetros'!$B$12,"Conferir contagem",""))))))</f>
        <v/>
      </c>
    </row>
    <row r="33" ht="22" customHeight="1">
      <c r="A33" s="17" t="n"/>
      <c r="B33" s="17" t="n"/>
      <c r="C33" s="17" t="n"/>
      <c r="D33" s="17" t="n"/>
      <c r="E33" s="26" t="n"/>
      <c r="F33" s="26" t="n"/>
      <c r="G33" s="21" t="n"/>
      <c r="H33" s="22">
        <f>IF(OR($A33="",$E33="",$G33=""),"",IFERROR($E33*$G33,""))</f>
        <v/>
      </c>
      <c r="I33" s="18" t="n"/>
      <c r="J33" s="13">
        <f>IF(OR($A33="",$E33="",$F33=""),"",IF($E33&lt;=$F33,"Repor","OK"))</f>
        <v/>
      </c>
      <c r="K33" s="23">
        <f>IF($A33="","",IF(OR($E33="",$F33="",$G33=""),"Conferir dados do item",IF($J33="Repor","Conferir reposição",IF($I33="","Conferir contagem",IF($I33&gt;TODAY(),"Conferir data",IF(TODAY()-$I33&gt;'Parâmetros'!$B$12,"Conferir contagem",""))))))</f>
        <v/>
      </c>
    </row>
    <row r="34" ht="22" customHeight="1">
      <c r="A34" s="17" t="n"/>
      <c r="B34" s="17" t="n"/>
      <c r="C34" s="17" t="n"/>
      <c r="D34" s="17" t="n"/>
      <c r="E34" s="26" t="n"/>
      <c r="F34" s="26" t="n"/>
      <c r="G34" s="21" t="n"/>
      <c r="H34" s="24">
        <f>IF(OR($A34="",$E34="",$G34=""),"",IFERROR($E34*$G34,""))</f>
        <v/>
      </c>
      <c r="I34" s="18" t="n"/>
      <c r="J34" s="14">
        <f>IF(OR($A34="",$E34="",$F34=""),"",IF($E34&lt;=$F34,"Repor","OK"))</f>
        <v/>
      </c>
      <c r="K34" s="25">
        <f>IF($A34="","",IF(OR($E34="",$F34="",$G34=""),"Conferir dados do item",IF($J34="Repor","Conferir reposição",IF($I34="","Conferir contagem",IF($I34&gt;TODAY(),"Conferir data",IF(TODAY()-$I34&gt;'Parâmetros'!$B$12,"Conferir contagem",""))))))</f>
        <v/>
      </c>
    </row>
    <row r="35" ht="22" customHeight="1">
      <c r="A35" s="17" t="n"/>
      <c r="B35" s="17" t="n"/>
      <c r="C35" s="17" t="n"/>
      <c r="D35" s="17" t="n"/>
      <c r="E35" s="26" t="n"/>
      <c r="F35" s="26" t="n"/>
      <c r="G35" s="21" t="n"/>
      <c r="H35" s="22">
        <f>IF(OR($A35="",$E35="",$G35=""),"",IFERROR($E35*$G35,""))</f>
        <v/>
      </c>
      <c r="I35" s="18" t="n"/>
      <c r="J35" s="13">
        <f>IF(OR($A35="",$E35="",$F35=""),"",IF($E35&lt;=$F35,"Repor","OK"))</f>
        <v/>
      </c>
      <c r="K35" s="23">
        <f>IF($A35="","",IF(OR($E35="",$F35="",$G35=""),"Conferir dados do item",IF($J35="Repor","Conferir reposição",IF($I35="","Conferir contagem",IF($I35&gt;TODAY(),"Conferir data",IF(TODAY()-$I35&gt;'Parâmetros'!$B$12,"Conferir contagem",""))))))</f>
        <v/>
      </c>
    </row>
    <row r="36" ht="22" customHeight="1">
      <c r="A36" s="17" t="n"/>
      <c r="B36" s="17" t="n"/>
      <c r="C36" s="17" t="n"/>
      <c r="D36" s="17" t="n"/>
      <c r="E36" s="26" t="n"/>
      <c r="F36" s="26" t="n"/>
      <c r="G36" s="21" t="n"/>
      <c r="H36" s="24">
        <f>IF(OR($A36="",$E36="",$G36=""),"",IFERROR($E36*$G36,""))</f>
        <v/>
      </c>
      <c r="I36" s="18" t="n"/>
      <c r="J36" s="14">
        <f>IF(OR($A36="",$E36="",$F36=""),"",IF($E36&lt;=$F36,"Repor","OK"))</f>
        <v/>
      </c>
      <c r="K36" s="25">
        <f>IF($A36="","",IF(OR($E36="",$F36="",$G36=""),"Conferir dados do item",IF($J36="Repor","Conferir reposição",IF($I36="","Conferir contagem",IF($I36&gt;TODAY(),"Conferir data",IF(TODAY()-$I36&gt;'Parâmetros'!$B$12,"Conferir contagem",""))))))</f>
        <v/>
      </c>
    </row>
    <row r="37" ht="22" customHeight="1">
      <c r="A37" s="17" t="n"/>
      <c r="B37" s="17" t="n"/>
      <c r="C37" s="17" t="n"/>
      <c r="D37" s="17" t="n"/>
      <c r="E37" s="26" t="n"/>
      <c r="F37" s="26" t="n"/>
      <c r="G37" s="21" t="n"/>
      <c r="H37" s="22">
        <f>IF(OR($A37="",$E37="",$G37=""),"",IFERROR($E37*$G37,""))</f>
        <v/>
      </c>
      <c r="I37" s="18" t="n"/>
      <c r="J37" s="13">
        <f>IF(OR($A37="",$E37="",$F37=""),"",IF($E37&lt;=$F37,"Repor","OK"))</f>
        <v/>
      </c>
      <c r="K37" s="23">
        <f>IF($A37="","",IF(OR($E37="",$F37="",$G37=""),"Conferir dados do item",IF($J37="Repor","Conferir reposição",IF($I37="","Conferir contagem",IF($I37&gt;TODAY(),"Conferir data",IF(TODAY()-$I37&gt;'Parâmetros'!$B$12,"Conferir contagem",""))))))</f>
        <v/>
      </c>
    </row>
    <row r="38" ht="22" customHeight="1">
      <c r="A38" s="17" t="n"/>
      <c r="B38" s="17" t="n"/>
      <c r="C38" s="17" t="n"/>
      <c r="D38" s="17" t="n"/>
      <c r="E38" s="26" t="n"/>
      <c r="F38" s="26" t="n"/>
      <c r="G38" s="21" t="n"/>
      <c r="H38" s="24">
        <f>IF(OR($A38="",$E38="",$G38=""),"",IFERROR($E38*$G38,""))</f>
        <v/>
      </c>
      <c r="I38" s="18" t="n"/>
      <c r="J38" s="14">
        <f>IF(OR($A38="",$E38="",$F38=""),"",IF($E38&lt;=$F38,"Repor","OK"))</f>
        <v/>
      </c>
      <c r="K38" s="25">
        <f>IF($A38="","",IF(OR($E38="",$F38="",$G38=""),"Conferir dados do item",IF($J38="Repor","Conferir reposição",IF($I38="","Conferir contagem",IF($I38&gt;TODAY(),"Conferir data",IF(TODAY()-$I38&gt;'Parâmetros'!$B$12,"Conferir contagem",""))))))</f>
        <v/>
      </c>
    </row>
    <row r="39" ht="22" customHeight="1">
      <c r="A39" s="17" t="n"/>
      <c r="B39" s="17" t="n"/>
      <c r="C39" s="17" t="n"/>
      <c r="D39" s="17" t="n"/>
      <c r="E39" s="26" t="n"/>
      <c r="F39" s="26" t="n"/>
      <c r="G39" s="21" t="n"/>
      <c r="H39" s="22">
        <f>IF(OR($A39="",$E39="",$G39=""),"",IFERROR($E39*$G39,""))</f>
        <v/>
      </c>
      <c r="I39" s="18" t="n"/>
      <c r="J39" s="13">
        <f>IF(OR($A39="",$E39="",$F39=""),"",IF($E39&lt;=$F39,"Repor","OK"))</f>
        <v/>
      </c>
      <c r="K39" s="23">
        <f>IF($A39="","",IF(OR($E39="",$F39="",$G39=""),"Conferir dados do item",IF($J39="Repor","Conferir reposição",IF($I39="","Conferir contagem",IF($I39&gt;TODAY(),"Conferir data",IF(TODAY()-$I39&gt;'Parâmetros'!$B$12,"Conferir contagem",""))))))</f>
        <v/>
      </c>
    </row>
    <row r="40" ht="22" customHeight="1">
      <c r="A40" s="17" t="n"/>
      <c r="B40" s="17" t="n"/>
      <c r="C40" s="17" t="n"/>
      <c r="D40" s="17" t="n"/>
      <c r="E40" s="26" t="n"/>
      <c r="F40" s="26" t="n"/>
      <c r="G40" s="21" t="n"/>
      <c r="H40" s="24">
        <f>IF(OR($A40="",$E40="",$G40=""),"",IFERROR($E40*$G40,""))</f>
        <v/>
      </c>
      <c r="I40" s="18" t="n"/>
      <c r="J40" s="14">
        <f>IF(OR($A40="",$E40="",$F40=""),"",IF($E40&lt;=$F40,"Repor","OK"))</f>
        <v/>
      </c>
      <c r="K40" s="25">
        <f>IF($A40="","",IF(OR($E40="",$F40="",$G40=""),"Conferir dados do item",IF($J40="Repor","Conferir reposição",IF($I40="","Conferir contagem",IF($I40&gt;TODAY(),"Conferir data",IF(TODAY()-$I40&gt;'Parâmetros'!$B$12,"Conferir contagem",""))))))</f>
        <v/>
      </c>
    </row>
    <row r="41" ht="22" customHeight="1">
      <c r="A41" s="17" t="n"/>
      <c r="B41" s="17" t="n"/>
      <c r="C41" s="17" t="n"/>
      <c r="D41" s="17" t="n"/>
      <c r="E41" s="26" t="n"/>
      <c r="F41" s="26" t="n"/>
      <c r="G41" s="21" t="n"/>
      <c r="H41" s="22">
        <f>IF(OR($A41="",$E41="",$G41=""),"",IFERROR($E41*$G41,""))</f>
        <v/>
      </c>
      <c r="I41" s="18" t="n"/>
      <c r="J41" s="13">
        <f>IF(OR($A41="",$E41="",$F41=""),"",IF($E41&lt;=$F41,"Repor","OK"))</f>
        <v/>
      </c>
      <c r="K41" s="23">
        <f>IF($A41="","",IF(OR($E41="",$F41="",$G41=""),"Conferir dados do item",IF($J41="Repor","Conferir reposição",IF($I41="","Conferir contagem",IF($I41&gt;TODAY(),"Conferir data",IF(TODAY()-$I41&gt;'Parâmetros'!$B$12,"Conferir contagem",""))))))</f>
        <v/>
      </c>
    </row>
    <row r="42" ht="22" customHeight="1">
      <c r="A42" s="17" t="n"/>
      <c r="B42" s="17" t="n"/>
      <c r="C42" s="17" t="n"/>
      <c r="D42" s="17" t="n"/>
      <c r="E42" s="26" t="n"/>
      <c r="F42" s="26" t="n"/>
      <c r="G42" s="21" t="n"/>
      <c r="H42" s="24">
        <f>IF(OR($A42="",$E42="",$G42=""),"",IFERROR($E42*$G42,""))</f>
        <v/>
      </c>
      <c r="I42" s="18" t="n"/>
      <c r="J42" s="14">
        <f>IF(OR($A42="",$E42="",$F42=""),"",IF($E42&lt;=$F42,"Repor","OK"))</f>
        <v/>
      </c>
      <c r="K42" s="25">
        <f>IF($A42="","",IF(OR($E42="",$F42="",$G42=""),"Conferir dados do item",IF($J42="Repor","Conferir reposição",IF($I42="","Conferir contagem",IF($I42&gt;TODAY(),"Conferir data",IF(TODAY()-$I42&gt;'Parâmetros'!$B$12,"Conferir contagem",""))))))</f>
        <v/>
      </c>
    </row>
    <row r="43" ht="22" customHeight="1">
      <c r="A43" s="17" t="n"/>
      <c r="B43" s="17" t="n"/>
      <c r="C43" s="17" t="n"/>
      <c r="D43" s="17" t="n"/>
      <c r="E43" s="26" t="n"/>
      <c r="F43" s="26" t="n"/>
      <c r="G43" s="21" t="n"/>
      <c r="H43" s="22">
        <f>IF(OR($A43="",$E43="",$G43=""),"",IFERROR($E43*$G43,""))</f>
        <v/>
      </c>
      <c r="I43" s="18" t="n"/>
      <c r="J43" s="13">
        <f>IF(OR($A43="",$E43="",$F43=""),"",IF($E43&lt;=$F43,"Repor","OK"))</f>
        <v/>
      </c>
      <c r="K43" s="23">
        <f>IF($A43="","",IF(OR($E43="",$F43="",$G43=""),"Conferir dados do item",IF($J43="Repor","Conferir reposição",IF($I43="","Conferir contagem",IF($I43&gt;TODAY(),"Conferir data",IF(TODAY()-$I43&gt;'Parâmetros'!$B$12,"Conferir contagem",""))))))</f>
        <v/>
      </c>
    </row>
    <row r="44" ht="22" customHeight="1">
      <c r="A44" s="17" t="n"/>
      <c r="B44" s="17" t="n"/>
      <c r="C44" s="17" t="n"/>
      <c r="D44" s="17" t="n"/>
      <c r="E44" s="26" t="n"/>
      <c r="F44" s="26" t="n"/>
      <c r="G44" s="21" t="n"/>
      <c r="H44" s="24">
        <f>IF(OR($A44="",$E44="",$G44=""),"",IFERROR($E44*$G44,""))</f>
        <v/>
      </c>
      <c r="I44" s="18" t="n"/>
      <c r="J44" s="14">
        <f>IF(OR($A44="",$E44="",$F44=""),"",IF($E44&lt;=$F44,"Repor","OK"))</f>
        <v/>
      </c>
      <c r="K44" s="25">
        <f>IF($A44="","",IF(OR($E44="",$F44="",$G44=""),"Conferir dados do item",IF($J44="Repor","Conferir reposição",IF($I44="","Conferir contagem",IF($I44&gt;TODAY(),"Conferir data",IF(TODAY()-$I44&gt;'Parâmetros'!$B$12,"Conferir contagem",""))))))</f>
        <v/>
      </c>
    </row>
    <row r="45" ht="22" customHeight="1">
      <c r="A45" s="17" t="n"/>
      <c r="B45" s="17" t="n"/>
      <c r="C45" s="17" t="n"/>
      <c r="D45" s="17" t="n"/>
      <c r="E45" s="26" t="n"/>
      <c r="F45" s="26" t="n"/>
      <c r="G45" s="21" t="n"/>
      <c r="H45" s="22">
        <f>IF(OR($A45="",$E45="",$G45=""),"",IFERROR($E45*$G45,""))</f>
        <v/>
      </c>
      <c r="I45" s="18" t="n"/>
      <c r="J45" s="13">
        <f>IF(OR($A45="",$E45="",$F45=""),"",IF($E45&lt;=$F45,"Repor","OK"))</f>
        <v/>
      </c>
      <c r="K45" s="23">
        <f>IF($A45="","",IF(OR($E45="",$F45="",$G45=""),"Conferir dados do item",IF($J45="Repor","Conferir reposição",IF($I45="","Conferir contagem",IF($I45&gt;TODAY(),"Conferir data",IF(TODAY()-$I45&gt;'Parâmetros'!$B$12,"Conferir contagem",""))))))</f>
        <v/>
      </c>
    </row>
    <row r="46" ht="22" customHeight="1">
      <c r="A46" s="17" t="n"/>
      <c r="B46" s="17" t="n"/>
      <c r="C46" s="17" t="n"/>
      <c r="D46" s="17" t="n"/>
      <c r="E46" s="26" t="n"/>
      <c r="F46" s="26" t="n"/>
      <c r="G46" s="21" t="n"/>
      <c r="H46" s="24">
        <f>IF(OR($A46="",$E46="",$G46=""),"",IFERROR($E46*$G46,""))</f>
        <v/>
      </c>
      <c r="I46" s="18" t="n"/>
      <c r="J46" s="14">
        <f>IF(OR($A46="",$E46="",$F46=""),"",IF($E46&lt;=$F46,"Repor","OK"))</f>
        <v/>
      </c>
      <c r="K46" s="25">
        <f>IF($A46="","",IF(OR($E46="",$F46="",$G46=""),"Conferir dados do item",IF($J46="Repor","Conferir reposição",IF($I46="","Conferir contagem",IF($I46&gt;TODAY(),"Conferir data",IF(TODAY()-$I46&gt;'Parâmetros'!$B$12,"Conferir contagem",""))))))</f>
        <v/>
      </c>
    </row>
    <row r="47" ht="22" customHeight="1">
      <c r="A47" s="17" t="n"/>
      <c r="B47" s="17" t="n"/>
      <c r="C47" s="17" t="n"/>
      <c r="D47" s="17" t="n"/>
      <c r="E47" s="26" t="n"/>
      <c r="F47" s="26" t="n"/>
      <c r="G47" s="21" t="n"/>
      <c r="H47" s="22">
        <f>IF(OR($A47="",$E47="",$G47=""),"",IFERROR($E47*$G47,""))</f>
        <v/>
      </c>
      <c r="I47" s="18" t="n"/>
      <c r="J47" s="13">
        <f>IF(OR($A47="",$E47="",$F47=""),"",IF($E47&lt;=$F47,"Repor","OK"))</f>
        <v/>
      </c>
      <c r="K47" s="23">
        <f>IF($A47="","",IF(OR($E47="",$F47="",$G47=""),"Conferir dados do item",IF($J47="Repor","Conferir reposição",IF($I47="","Conferir contagem",IF($I47&gt;TODAY(),"Conferir data",IF(TODAY()-$I47&gt;'Parâmetros'!$B$12,"Conferir contagem",""))))))</f>
        <v/>
      </c>
    </row>
    <row r="48" ht="22" customHeight="1">
      <c r="A48" s="17" t="n"/>
      <c r="B48" s="17" t="n"/>
      <c r="C48" s="17" t="n"/>
      <c r="D48" s="17" t="n"/>
      <c r="E48" s="26" t="n"/>
      <c r="F48" s="26" t="n"/>
      <c r="G48" s="21" t="n"/>
      <c r="H48" s="24">
        <f>IF(OR($A48="",$E48="",$G48=""),"",IFERROR($E48*$G48,""))</f>
        <v/>
      </c>
      <c r="I48" s="18" t="n"/>
      <c r="J48" s="14">
        <f>IF(OR($A48="",$E48="",$F48=""),"",IF($E48&lt;=$F48,"Repor","OK"))</f>
        <v/>
      </c>
      <c r="K48" s="25">
        <f>IF($A48="","",IF(OR($E48="",$F48="",$G48=""),"Conferir dados do item",IF($J48="Repor","Conferir reposição",IF($I48="","Conferir contagem",IF($I48&gt;TODAY(),"Conferir data",IF(TODAY()-$I48&gt;'Parâmetros'!$B$12,"Conferir contagem",""))))))</f>
        <v/>
      </c>
    </row>
    <row r="49" ht="22" customHeight="1">
      <c r="A49" s="17" t="n"/>
      <c r="B49" s="17" t="n"/>
      <c r="C49" s="17" t="n"/>
      <c r="D49" s="17" t="n"/>
      <c r="E49" s="26" t="n"/>
      <c r="F49" s="26" t="n"/>
      <c r="G49" s="21" t="n"/>
      <c r="H49" s="22">
        <f>IF(OR($A49="",$E49="",$G49=""),"",IFERROR($E49*$G49,""))</f>
        <v/>
      </c>
      <c r="I49" s="18" t="n"/>
      <c r="J49" s="13">
        <f>IF(OR($A49="",$E49="",$F49=""),"",IF($E49&lt;=$F49,"Repor","OK"))</f>
        <v/>
      </c>
      <c r="K49" s="23">
        <f>IF($A49="","",IF(OR($E49="",$F49="",$G49=""),"Conferir dados do item",IF($J49="Repor","Conferir reposição",IF($I49="","Conferir contagem",IF($I49&gt;TODAY(),"Conferir data",IF(TODAY()-$I49&gt;'Parâmetros'!$B$12,"Conferir contagem",""))))))</f>
        <v/>
      </c>
    </row>
    <row r="50" ht="22" customHeight="1">
      <c r="A50" s="17" t="n"/>
      <c r="B50" s="17" t="n"/>
      <c r="C50" s="17" t="n"/>
      <c r="D50" s="17" t="n"/>
      <c r="E50" s="26" t="n"/>
      <c r="F50" s="26" t="n"/>
      <c r="G50" s="21" t="n"/>
      <c r="H50" s="24">
        <f>IF(OR($A50="",$E50="",$G50=""),"",IFERROR($E50*$G50,""))</f>
        <v/>
      </c>
      <c r="I50" s="18" t="n"/>
      <c r="J50" s="14">
        <f>IF(OR($A50="",$E50="",$F50=""),"",IF($E50&lt;=$F50,"Repor","OK"))</f>
        <v/>
      </c>
      <c r="K50" s="25">
        <f>IF($A50="","",IF(OR($E50="",$F50="",$G50=""),"Conferir dados do item",IF($J50="Repor","Conferir reposição",IF($I50="","Conferir contagem",IF($I50&gt;TODAY(),"Conferir data",IF(TODAY()-$I50&gt;'Parâmetros'!$B$12,"Conferir contagem",""))))))</f>
        <v/>
      </c>
    </row>
    <row r="51" ht="22" customHeight="1">
      <c r="A51" s="17" t="n"/>
      <c r="B51" s="17" t="n"/>
      <c r="C51" s="17" t="n"/>
      <c r="D51" s="17" t="n"/>
      <c r="E51" s="26" t="n"/>
      <c r="F51" s="26" t="n"/>
      <c r="G51" s="21" t="n"/>
      <c r="H51" s="22">
        <f>IF(OR($A51="",$E51="",$G51=""),"",IFERROR($E51*$G51,""))</f>
        <v/>
      </c>
      <c r="I51" s="18" t="n"/>
      <c r="J51" s="13">
        <f>IF(OR($A51="",$E51="",$F51=""),"",IF($E51&lt;=$F51,"Repor","OK"))</f>
        <v/>
      </c>
      <c r="K51" s="23">
        <f>IF($A51="","",IF(OR($E51="",$F51="",$G51=""),"Conferir dados do item",IF($J51="Repor","Conferir reposição",IF($I51="","Conferir contagem",IF($I51&gt;TODAY(),"Conferir data",IF(TODAY()-$I51&gt;'Parâmetros'!$B$12,"Conferir contagem",""))))))</f>
        <v/>
      </c>
    </row>
    <row r="52" ht="22" customHeight="1">
      <c r="A52" s="17" t="n"/>
      <c r="B52" s="17" t="n"/>
      <c r="C52" s="17" t="n"/>
      <c r="D52" s="17" t="n"/>
      <c r="E52" s="26" t="n"/>
      <c r="F52" s="26" t="n"/>
      <c r="G52" s="21" t="n"/>
      <c r="H52" s="24">
        <f>IF(OR($A52="",$E52="",$G52=""),"",IFERROR($E52*$G52,""))</f>
        <v/>
      </c>
      <c r="I52" s="18" t="n"/>
      <c r="J52" s="14">
        <f>IF(OR($A52="",$E52="",$F52=""),"",IF($E52&lt;=$F52,"Repor","OK"))</f>
        <v/>
      </c>
      <c r="K52" s="25">
        <f>IF($A52="","",IF(OR($E52="",$F52="",$G52=""),"Conferir dados do item",IF($J52="Repor","Conferir reposição",IF($I52="","Conferir contagem",IF($I52&gt;TODAY(),"Conferir data",IF(TODAY()-$I52&gt;'Parâmetros'!$B$12,"Conferir contagem",""))))))</f>
        <v/>
      </c>
    </row>
    <row r="53" ht="22" customHeight="1">
      <c r="A53" s="17" t="n"/>
      <c r="B53" s="17" t="n"/>
      <c r="C53" s="17" t="n"/>
      <c r="D53" s="17" t="n"/>
      <c r="E53" s="26" t="n"/>
      <c r="F53" s="26" t="n"/>
      <c r="G53" s="21" t="n"/>
      <c r="H53" s="22">
        <f>IF(OR($A53="",$E53="",$G53=""),"",IFERROR($E53*$G53,""))</f>
        <v/>
      </c>
      <c r="I53" s="18" t="n"/>
      <c r="J53" s="13">
        <f>IF(OR($A53="",$E53="",$F53=""),"",IF($E53&lt;=$F53,"Repor","OK"))</f>
        <v/>
      </c>
      <c r="K53" s="23">
        <f>IF($A53="","",IF(OR($E53="",$F53="",$G53=""),"Conferir dados do item",IF($J53="Repor","Conferir reposição",IF($I53="","Conferir contagem",IF($I53&gt;TODAY(),"Conferir data",IF(TODAY()-$I53&gt;'Parâmetros'!$B$12,"Conferir contagem",""))))))</f>
        <v/>
      </c>
    </row>
    <row r="54" ht="22" customHeight="1">
      <c r="A54" s="17" t="n"/>
      <c r="B54" s="17" t="n"/>
      <c r="C54" s="17" t="n"/>
      <c r="D54" s="17" t="n"/>
      <c r="E54" s="26" t="n"/>
      <c r="F54" s="26" t="n"/>
      <c r="G54" s="21" t="n"/>
      <c r="H54" s="24">
        <f>IF(OR($A54="",$E54="",$G54=""),"",IFERROR($E54*$G54,""))</f>
        <v/>
      </c>
      <c r="I54" s="18" t="n"/>
      <c r="J54" s="14">
        <f>IF(OR($A54="",$E54="",$F54=""),"",IF($E54&lt;=$F54,"Repor","OK"))</f>
        <v/>
      </c>
      <c r="K54" s="25">
        <f>IF($A54="","",IF(OR($E54="",$F54="",$G54=""),"Conferir dados do item",IF($J54="Repor","Conferir reposição",IF($I54="","Conferir contagem",IF($I54&gt;TODAY(),"Conferir data",IF(TODAY()-$I54&gt;'Parâmetros'!$B$12,"Conferir contagem",""))))))</f>
        <v/>
      </c>
    </row>
    <row r="55" ht="22" customHeight="1">
      <c r="A55" s="17" t="n"/>
      <c r="B55" s="17" t="n"/>
      <c r="C55" s="17" t="n"/>
      <c r="D55" s="17" t="n"/>
      <c r="E55" s="26" t="n"/>
      <c r="F55" s="26" t="n"/>
      <c r="G55" s="21" t="n"/>
      <c r="H55" s="22">
        <f>IF(OR($A55="",$E55="",$G55=""),"",IFERROR($E55*$G55,""))</f>
        <v/>
      </c>
      <c r="I55" s="18" t="n"/>
      <c r="J55" s="13">
        <f>IF(OR($A55="",$E55="",$F55=""),"",IF($E55&lt;=$F55,"Repor","OK"))</f>
        <v/>
      </c>
      <c r="K55" s="23">
        <f>IF($A55="","",IF(OR($E55="",$F55="",$G55=""),"Conferir dados do item",IF($J55="Repor","Conferir reposição",IF($I55="","Conferir contagem",IF($I55&gt;TODAY(),"Conferir data",IF(TODAY()-$I55&gt;'Parâmetros'!$B$12,"Conferir contagem",""))))))</f>
        <v/>
      </c>
    </row>
    <row r="56" ht="22" customHeight="1">
      <c r="A56" s="17" t="n"/>
      <c r="B56" s="17" t="n"/>
      <c r="C56" s="17" t="n"/>
      <c r="D56" s="17" t="n"/>
      <c r="E56" s="26" t="n"/>
      <c r="F56" s="26" t="n"/>
      <c r="G56" s="21" t="n"/>
      <c r="H56" s="24">
        <f>IF(OR($A56="",$E56="",$G56=""),"",IFERROR($E56*$G56,""))</f>
        <v/>
      </c>
      <c r="I56" s="18" t="n"/>
      <c r="J56" s="14">
        <f>IF(OR($A56="",$E56="",$F56=""),"",IF($E56&lt;=$F56,"Repor","OK"))</f>
        <v/>
      </c>
      <c r="K56" s="25">
        <f>IF($A56="","",IF(OR($E56="",$F56="",$G56=""),"Conferir dados do item",IF($J56="Repor","Conferir reposição",IF($I56="","Conferir contagem",IF($I56&gt;TODAY(),"Conferir data",IF(TODAY()-$I56&gt;'Parâmetros'!$B$12,"Conferir contagem",""))))))</f>
        <v/>
      </c>
    </row>
    <row r="57" ht="22" customHeight="1">
      <c r="A57" s="17" t="n"/>
      <c r="B57" s="17" t="n"/>
      <c r="C57" s="17" t="n"/>
      <c r="D57" s="17" t="n"/>
      <c r="E57" s="26" t="n"/>
      <c r="F57" s="26" t="n"/>
      <c r="G57" s="21" t="n"/>
      <c r="H57" s="22">
        <f>IF(OR($A57="",$E57="",$G57=""),"",IFERROR($E57*$G57,""))</f>
        <v/>
      </c>
      <c r="I57" s="18" t="n"/>
      <c r="J57" s="13">
        <f>IF(OR($A57="",$E57="",$F57=""),"",IF($E57&lt;=$F57,"Repor","OK"))</f>
        <v/>
      </c>
      <c r="K57" s="23">
        <f>IF($A57="","",IF(OR($E57="",$F57="",$G57=""),"Conferir dados do item",IF($J57="Repor","Conferir reposição",IF($I57="","Conferir contagem",IF($I57&gt;TODAY(),"Conferir data",IF(TODAY()-$I57&gt;'Parâmetros'!$B$12,"Conferir contagem",""))))))</f>
        <v/>
      </c>
    </row>
    <row r="58" ht="22" customHeight="1">
      <c r="A58" s="17" t="n"/>
      <c r="B58" s="17" t="n"/>
      <c r="C58" s="17" t="n"/>
      <c r="D58" s="17" t="n"/>
      <c r="E58" s="26" t="n"/>
      <c r="F58" s="26" t="n"/>
      <c r="G58" s="21" t="n"/>
      <c r="H58" s="24">
        <f>IF(OR($A58="",$E58="",$G58=""),"",IFERROR($E58*$G58,""))</f>
        <v/>
      </c>
      <c r="I58" s="18" t="n"/>
      <c r="J58" s="14">
        <f>IF(OR($A58="",$E58="",$F58=""),"",IF($E58&lt;=$F58,"Repor","OK"))</f>
        <v/>
      </c>
      <c r="K58" s="25">
        <f>IF($A58="","",IF(OR($E58="",$F58="",$G58=""),"Conferir dados do item",IF($J58="Repor","Conferir reposição",IF($I58="","Conferir contagem",IF($I58&gt;TODAY(),"Conferir data",IF(TODAY()-$I58&gt;'Parâmetros'!$B$12,"Conferir contagem",""))))))</f>
        <v/>
      </c>
    </row>
    <row r="59" ht="22" customHeight="1">
      <c r="A59" s="17" t="n"/>
      <c r="B59" s="17" t="n"/>
      <c r="C59" s="17" t="n"/>
      <c r="D59" s="17" t="n"/>
      <c r="E59" s="26" t="n"/>
      <c r="F59" s="26" t="n"/>
      <c r="G59" s="21" t="n"/>
      <c r="H59" s="22">
        <f>IF(OR($A59="",$E59="",$G59=""),"",IFERROR($E59*$G59,""))</f>
        <v/>
      </c>
      <c r="I59" s="18" t="n"/>
      <c r="J59" s="13">
        <f>IF(OR($A59="",$E59="",$F59=""),"",IF($E59&lt;=$F59,"Repor","OK"))</f>
        <v/>
      </c>
      <c r="K59" s="23">
        <f>IF($A59="","",IF(OR($E59="",$F59="",$G59=""),"Conferir dados do item",IF($J59="Repor","Conferir reposição",IF($I59="","Conferir contagem",IF($I59&gt;TODAY(),"Conferir data",IF(TODAY()-$I59&gt;'Parâmetros'!$B$12,"Conferir contagem",""))))))</f>
        <v/>
      </c>
    </row>
    <row r="60" ht="22" customHeight="1">
      <c r="A60" s="17" t="n"/>
      <c r="B60" s="17" t="n"/>
      <c r="C60" s="17" t="n"/>
      <c r="D60" s="17" t="n"/>
      <c r="E60" s="26" t="n"/>
      <c r="F60" s="26" t="n"/>
      <c r="G60" s="21" t="n"/>
      <c r="H60" s="24">
        <f>IF(OR($A60="",$E60="",$G60=""),"",IFERROR($E60*$G60,""))</f>
        <v/>
      </c>
      <c r="I60" s="18" t="n"/>
      <c r="J60" s="14">
        <f>IF(OR($A60="",$E60="",$F60=""),"",IF($E60&lt;=$F60,"Repor","OK"))</f>
        <v/>
      </c>
      <c r="K60" s="25">
        <f>IF($A60="","",IF(OR($E60="",$F60="",$G60=""),"Conferir dados do item",IF($J60="Repor","Conferir reposição",IF($I60="","Conferir contagem",IF($I60&gt;TODAY(),"Conferir data",IF(TODAY()-$I60&gt;'Parâmetros'!$B$12,"Conferir contagem",""))))))</f>
        <v/>
      </c>
    </row>
    <row r="61" ht="22" customHeight="1">
      <c r="A61" s="17" t="n"/>
      <c r="B61" s="17" t="n"/>
      <c r="C61" s="17" t="n"/>
      <c r="D61" s="17" t="n"/>
      <c r="E61" s="26" t="n"/>
      <c r="F61" s="26" t="n"/>
      <c r="G61" s="21" t="n"/>
      <c r="H61" s="22">
        <f>IF(OR($A61="",$E61="",$G61=""),"",IFERROR($E61*$G61,""))</f>
        <v/>
      </c>
      <c r="I61" s="18" t="n"/>
      <c r="J61" s="13">
        <f>IF(OR($A61="",$E61="",$F61=""),"",IF($E61&lt;=$F61,"Repor","OK"))</f>
        <v/>
      </c>
      <c r="K61" s="23">
        <f>IF($A61="","",IF(OR($E61="",$F61="",$G61=""),"Conferir dados do item",IF($J61="Repor","Conferir reposição",IF($I61="","Conferir contagem",IF($I61&gt;TODAY(),"Conferir data",IF(TODAY()-$I61&gt;'Parâmetros'!$B$12,"Conferir contagem",""))))))</f>
        <v/>
      </c>
    </row>
    <row r="62" ht="22" customHeight="1">
      <c r="A62" s="17" t="n"/>
      <c r="B62" s="17" t="n"/>
      <c r="C62" s="17" t="n"/>
      <c r="D62" s="17" t="n"/>
      <c r="E62" s="26" t="n"/>
      <c r="F62" s="26" t="n"/>
      <c r="G62" s="21" t="n"/>
      <c r="H62" s="24">
        <f>IF(OR($A62="",$E62="",$G62=""),"",IFERROR($E62*$G62,""))</f>
        <v/>
      </c>
      <c r="I62" s="18" t="n"/>
      <c r="J62" s="14">
        <f>IF(OR($A62="",$E62="",$F62=""),"",IF($E62&lt;=$F62,"Repor","OK"))</f>
        <v/>
      </c>
      <c r="K62" s="25">
        <f>IF($A62="","",IF(OR($E62="",$F62="",$G62=""),"Conferir dados do item",IF($J62="Repor","Conferir reposição",IF($I62="","Conferir contagem",IF($I62&gt;TODAY(),"Conferir data",IF(TODAY()-$I62&gt;'Parâmetros'!$B$12,"Conferir contagem",""))))))</f>
        <v/>
      </c>
    </row>
    <row r="63" ht="22" customHeight="1">
      <c r="A63" s="17" t="n"/>
      <c r="B63" s="17" t="n"/>
      <c r="C63" s="17" t="n"/>
      <c r="D63" s="17" t="n"/>
      <c r="E63" s="26" t="n"/>
      <c r="F63" s="26" t="n"/>
      <c r="G63" s="21" t="n"/>
      <c r="H63" s="22">
        <f>IF(OR($A63="",$E63="",$G63=""),"",IFERROR($E63*$G63,""))</f>
        <v/>
      </c>
      <c r="I63" s="18" t="n"/>
      <c r="J63" s="13">
        <f>IF(OR($A63="",$E63="",$F63=""),"",IF($E63&lt;=$F63,"Repor","OK"))</f>
        <v/>
      </c>
      <c r="K63" s="23">
        <f>IF($A63="","",IF(OR($E63="",$F63="",$G63=""),"Conferir dados do item",IF($J63="Repor","Conferir reposição",IF($I63="","Conferir contagem",IF($I63&gt;TODAY(),"Conferir data",IF(TODAY()-$I63&gt;'Parâmetros'!$B$12,"Conferir contagem",""))))))</f>
        <v/>
      </c>
    </row>
    <row r="64" ht="22" customHeight="1">
      <c r="A64" s="17" t="n"/>
      <c r="B64" s="17" t="n"/>
      <c r="C64" s="17" t="n"/>
      <c r="D64" s="17" t="n"/>
      <c r="E64" s="26" t="n"/>
      <c r="F64" s="26" t="n"/>
      <c r="G64" s="21" t="n"/>
      <c r="H64" s="24">
        <f>IF(OR($A64="",$E64="",$G64=""),"",IFERROR($E64*$G64,""))</f>
        <v/>
      </c>
      <c r="I64" s="18" t="n"/>
      <c r="J64" s="14">
        <f>IF(OR($A64="",$E64="",$F64=""),"",IF($E64&lt;=$F64,"Repor","OK"))</f>
        <v/>
      </c>
      <c r="K64" s="25">
        <f>IF($A64="","",IF(OR($E64="",$F64="",$G64=""),"Conferir dados do item",IF($J64="Repor","Conferir reposição",IF($I64="","Conferir contagem",IF($I64&gt;TODAY(),"Conferir data",IF(TODAY()-$I64&gt;'Parâmetros'!$B$12,"Conferir contagem",""))))))</f>
        <v/>
      </c>
    </row>
    <row r="65" ht="22" customHeight="1">
      <c r="A65" s="17" t="n"/>
      <c r="B65" s="17" t="n"/>
      <c r="C65" s="17" t="n"/>
      <c r="D65" s="17" t="n"/>
      <c r="E65" s="26" t="n"/>
      <c r="F65" s="26" t="n"/>
      <c r="G65" s="21" t="n"/>
      <c r="H65" s="22">
        <f>IF(OR($A65="",$E65="",$G65=""),"",IFERROR($E65*$G65,""))</f>
        <v/>
      </c>
      <c r="I65" s="18" t="n"/>
      <c r="J65" s="13">
        <f>IF(OR($A65="",$E65="",$F65=""),"",IF($E65&lt;=$F65,"Repor","OK"))</f>
        <v/>
      </c>
      <c r="K65" s="23">
        <f>IF($A65="","",IF(OR($E65="",$F65="",$G65=""),"Conferir dados do item",IF($J65="Repor","Conferir reposição",IF($I65="","Conferir contagem",IF($I65&gt;TODAY(),"Conferir data",IF(TODAY()-$I65&gt;'Parâmetros'!$B$12,"Conferir contagem",""))))))</f>
        <v/>
      </c>
    </row>
    <row r="66" ht="22" customHeight="1">
      <c r="A66" s="17" t="n"/>
      <c r="B66" s="17" t="n"/>
      <c r="C66" s="17" t="n"/>
      <c r="D66" s="17" t="n"/>
      <c r="E66" s="26" t="n"/>
      <c r="F66" s="26" t="n"/>
      <c r="G66" s="21" t="n"/>
      <c r="H66" s="24">
        <f>IF(OR($A66="",$E66="",$G66=""),"",IFERROR($E66*$G66,""))</f>
        <v/>
      </c>
      <c r="I66" s="18" t="n"/>
      <c r="J66" s="14">
        <f>IF(OR($A66="",$E66="",$F66=""),"",IF($E66&lt;=$F66,"Repor","OK"))</f>
        <v/>
      </c>
      <c r="K66" s="25">
        <f>IF($A66="","",IF(OR($E66="",$F66="",$G66=""),"Conferir dados do item",IF($J66="Repor","Conferir reposição",IF($I66="","Conferir contagem",IF($I66&gt;TODAY(),"Conferir data",IF(TODAY()-$I66&gt;'Parâmetros'!$B$12,"Conferir contagem",""))))))</f>
        <v/>
      </c>
    </row>
    <row r="67" ht="22" customHeight="1">
      <c r="A67" s="17" t="n"/>
      <c r="B67" s="17" t="n"/>
      <c r="C67" s="17" t="n"/>
      <c r="D67" s="17" t="n"/>
      <c r="E67" s="26" t="n"/>
      <c r="F67" s="26" t="n"/>
      <c r="G67" s="21" t="n"/>
      <c r="H67" s="22">
        <f>IF(OR($A67="",$E67="",$G67=""),"",IFERROR($E67*$G67,""))</f>
        <v/>
      </c>
      <c r="I67" s="18" t="n"/>
      <c r="J67" s="13">
        <f>IF(OR($A67="",$E67="",$F67=""),"",IF($E67&lt;=$F67,"Repor","OK"))</f>
        <v/>
      </c>
      <c r="K67" s="23">
        <f>IF($A67="","",IF(OR($E67="",$F67="",$G67=""),"Conferir dados do item",IF($J67="Repor","Conferir reposição",IF($I67="","Conferir contagem",IF($I67&gt;TODAY(),"Conferir data",IF(TODAY()-$I67&gt;'Parâmetros'!$B$12,"Conferir contagem",""))))))</f>
        <v/>
      </c>
    </row>
    <row r="68" ht="22" customHeight="1">
      <c r="A68" s="17" t="n"/>
      <c r="B68" s="17" t="n"/>
      <c r="C68" s="17" t="n"/>
      <c r="D68" s="17" t="n"/>
      <c r="E68" s="26" t="n"/>
      <c r="F68" s="26" t="n"/>
      <c r="G68" s="21" t="n"/>
      <c r="H68" s="24">
        <f>IF(OR($A68="",$E68="",$G68=""),"",IFERROR($E68*$G68,""))</f>
        <v/>
      </c>
      <c r="I68" s="18" t="n"/>
      <c r="J68" s="14">
        <f>IF(OR($A68="",$E68="",$F68=""),"",IF($E68&lt;=$F68,"Repor","OK"))</f>
        <v/>
      </c>
      <c r="K68" s="25">
        <f>IF($A68="","",IF(OR($E68="",$F68="",$G68=""),"Conferir dados do item",IF($J68="Repor","Conferir reposição",IF($I68="","Conferir contagem",IF($I68&gt;TODAY(),"Conferir data",IF(TODAY()-$I68&gt;'Parâmetros'!$B$12,"Conferir contagem",""))))))</f>
        <v/>
      </c>
    </row>
    <row r="69" ht="22" customHeight="1">
      <c r="A69" s="17" t="n"/>
      <c r="B69" s="17" t="n"/>
      <c r="C69" s="17" t="n"/>
      <c r="D69" s="17" t="n"/>
      <c r="E69" s="26" t="n"/>
      <c r="F69" s="26" t="n"/>
      <c r="G69" s="21" t="n"/>
      <c r="H69" s="22">
        <f>IF(OR($A69="",$E69="",$G69=""),"",IFERROR($E69*$G69,""))</f>
        <v/>
      </c>
      <c r="I69" s="18" t="n"/>
      <c r="J69" s="13">
        <f>IF(OR($A69="",$E69="",$F69=""),"",IF($E69&lt;=$F69,"Repor","OK"))</f>
        <v/>
      </c>
      <c r="K69" s="23">
        <f>IF($A69="","",IF(OR($E69="",$F69="",$G69=""),"Conferir dados do item",IF($J69="Repor","Conferir reposição",IF($I69="","Conferir contagem",IF($I69&gt;TODAY(),"Conferir data",IF(TODAY()-$I69&gt;'Parâmetros'!$B$12,"Conferir contagem",""))))))</f>
        <v/>
      </c>
    </row>
    <row r="70" ht="22" customHeight="1">
      <c r="A70" s="17" t="n"/>
      <c r="B70" s="17" t="n"/>
      <c r="C70" s="17" t="n"/>
      <c r="D70" s="17" t="n"/>
      <c r="E70" s="26" t="n"/>
      <c r="F70" s="26" t="n"/>
      <c r="G70" s="21" t="n"/>
      <c r="H70" s="24">
        <f>IF(OR($A70="",$E70="",$G70=""),"",IFERROR($E70*$G70,""))</f>
        <v/>
      </c>
      <c r="I70" s="18" t="n"/>
      <c r="J70" s="14">
        <f>IF(OR($A70="",$E70="",$F70=""),"",IF($E70&lt;=$F70,"Repor","OK"))</f>
        <v/>
      </c>
      <c r="K70" s="25">
        <f>IF($A70="","",IF(OR($E70="",$F70="",$G70=""),"Conferir dados do item",IF($J70="Repor","Conferir reposição",IF($I70="","Conferir contagem",IF($I70&gt;TODAY(),"Conferir data",IF(TODAY()-$I70&gt;'Parâmetros'!$B$12,"Conferir contagem",""))))))</f>
        <v/>
      </c>
    </row>
    <row r="71" ht="22" customHeight="1">
      <c r="A71" s="17" t="n"/>
      <c r="B71" s="17" t="n"/>
      <c r="C71" s="17" t="n"/>
      <c r="D71" s="17" t="n"/>
      <c r="E71" s="26" t="n"/>
      <c r="F71" s="26" t="n"/>
      <c r="G71" s="21" t="n"/>
      <c r="H71" s="22">
        <f>IF(OR($A71="",$E71="",$G71=""),"",IFERROR($E71*$G71,""))</f>
        <v/>
      </c>
      <c r="I71" s="18" t="n"/>
      <c r="J71" s="13">
        <f>IF(OR($A71="",$E71="",$F71=""),"",IF($E71&lt;=$F71,"Repor","OK"))</f>
        <v/>
      </c>
      <c r="K71" s="23">
        <f>IF($A71="","",IF(OR($E71="",$F71="",$G71=""),"Conferir dados do item",IF($J71="Repor","Conferir reposição",IF($I71="","Conferir contagem",IF($I71&gt;TODAY(),"Conferir data",IF(TODAY()-$I71&gt;'Parâmetros'!$B$12,"Conferir contagem",""))))))</f>
        <v/>
      </c>
    </row>
    <row r="72" ht="22" customHeight="1">
      <c r="A72" s="17" t="n"/>
      <c r="B72" s="17" t="n"/>
      <c r="C72" s="17" t="n"/>
      <c r="D72" s="17" t="n"/>
      <c r="E72" s="26" t="n"/>
      <c r="F72" s="26" t="n"/>
      <c r="G72" s="21" t="n"/>
      <c r="H72" s="24">
        <f>IF(OR($A72="",$E72="",$G72=""),"",IFERROR($E72*$G72,""))</f>
        <v/>
      </c>
      <c r="I72" s="18" t="n"/>
      <c r="J72" s="14">
        <f>IF(OR($A72="",$E72="",$F72=""),"",IF($E72&lt;=$F72,"Repor","OK"))</f>
        <v/>
      </c>
      <c r="K72" s="25">
        <f>IF($A72="","",IF(OR($E72="",$F72="",$G72=""),"Conferir dados do item",IF($J72="Repor","Conferir reposição",IF($I72="","Conferir contagem",IF($I72&gt;TODAY(),"Conferir data",IF(TODAY()-$I72&gt;'Parâmetros'!$B$12,"Conferir contagem",""))))))</f>
        <v/>
      </c>
    </row>
    <row r="73" ht="22" customHeight="1">
      <c r="A73" s="17" t="n"/>
      <c r="B73" s="17" t="n"/>
      <c r="C73" s="17" t="n"/>
      <c r="D73" s="17" t="n"/>
      <c r="E73" s="26" t="n"/>
      <c r="F73" s="26" t="n"/>
      <c r="G73" s="21" t="n"/>
      <c r="H73" s="22">
        <f>IF(OR($A73="",$E73="",$G73=""),"",IFERROR($E73*$G73,""))</f>
        <v/>
      </c>
      <c r="I73" s="18" t="n"/>
      <c r="J73" s="13">
        <f>IF(OR($A73="",$E73="",$F73=""),"",IF($E73&lt;=$F73,"Repor","OK"))</f>
        <v/>
      </c>
      <c r="K73" s="23">
        <f>IF($A73="","",IF(OR($E73="",$F73="",$G73=""),"Conferir dados do item",IF($J73="Repor","Conferir reposição",IF($I73="","Conferir contagem",IF($I73&gt;TODAY(),"Conferir data",IF(TODAY()-$I73&gt;'Parâmetros'!$B$12,"Conferir contagem",""))))))</f>
        <v/>
      </c>
    </row>
    <row r="74" ht="22" customHeight="1">
      <c r="A74" s="17" t="n"/>
      <c r="B74" s="17" t="n"/>
      <c r="C74" s="17" t="n"/>
      <c r="D74" s="17" t="n"/>
      <c r="E74" s="26" t="n"/>
      <c r="F74" s="26" t="n"/>
      <c r="G74" s="21" t="n"/>
      <c r="H74" s="24">
        <f>IF(OR($A74="",$E74="",$G74=""),"",IFERROR($E74*$G74,""))</f>
        <v/>
      </c>
      <c r="I74" s="18" t="n"/>
      <c r="J74" s="14">
        <f>IF(OR($A74="",$E74="",$F74=""),"",IF($E74&lt;=$F74,"Repor","OK"))</f>
        <v/>
      </c>
      <c r="K74" s="25">
        <f>IF($A74="","",IF(OR($E74="",$F74="",$G74=""),"Conferir dados do item",IF($J74="Repor","Conferir reposição",IF($I74="","Conferir contagem",IF($I74&gt;TODAY(),"Conferir data",IF(TODAY()-$I74&gt;'Parâmetros'!$B$12,"Conferir contagem",""))))))</f>
        <v/>
      </c>
    </row>
    <row r="75" ht="22" customHeight="1">
      <c r="A75" s="17" t="n"/>
      <c r="B75" s="17" t="n"/>
      <c r="C75" s="17" t="n"/>
      <c r="D75" s="17" t="n"/>
      <c r="E75" s="26" t="n"/>
      <c r="F75" s="26" t="n"/>
      <c r="G75" s="21" t="n"/>
      <c r="H75" s="22">
        <f>IF(OR($A75="",$E75="",$G75=""),"",IFERROR($E75*$G75,""))</f>
        <v/>
      </c>
      <c r="I75" s="18" t="n"/>
      <c r="J75" s="13">
        <f>IF(OR($A75="",$E75="",$F75=""),"",IF($E75&lt;=$F75,"Repor","OK"))</f>
        <v/>
      </c>
      <c r="K75" s="23">
        <f>IF($A75="","",IF(OR($E75="",$F75="",$G75=""),"Conferir dados do item",IF($J75="Repor","Conferir reposição",IF($I75="","Conferir contagem",IF($I75&gt;TODAY(),"Conferir data",IF(TODAY()-$I75&gt;'Parâmetros'!$B$12,"Conferir contagem",""))))))</f>
        <v/>
      </c>
    </row>
    <row r="76" ht="22" customHeight="1">
      <c r="A76" s="17" t="n"/>
      <c r="B76" s="17" t="n"/>
      <c r="C76" s="17" t="n"/>
      <c r="D76" s="17" t="n"/>
      <c r="E76" s="26" t="n"/>
      <c r="F76" s="26" t="n"/>
      <c r="G76" s="21" t="n"/>
      <c r="H76" s="24">
        <f>IF(OR($A76="",$E76="",$G76=""),"",IFERROR($E76*$G76,""))</f>
        <v/>
      </c>
      <c r="I76" s="18" t="n"/>
      <c r="J76" s="14">
        <f>IF(OR($A76="",$E76="",$F76=""),"",IF($E76&lt;=$F76,"Repor","OK"))</f>
        <v/>
      </c>
      <c r="K76" s="25">
        <f>IF($A76="","",IF(OR($E76="",$F76="",$G76=""),"Conferir dados do item",IF($J76="Repor","Conferir reposição",IF($I76="","Conferir contagem",IF($I76&gt;TODAY(),"Conferir data",IF(TODAY()-$I76&gt;'Parâmetros'!$B$12,"Conferir contagem",""))))))</f>
        <v/>
      </c>
    </row>
    <row r="77" ht="22" customHeight="1">
      <c r="A77" s="17" t="n"/>
      <c r="B77" s="17" t="n"/>
      <c r="C77" s="17" t="n"/>
      <c r="D77" s="17" t="n"/>
      <c r="E77" s="26" t="n"/>
      <c r="F77" s="26" t="n"/>
      <c r="G77" s="21" t="n"/>
      <c r="H77" s="22">
        <f>IF(OR($A77="",$E77="",$G77=""),"",IFERROR($E77*$G77,""))</f>
        <v/>
      </c>
      <c r="I77" s="18" t="n"/>
      <c r="J77" s="13">
        <f>IF(OR($A77="",$E77="",$F77=""),"",IF($E77&lt;=$F77,"Repor","OK"))</f>
        <v/>
      </c>
      <c r="K77" s="23">
        <f>IF($A77="","",IF(OR($E77="",$F77="",$G77=""),"Conferir dados do item",IF($J77="Repor","Conferir reposição",IF($I77="","Conferir contagem",IF($I77&gt;TODAY(),"Conferir data",IF(TODAY()-$I77&gt;'Parâmetros'!$B$12,"Conferir contagem",""))))))</f>
        <v/>
      </c>
    </row>
    <row r="78" ht="22" customHeight="1">
      <c r="A78" s="17" t="n"/>
      <c r="B78" s="17" t="n"/>
      <c r="C78" s="17" t="n"/>
      <c r="D78" s="17" t="n"/>
      <c r="E78" s="26" t="n"/>
      <c r="F78" s="26" t="n"/>
      <c r="G78" s="21" t="n"/>
      <c r="H78" s="24">
        <f>IF(OR($A78="",$E78="",$G78=""),"",IFERROR($E78*$G78,""))</f>
        <v/>
      </c>
      <c r="I78" s="18" t="n"/>
      <c r="J78" s="14">
        <f>IF(OR($A78="",$E78="",$F78=""),"",IF($E78&lt;=$F78,"Repor","OK"))</f>
        <v/>
      </c>
      <c r="K78" s="25">
        <f>IF($A78="","",IF(OR($E78="",$F78="",$G78=""),"Conferir dados do item",IF($J78="Repor","Conferir reposição",IF($I78="","Conferir contagem",IF($I78&gt;TODAY(),"Conferir data",IF(TODAY()-$I78&gt;'Parâmetros'!$B$12,"Conferir contagem",""))))))</f>
        <v/>
      </c>
    </row>
    <row r="79" ht="22" customHeight="1">
      <c r="A79" s="17" t="n"/>
      <c r="B79" s="17" t="n"/>
      <c r="C79" s="17" t="n"/>
      <c r="D79" s="17" t="n"/>
      <c r="E79" s="26" t="n"/>
      <c r="F79" s="26" t="n"/>
      <c r="G79" s="21" t="n"/>
      <c r="H79" s="22">
        <f>IF(OR($A79="",$E79="",$G79=""),"",IFERROR($E79*$G79,""))</f>
        <v/>
      </c>
      <c r="I79" s="18" t="n"/>
      <c r="J79" s="13">
        <f>IF(OR($A79="",$E79="",$F79=""),"",IF($E79&lt;=$F79,"Repor","OK"))</f>
        <v/>
      </c>
      <c r="K79" s="23">
        <f>IF($A79="","",IF(OR($E79="",$F79="",$G79=""),"Conferir dados do item",IF($J79="Repor","Conferir reposição",IF($I79="","Conferir contagem",IF($I79&gt;TODAY(),"Conferir data",IF(TODAY()-$I79&gt;'Parâmetros'!$B$12,"Conferir contagem",""))))))</f>
        <v/>
      </c>
    </row>
    <row r="80" ht="22" customHeight="1">
      <c r="A80" s="17" t="n"/>
      <c r="B80" s="17" t="n"/>
      <c r="C80" s="17" t="n"/>
      <c r="D80" s="17" t="n"/>
      <c r="E80" s="26" t="n"/>
      <c r="F80" s="26" t="n"/>
      <c r="G80" s="21" t="n"/>
      <c r="H80" s="24">
        <f>IF(OR($A80="",$E80="",$G80=""),"",IFERROR($E80*$G80,""))</f>
        <v/>
      </c>
      <c r="I80" s="18" t="n"/>
      <c r="J80" s="14">
        <f>IF(OR($A80="",$E80="",$F80=""),"",IF($E80&lt;=$F80,"Repor","OK"))</f>
        <v/>
      </c>
      <c r="K80" s="25">
        <f>IF($A80="","",IF(OR($E80="",$F80="",$G80=""),"Conferir dados do item",IF($J80="Repor","Conferir reposição",IF($I80="","Conferir contagem",IF($I80&gt;TODAY(),"Conferir data",IF(TODAY()-$I80&gt;'Parâmetros'!$B$12,"Conferir contagem",""))))))</f>
        <v/>
      </c>
    </row>
    <row r="81" ht="22" customHeight="1">
      <c r="A81" s="17" t="n"/>
      <c r="B81" s="17" t="n"/>
      <c r="C81" s="17" t="n"/>
      <c r="D81" s="17" t="n"/>
      <c r="E81" s="26" t="n"/>
      <c r="F81" s="26" t="n"/>
      <c r="G81" s="21" t="n"/>
      <c r="H81" s="22">
        <f>IF(OR($A81="",$E81="",$G81=""),"",IFERROR($E81*$G81,""))</f>
        <v/>
      </c>
      <c r="I81" s="18" t="n"/>
      <c r="J81" s="13">
        <f>IF(OR($A81="",$E81="",$F81=""),"",IF($E81&lt;=$F81,"Repor","OK"))</f>
        <v/>
      </c>
      <c r="K81" s="23">
        <f>IF($A81="","",IF(OR($E81="",$F81="",$G81=""),"Conferir dados do item",IF($J81="Repor","Conferir reposição",IF($I81="","Conferir contagem",IF($I81&gt;TODAY(),"Conferir data",IF(TODAY()-$I81&gt;'Parâmetros'!$B$12,"Conferir contagem",""))))))</f>
        <v/>
      </c>
    </row>
    <row r="82" ht="22" customHeight="1">
      <c r="A82" s="17" t="n"/>
      <c r="B82" s="17" t="n"/>
      <c r="C82" s="17" t="n"/>
      <c r="D82" s="17" t="n"/>
      <c r="E82" s="26" t="n"/>
      <c r="F82" s="26" t="n"/>
      <c r="G82" s="21" t="n"/>
      <c r="H82" s="24">
        <f>IF(OR($A82="",$E82="",$G82=""),"",IFERROR($E82*$G82,""))</f>
        <v/>
      </c>
      <c r="I82" s="18" t="n"/>
      <c r="J82" s="14">
        <f>IF(OR($A82="",$E82="",$F82=""),"",IF($E82&lt;=$F82,"Repor","OK"))</f>
        <v/>
      </c>
      <c r="K82" s="25">
        <f>IF($A82="","",IF(OR($E82="",$F82="",$G82=""),"Conferir dados do item",IF($J82="Repor","Conferir reposição",IF($I82="","Conferir contagem",IF($I82&gt;TODAY(),"Conferir data",IF(TODAY()-$I82&gt;'Parâmetros'!$B$12,"Conferir contagem",""))))))</f>
        <v/>
      </c>
    </row>
    <row r="83" ht="22" customHeight="1">
      <c r="A83" s="17" t="n"/>
      <c r="B83" s="17" t="n"/>
      <c r="C83" s="17" t="n"/>
      <c r="D83" s="17" t="n"/>
      <c r="E83" s="26" t="n"/>
      <c r="F83" s="26" t="n"/>
      <c r="G83" s="21" t="n"/>
      <c r="H83" s="22">
        <f>IF(OR($A83="",$E83="",$G83=""),"",IFERROR($E83*$G83,""))</f>
        <v/>
      </c>
      <c r="I83" s="18" t="n"/>
      <c r="J83" s="13">
        <f>IF(OR($A83="",$E83="",$F83=""),"",IF($E83&lt;=$F83,"Repor","OK"))</f>
        <v/>
      </c>
      <c r="K83" s="23">
        <f>IF($A83="","",IF(OR($E83="",$F83="",$G83=""),"Conferir dados do item",IF($J83="Repor","Conferir reposição",IF($I83="","Conferir contagem",IF($I83&gt;TODAY(),"Conferir data",IF(TODAY()-$I83&gt;'Parâmetros'!$B$12,"Conferir contagem",""))))))</f>
        <v/>
      </c>
    </row>
    <row r="84" ht="22" customHeight="1">
      <c r="A84" s="17" t="n"/>
      <c r="B84" s="17" t="n"/>
      <c r="C84" s="17" t="n"/>
      <c r="D84" s="17" t="n"/>
      <c r="E84" s="26" t="n"/>
      <c r="F84" s="26" t="n"/>
      <c r="G84" s="21" t="n"/>
      <c r="H84" s="24">
        <f>IF(OR($A84="",$E84="",$G84=""),"",IFERROR($E84*$G84,""))</f>
        <v/>
      </c>
      <c r="I84" s="18" t="n"/>
      <c r="J84" s="14">
        <f>IF(OR($A84="",$E84="",$F84=""),"",IF($E84&lt;=$F84,"Repor","OK"))</f>
        <v/>
      </c>
      <c r="K84" s="25">
        <f>IF($A84="","",IF(OR($E84="",$F84="",$G84=""),"Conferir dados do item",IF($J84="Repor","Conferir reposição",IF($I84="","Conferir contagem",IF($I84&gt;TODAY(),"Conferir data",IF(TODAY()-$I84&gt;'Parâmetros'!$B$12,"Conferir contagem",""))))))</f>
        <v/>
      </c>
    </row>
    <row r="85" ht="22" customHeight="1">
      <c r="A85" s="17" t="n"/>
      <c r="B85" s="17" t="n"/>
      <c r="C85" s="17" t="n"/>
      <c r="D85" s="17" t="n"/>
      <c r="E85" s="26" t="n"/>
      <c r="F85" s="26" t="n"/>
      <c r="G85" s="21" t="n"/>
      <c r="H85" s="22">
        <f>IF(OR($A85="",$E85="",$G85=""),"",IFERROR($E85*$G85,""))</f>
        <v/>
      </c>
      <c r="I85" s="18" t="n"/>
      <c r="J85" s="13">
        <f>IF(OR($A85="",$E85="",$F85=""),"",IF($E85&lt;=$F85,"Repor","OK"))</f>
        <v/>
      </c>
      <c r="K85" s="23">
        <f>IF($A85="","",IF(OR($E85="",$F85="",$G85=""),"Conferir dados do item",IF($J85="Repor","Conferir reposição",IF($I85="","Conferir contagem",IF($I85&gt;TODAY(),"Conferir data",IF(TODAY()-$I85&gt;'Parâmetros'!$B$12,"Conferir contagem",""))))))</f>
        <v/>
      </c>
    </row>
    <row r="86" ht="22" customHeight="1">
      <c r="A86" s="17" t="n"/>
      <c r="B86" s="17" t="n"/>
      <c r="C86" s="17" t="n"/>
      <c r="D86" s="17" t="n"/>
      <c r="E86" s="26" t="n"/>
      <c r="F86" s="26" t="n"/>
      <c r="G86" s="21" t="n"/>
      <c r="H86" s="24">
        <f>IF(OR($A86="",$E86="",$G86=""),"",IFERROR($E86*$G86,""))</f>
        <v/>
      </c>
      <c r="I86" s="18" t="n"/>
      <c r="J86" s="14">
        <f>IF(OR($A86="",$E86="",$F86=""),"",IF($E86&lt;=$F86,"Repor","OK"))</f>
        <v/>
      </c>
      <c r="K86" s="25">
        <f>IF($A86="","",IF(OR($E86="",$F86="",$G86=""),"Conferir dados do item",IF($J86="Repor","Conferir reposição",IF($I86="","Conferir contagem",IF($I86&gt;TODAY(),"Conferir data",IF(TODAY()-$I86&gt;'Parâmetros'!$B$12,"Conferir contagem",""))))))</f>
        <v/>
      </c>
    </row>
    <row r="87" ht="22" customHeight="1">
      <c r="A87" s="17" t="n"/>
      <c r="B87" s="17" t="n"/>
      <c r="C87" s="17" t="n"/>
      <c r="D87" s="17" t="n"/>
      <c r="E87" s="26" t="n"/>
      <c r="F87" s="26" t="n"/>
      <c r="G87" s="21" t="n"/>
      <c r="H87" s="22">
        <f>IF(OR($A87="",$E87="",$G87=""),"",IFERROR($E87*$G87,""))</f>
        <v/>
      </c>
      <c r="I87" s="18" t="n"/>
      <c r="J87" s="13">
        <f>IF(OR($A87="",$E87="",$F87=""),"",IF($E87&lt;=$F87,"Repor","OK"))</f>
        <v/>
      </c>
      <c r="K87" s="23">
        <f>IF($A87="","",IF(OR($E87="",$F87="",$G87=""),"Conferir dados do item",IF($J87="Repor","Conferir reposição",IF($I87="","Conferir contagem",IF($I87&gt;TODAY(),"Conferir data",IF(TODAY()-$I87&gt;'Parâmetros'!$B$12,"Conferir contagem",""))))))</f>
        <v/>
      </c>
    </row>
    <row r="88" ht="22" customHeight="1">
      <c r="A88" s="17" t="n"/>
      <c r="B88" s="17" t="n"/>
      <c r="C88" s="17" t="n"/>
      <c r="D88" s="17" t="n"/>
      <c r="E88" s="26" t="n"/>
      <c r="F88" s="26" t="n"/>
      <c r="G88" s="21" t="n"/>
      <c r="H88" s="24">
        <f>IF(OR($A88="",$E88="",$G88=""),"",IFERROR($E88*$G88,""))</f>
        <v/>
      </c>
      <c r="I88" s="18" t="n"/>
      <c r="J88" s="14">
        <f>IF(OR($A88="",$E88="",$F88=""),"",IF($E88&lt;=$F88,"Repor","OK"))</f>
        <v/>
      </c>
      <c r="K88" s="25">
        <f>IF($A88="","",IF(OR($E88="",$F88="",$G88=""),"Conferir dados do item",IF($J88="Repor","Conferir reposição",IF($I88="","Conferir contagem",IF($I88&gt;TODAY(),"Conferir data",IF(TODAY()-$I88&gt;'Parâmetros'!$B$12,"Conferir contagem",""))))))</f>
        <v/>
      </c>
    </row>
    <row r="89" ht="22" customHeight="1">
      <c r="A89" s="17" t="n"/>
      <c r="B89" s="17" t="n"/>
      <c r="C89" s="17" t="n"/>
      <c r="D89" s="17" t="n"/>
      <c r="E89" s="26" t="n"/>
      <c r="F89" s="26" t="n"/>
      <c r="G89" s="21" t="n"/>
      <c r="H89" s="22">
        <f>IF(OR($A89="",$E89="",$G89=""),"",IFERROR($E89*$G89,""))</f>
        <v/>
      </c>
      <c r="I89" s="18" t="n"/>
      <c r="J89" s="13">
        <f>IF(OR($A89="",$E89="",$F89=""),"",IF($E89&lt;=$F89,"Repor","OK"))</f>
        <v/>
      </c>
      <c r="K89" s="23">
        <f>IF($A89="","",IF(OR($E89="",$F89="",$G89=""),"Conferir dados do item",IF($J89="Repor","Conferir reposição",IF($I89="","Conferir contagem",IF($I89&gt;TODAY(),"Conferir data",IF(TODAY()-$I89&gt;'Parâmetros'!$B$12,"Conferir contagem",""))))))</f>
        <v/>
      </c>
    </row>
    <row r="90" ht="22" customHeight="1">
      <c r="A90" s="17" t="n"/>
      <c r="B90" s="17" t="n"/>
      <c r="C90" s="17" t="n"/>
      <c r="D90" s="17" t="n"/>
      <c r="E90" s="26" t="n"/>
      <c r="F90" s="26" t="n"/>
      <c r="G90" s="21" t="n"/>
      <c r="H90" s="24">
        <f>IF(OR($A90="",$E90="",$G90=""),"",IFERROR($E90*$G90,""))</f>
        <v/>
      </c>
      <c r="I90" s="18" t="n"/>
      <c r="J90" s="14">
        <f>IF(OR($A90="",$E90="",$F90=""),"",IF($E90&lt;=$F90,"Repor","OK"))</f>
        <v/>
      </c>
      <c r="K90" s="25">
        <f>IF($A90="","",IF(OR($E90="",$F90="",$G90=""),"Conferir dados do item",IF($J90="Repor","Conferir reposição",IF($I90="","Conferir contagem",IF($I90&gt;TODAY(),"Conferir data",IF(TODAY()-$I90&gt;'Parâmetros'!$B$12,"Conferir contagem",""))))))</f>
        <v/>
      </c>
    </row>
    <row r="91" ht="22" customHeight="1">
      <c r="A91" s="17" t="n"/>
      <c r="B91" s="17" t="n"/>
      <c r="C91" s="17" t="n"/>
      <c r="D91" s="17" t="n"/>
      <c r="E91" s="26" t="n"/>
      <c r="F91" s="26" t="n"/>
      <c r="G91" s="21" t="n"/>
      <c r="H91" s="22">
        <f>IF(OR($A91="",$E91="",$G91=""),"",IFERROR($E91*$G91,""))</f>
        <v/>
      </c>
      <c r="I91" s="18" t="n"/>
      <c r="J91" s="13">
        <f>IF(OR($A91="",$E91="",$F91=""),"",IF($E91&lt;=$F91,"Repor","OK"))</f>
        <v/>
      </c>
      <c r="K91" s="23">
        <f>IF($A91="","",IF(OR($E91="",$F91="",$G91=""),"Conferir dados do item",IF($J91="Repor","Conferir reposição",IF($I91="","Conferir contagem",IF($I91&gt;TODAY(),"Conferir data",IF(TODAY()-$I91&gt;'Parâmetros'!$B$12,"Conferir contagem",""))))))</f>
        <v/>
      </c>
    </row>
    <row r="92" ht="22" customHeight="1">
      <c r="A92" s="17" t="n"/>
      <c r="B92" s="17" t="n"/>
      <c r="C92" s="17" t="n"/>
      <c r="D92" s="17" t="n"/>
      <c r="E92" s="26" t="n"/>
      <c r="F92" s="26" t="n"/>
      <c r="G92" s="21" t="n"/>
      <c r="H92" s="24">
        <f>IF(OR($A92="",$E92="",$G92=""),"",IFERROR($E92*$G92,""))</f>
        <v/>
      </c>
      <c r="I92" s="18" t="n"/>
      <c r="J92" s="14">
        <f>IF(OR($A92="",$E92="",$F92=""),"",IF($E92&lt;=$F92,"Repor","OK"))</f>
        <v/>
      </c>
      <c r="K92" s="25">
        <f>IF($A92="","",IF(OR($E92="",$F92="",$G92=""),"Conferir dados do item",IF($J92="Repor","Conferir reposição",IF($I92="","Conferir contagem",IF($I92&gt;TODAY(),"Conferir data",IF(TODAY()-$I92&gt;'Parâmetros'!$B$12,"Conferir contagem",""))))))</f>
        <v/>
      </c>
    </row>
    <row r="93" ht="22" customHeight="1">
      <c r="A93" s="17" t="n"/>
      <c r="B93" s="17" t="n"/>
      <c r="C93" s="17" t="n"/>
      <c r="D93" s="17" t="n"/>
      <c r="E93" s="26" t="n"/>
      <c r="F93" s="26" t="n"/>
      <c r="G93" s="21" t="n"/>
      <c r="H93" s="22">
        <f>IF(OR($A93="",$E93="",$G93=""),"",IFERROR($E93*$G93,""))</f>
        <v/>
      </c>
      <c r="I93" s="18" t="n"/>
      <c r="J93" s="13">
        <f>IF(OR($A93="",$E93="",$F93=""),"",IF($E93&lt;=$F93,"Repor","OK"))</f>
        <v/>
      </c>
      <c r="K93" s="23">
        <f>IF($A93="","",IF(OR($E93="",$F93="",$G93=""),"Conferir dados do item",IF($J93="Repor","Conferir reposição",IF($I93="","Conferir contagem",IF($I93&gt;TODAY(),"Conferir data",IF(TODAY()-$I93&gt;'Parâmetros'!$B$12,"Conferir contagem",""))))))</f>
        <v/>
      </c>
    </row>
    <row r="94" ht="22" customHeight="1">
      <c r="A94" s="17" t="n"/>
      <c r="B94" s="17" t="n"/>
      <c r="C94" s="17" t="n"/>
      <c r="D94" s="17" t="n"/>
      <c r="E94" s="26" t="n"/>
      <c r="F94" s="26" t="n"/>
      <c r="G94" s="21" t="n"/>
      <c r="H94" s="24">
        <f>IF(OR($A94="",$E94="",$G94=""),"",IFERROR($E94*$G94,""))</f>
        <v/>
      </c>
      <c r="I94" s="18" t="n"/>
      <c r="J94" s="14">
        <f>IF(OR($A94="",$E94="",$F94=""),"",IF($E94&lt;=$F94,"Repor","OK"))</f>
        <v/>
      </c>
      <c r="K94" s="25">
        <f>IF($A94="","",IF(OR($E94="",$F94="",$G94=""),"Conferir dados do item",IF($J94="Repor","Conferir reposição",IF($I94="","Conferir contagem",IF($I94&gt;TODAY(),"Conferir data",IF(TODAY()-$I94&gt;'Parâmetros'!$B$12,"Conferir contagem",""))))))</f>
        <v/>
      </c>
    </row>
    <row r="95" ht="22" customHeight="1">
      <c r="A95" s="17" t="n"/>
      <c r="B95" s="17" t="n"/>
      <c r="C95" s="17" t="n"/>
      <c r="D95" s="17" t="n"/>
      <c r="E95" s="26" t="n"/>
      <c r="F95" s="26" t="n"/>
      <c r="G95" s="21" t="n"/>
      <c r="H95" s="22">
        <f>IF(OR($A95="",$E95="",$G95=""),"",IFERROR($E95*$G95,""))</f>
        <v/>
      </c>
      <c r="I95" s="18" t="n"/>
      <c r="J95" s="13">
        <f>IF(OR($A95="",$E95="",$F95=""),"",IF($E95&lt;=$F95,"Repor","OK"))</f>
        <v/>
      </c>
      <c r="K95" s="23">
        <f>IF($A95="","",IF(OR($E95="",$F95="",$G95=""),"Conferir dados do item",IF($J95="Repor","Conferir reposição",IF($I95="","Conferir contagem",IF($I95&gt;TODAY(),"Conferir data",IF(TODAY()-$I95&gt;'Parâmetros'!$B$12,"Conferir contagem",""))))))</f>
        <v/>
      </c>
    </row>
    <row r="96" ht="22" customHeight="1">
      <c r="A96" s="17" t="n"/>
      <c r="B96" s="17" t="n"/>
      <c r="C96" s="17" t="n"/>
      <c r="D96" s="17" t="n"/>
      <c r="E96" s="26" t="n"/>
      <c r="F96" s="26" t="n"/>
      <c r="G96" s="21" t="n"/>
      <c r="H96" s="24">
        <f>IF(OR($A96="",$E96="",$G96=""),"",IFERROR($E96*$G96,""))</f>
        <v/>
      </c>
      <c r="I96" s="18" t="n"/>
      <c r="J96" s="14">
        <f>IF(OR($A96="",$E96="",$F96=""),"",IF($E96&lt;=$F96,"Repor","OK"))</f>
        <v/>
      </c>
      <c r="K96" s="25">
        <f>IF($A96="","",IF(OR($E96="",$F96="",$G96=""),"Conferir dados do item",IF($J96="Repor","Conferir reposição",IF($I96="","Conferir contagem",IF($I96&gt;TODAY(),"Conferir data",IF(TODAY()-$I96&gt;'Parâmetros'!$B$12,"Conferir contagem",""))))))</f>
        <v/>
      </c>
    </row>
    <row r="97" ht="22" customHeight="1">
      <c r="A97" s="17" t="n"/>
      <c r="B97" s="17" t="n"/>
      <c r="C97" s="17" t="n"/>
      <c r="D97" s="17" t="n"/>
      <c r="E97" s="26" t="n"/>
      <c r="F97" s="26" t="n"/>
      <c r="G97" s="21" t="n"/>
      <c r="H97" s="22">
        <f>IF(OR($A97="",$E97="",$G97=""),"",IFERROR($E97*$G97,""))</f>
        <v/>
      </c>
      <c r="I97" s="18" t="n"/>
      <c r="J97" s="13">
        <f>IF(OR($A97="",$E97="",$F97=""),"",IF($E97&lt;=$F97,"Repor","OK"))</f>
        <v/>
      </c>
      <c r="K97" s="23">
        <f>IF($A97="","",IF(OR($E97="",$F97="",$G97=""),"Conferir dados do item",IF($J97="Repor","Conferir reposição",IF($I97="","Conferir contagem",IF($I97&gt;TODAY(),"Conferir data",IF(TODAY()-$I97&gt;'Parâmetros'!$B$12,"Conferir contagem",""))))))</f>
        <v/>
      </c>
    </row>
    <row r="98" ht="22" customHeight="1">
      <c r="A98" s="17" t="n"/>
      <c r="B98" s="17" t="n"/>
      <c r="C98" s="17" t="n"/>
      <c r="D98" s="17" t="n"/>
      <c r="E98" s="26" t="n"/>
      <c r="F98" s="26" t="n"/>
      <c r="G98" s="21" t="n"/>
      <c r="H98" s="24">
        <f>IF(OR($A98="",$E98="",$G98=""),"",IFERROR($E98*$G98,""))</f>
        <v/>
      </c>
      <c r="I98" s="18" t="n"/>
      <c r="J98" s="14">
        <f>IF(OR($A98="",$E98="",$F98=""),"",IF($E98&lt;=$F98,"Repor","OK"))</f>
        <v/>
      </c>
      <c r="K98" s="25">
        <f>IF($A98="","",IF(OR($E98="",$F98="",$G98=""),"Conferir dados do item",IF($J98="Repor","Conferir reposição",IF($I98="","Conferir contagem",IF($I98&gt;TODAY(),"Conferir data",IF(TODAY()-$I98&gt;'Parâmetros'!$B$12,"Conferir contagem",""))))))</f>
        <v/>
      </c>
    </row>
    <row r="99" ht="22" customHeight="1">
      <c r="A99" s="17" t="n"/>
      <c r="B99" s="17" t="n"/>
      <c r="C99" s="17" t="n"/>
      <c r="D99" s="17" t="n"/>
      <c r="E99" s="26" t="n"/>
      <c r="F99" s="26" t="n"/>
      <c r="G99" s="21" t="n"/>
      <c r="H99" s="22">
        <f>IF(OR($A99="",$E99="",$G99=""),"",IFERROR($E99*$G99,""))</f>
        <v/>
      </c>
      <c r="I99" s="18" t="n"/>
      <c r="J99" s="13">
        <f>IF(OR($A99="",$E99="",$F99=""),"",IF($E99&lt;=$F99,"Repor","OK"))</f>
        <v/>
      </c>
      <c r="K99" s="23">
        <f>IF($A99="","",IF(OR($E99="",$F99="",$G99=""),"Conferir dados do item",IF($J99="Repor","Conferir reposição",IF($I99="","Conferir contagem",IF($I99&gt;TODAY(),"Conferir data",IF(TODAY()-$I99&gt;'Parâmetros'!$B$12,"Conferir contagem",""))))))</f>
        <v/>
      </c>
    </row>
    <row r="100" ht="22" customHeight="1">
      <c r="A100" s="17" t="n"/>
      <c r="B100" s="17" t="n"/>
      <c r="C100" s="17" t="n"/>
      <c r="D100" s="17" t="n"/>
      <c r="E100" s="26" t="n"/>
      <c r="F100" s="26" t="n"/>
      <c r="G100" s="21" t="n"/>
      <c r="H100" s="24">
        <f>IF(OR($A100="",$E100="",$G100=""),"",IFERROR($E100*$G100,""))</f>
        <v/>
      </c>
      <c r="I100" s="18" t="n"/>
      <c r="J100" s="14">
        <f>IF(OR($A100="",$E100="",$F100=""),"",IF($E100&lt;=$F100,"Repor","OK"))</f>
        <v/>
      </c>
      <c r="K100" s="25">
        <f>IF($A100="","",IF(OR($E100="",$F100="",$G100=""),"Conferir dados do item",IF($J100="Repor","Conferir reposição",IF($I100="","Conferir contagem",IF($I100&gt;TODAY(),"Conferir data",IF(TODAY()-$I100&gt;'Parâmetros'!$B$12,"Conferir contagem",""))))))</f>
        <v/>
      </c>
    </row>
    <row r="101" ht="22" customHeight="1">
      <c r="A101" s="17" t="n"/>
      <c r="B101" s="17" t="n"/>
      <c r="C101" s="17" t="n"/>
      <c r="D101" s="17" t="n"/>
      <c r="E101" s="26" t="n"/>
      <c r="F101" s="26" t="n"/>
      <c r="G101" s="21" t="n"/>
      <c r="H101" s="22">
        <f>IF(OR($A101="",$E101="",$G101=""),"",IFERROR($E101*$G101,""))</f>
        <v/>
      </c>
      <c r="I101" s="18" t="n"/>
      <c r="J101" s="13">
        <f>IF(OR($A101="",$E101="",$F101=""),"",IF($E101&lt;=$F101,"Repor","OK"))</f>
        <v/>
      </c>
      <c r="K101" s="23">
        <f>IF($A101="","",IF(OR($E101="",$F101="",$G101=""),"Conferir dados do item",IF($J101="Repor","Conferir reposição",IF($I101="","Conferir contagem",IF($I101&gt;TODAY(),"Conferir data",IF(TODAY()-$I101&gt;'Parâmetros'!$B$12,"Conferir contagem",""))))))</f>
        <v/>
      </c>
    </row>
    <row r="102" ht="22" customHeight="1">
      <c r="A102" s="17" t="n"/>
      <c r="B102" s="17" t="n"/>
      <c r="C102" s="17" t="n"/>
      <c r="D102" s="17" t="n"/>
      <c r="E102" s="26" t="n"/>
      <c r="F102" s="26" t="n"/>
      <c r="G102" s="21" t="n"/>
      <c r="H102" s="24">
        <f>IF(OR($A102="",$E102="",$G102=""),"",IFERROR($E102*$G102,""))</f>
        <v/>
      </c>
      <c r="I102" s="18" t="n"/>
      <c r="J102" s="14">
        <f>IF(OR($A102="",$E102="",$F102=""),"",IF($E102&lt;=$F102,"Repor","OK"))</f>
        <v/>
      </c>
      <c r="K102" s="25">
        <f>IF($A102="","",IF(OR($E102="",$F102="",$G102=""),"Conferir dados do item",IF($J102="Repor","Conferir reposição",IF($I102="","Conferir contagem",IF($I102&gt;TODAY(),"Conferir data",IF(TODAY()-$I102&gt;'Parâmetros'!$B$12,"Conferir contagem",""))))))</f>
        <v/>
      </c>
    </row>
    <row r="103" ht="22" customHeight="1">
      <c r="A103" s="17" t="n"/>
      <c r="B103" s="17" t="n"/>
      <c r="C103" s="17" t="n"/>
      <c r="D103" s="17" t="n"/>
      <c r="E103" s="26" t="n"/>
      <c r="F103" s="26" t="n"/>
      <c r="G103" s="21" t="n"/>
      <c r="H103" s="22">
        <f>IF(OR($A103="",$E103="",$G103=""),"",IFERROR($E103*$G103,""))</f>
        <v/>
      </c>
      <c r="I103" s="18" t="n"/>
      <c r="J103" s="13">
        <f>IF(OR($A103="",$E103="",$F103=""),"",IF($E103&lt;=$F103,"Repor","OK"))</f>
        <v/>
      </c>
      <c r="K103" s="23">
        <f>IF($A103="","",IF(OR($E103="",$F103="",$G103=""),"Conferir dados do item",IF($J103="Repor","Conferir reposição",IF($I103="","Conferir contagem",IF($I103&gt;TODAY(),"Conferir data",IF(TODAY()-$I103&gt;'Parâmetros'!$B$12,"Conferir contagem",""))))))</f>
        <v/>
      </c>
    </row>
    <row r="104" ht="22" customHeight="1">
      <c r="A104" s="17" t="n"/>
      <c r="B104" s="17" t="n"/>
      <c r="C104" s="17" t="n"/>
      <c r="D104" s="17" t="n"/>
      <c r="E104" s="26" t="n"/>
      <c r="F104" s="26" t="n"/>
      <c r="G104" s="21" t="n"/>
      <c r="H104" s="24">
        <f>IF(OR($A104="",$E104="",$G104=""),"",IFERROR($E104*$G104,""))</f>
        <v/>
      </c>
      <c r="I104" s="18" t="n"/>
      <c r="J104" s="14">
        <f>IF(OR($A104="",$E104="",$F104=""),"",IF($E104&lt;=$F104,"Repor","OK"))</f>
        <v/>
      </c>
      <c r="K104" s="25">
        <f>IF($A104="","",IF(OR($E104="",$F104="",$G104=""),"Conferir dados do item",IF($J104="Repor","Conferir reposição",IF($I104="","Conferir contagem",IF($I104&gt;TODAY(),"Conferir data",IF(TODAY()-$I104&gt;'Parâmetros'!$B$12,"Conferir contagem",""))))))</f>
        <v/>
      </c>
    </row>
    <row r="105" ht="22" customHeight="1">
      <c r="A105" s="17" t="n"/>
      <c r="B105" s="17" t="n"/>
      <c r="C105" s="17" t="n"/>
      <c r="D105" s="17" t="n"/>
      <c r="E105" s="26" t="n"/>
      <c r="F105" s="26" t="n"/>
      <c r="G105" s="21" t="n"/>
      <c r="H105" s="22">
        <f>IF(OR($A105="",$E105="",$G105=""),"",IFERROR($E105*$G105,""))</f>
        <v/>
      </c>
      <c r="I105" s="18" t="n"/>
      <c r="J105" s="13">
        <f>IF(OR($A105="",$E105="",$F105=""),"",IF($E105&lt;=$F105,"Repor","OK"))</f>
        <v/>
      </c>
      <c r="K105" s="23">
        <f>IF($A105="","",IF(OR($E105="",$F105="",$G105=""),"Conferir dados do item",IF($J105="Repor","Conferir reposição",IF($I105="","Conferir contagem",IF($I105&gt;TODAY(),"Conferir data",IF(TODAY()-$I105&gt;'Parâmetros'!$B$12,"Conferir contagem",""))))))</f>
        <v/>
      </c>
    </row>
    <row r="106" ht="22" customHeight="1">
      <c r="A106" s="17" t="n"/>
      <c r="B106" s="17" t="n"/>
      <c r="C106" s="17" t="n"/>
      <c r="D106" s="17" t="n"/>
      <c r="E106" s="26" t="n"/>
      <c r="F106" s="26" t="n"/>
      <c r="G106" s="21" t="n"/>
      <c r="H106" s="24">
        <f>IF(OR($A106="",$E106="",$G106=""),"",IFERROR($E106*$G106,""))</f>
        <v/>
      </c>
      <c r="I106" s="18" t="n"/>
      <c r="J106" s="14">
        <f>IF(OR($A106="",$E106="",$F106=""),"",IF($E106&lt;=$F106,"Repor","OK"))</f>
        <v/>
      </c>
      <c r="K106" s="25">
        <f>IF($A106="","",IF(OR($E106="",$F106="",$G106=""),"Conferir dados do item",IF($J106="Repor","Conferir reposição",IF($I106="","Conferir contagem",IF($I106&gt;TODAY(),"Conferir data",IF(TODAY()-$I106&gt;'Parâmetros'!$B$12,"Conferir contagem",""))))))</f>
        <v/>
      </c>
    </row>
    <row r="107" ht="22" customHeight="1">
      <c r="A107" s="17" t="n"/>
      <c r="B107" s="17" t="n"/>
      <c r="C107" s="17" t="n"/>
      <c r="D107" s="17" t="n"/>
      <c r="E107" s="26" t="n"/>
      <c r="F107" s="26" t="n"/>
      <c r="G107" s="21" t="n"/>
      <c r="H107" s="22">
        <f>IF(OR($A107="",$E107="",$G107=""),"",IFERROR($E107*$G107,""))</f>
        <v/>
      </c>
      <c r="I107" s="18" t="n"/>
      <c r="J107" s="13">
        <f>IF(OR($A107="",$E107="",$F107=""),"",IF($E107&lt;=$F107,"Repor","OK"))</f>
        <v/>
      </c>
      <c r="K107" s="23">
        <f>IF($A107="","",IF(OR($E107="",$F107="",$G107=""),"Conferir dados do item",IF($J107="Repor","Conferir reposição",IF($I107="","Conferir contagem",IF($I107&gt;TODAY(),"Conferir data",IF(TODAY()-$I107&gt;'Parâmetros'!$B$12,"Conferir contagem",""))))))</f>
        <v/>
      </c>
    </row>
    <row r="108" ht="22" customHeight="1">
      <c r="A108" s="17" t="n"/>
      <c r="B108" s="17" t="n"/>
      <c r="C108" s="17" t="n"/>
      <c r="D108" s="17" t="n"/>
      <c r="E108" s="26" t="n"/>
      <c r="F108" s="26" t="n"/>
      <c r="G108" s="21" t="n"/>
      <c r="H108" s="24">
        <f>IF(OR($A108="",$E108="",$G108=""),"",IFERROR($E108*$G108,""))</f>
        <v/>
      </c>
      <c r="I108" s="18" t="n"/>
      <c r="J108" s="14">
        <f>IF(OR($A108="",$E108="",$F108=""),"",IF($E108&lt;=$F108,"Repor","OK"))</f>
        <v/>
      </c>
      <c r="K108" s="25">
        <f>IF($A108="","",IF(OR($E108="",$F108="",$G108=""),"Conferir dados do item",IF($J108="Repor","Conferir reposição",IF($I108="","Conferir contagem",IF($I108&gt;TODAY(),"Conferir data",IF(TODAY()-$I108&gt;'Parâmetros'!$B$12,"Conferir contagem",""))))))</f>
        <v/>
      </c>
    </row>
    <row r="109" ht="22" customHeight="1">
      <c r="A109" s="17" t="n"/>
      <c r="B109" s="17" t="n"/>
      <c r="C109" s="17" t="n"/>
      <c r="D109" s="17" t="n"/>
      <c r="E109" s="26" t="n"/>
      <c r="F109" s="26" t="n"/>
      <c r="G109" s="21" t="n"/>
      <c r="H109" s="22">
        <f>IF(OR($A109="",$E109="",$G109=""),"",IFERROR($E109*$G109,""))</f>
        <v/>
      </c>
      <c r="I109" s="18" t="n"/>
      <c r="J109" s="13">
        <f>IF(OR($A109="",$E109="",$F109=""),"",IF($E109&lt;=$F109,"Repor","OK"))</f>
        <v/>
      </c>
      <c r="K109" s="23">
        <f>IF($A109="","",IF(OR($E109="",$F109="",$G109=""),"Conferir dados do item",IF($J109="Repor","Conferir reposição",IF($I109="","Conferir contagem",IF($I109&gt;TODAY(),"Conferir data",IF(TODAY()-$I109&gt;'Parâmetros'!$B$12,"Conferir contagem",""))))))</f>
        <v/>
      </c>
    </row>
    <row r="110" ht="22" customHeight="1">
      <c r="A110" s="17" t="n"/>
      <c r="B110" s="17" t="n"/>
      <c r="C110" s="17" t="n"/>
      <c r="D110" s="17" t="n"/>
      <c r="E110" s="26" t="n"/>
      <c r="F110" s="26" t="n"/>
      <c r="G110" s="21" t="n"/>
      <c r="H110" s="24">
        <f>IF(OR($A110="",$E110="",$G110=""),"",IFERROR($E110*$G110,""))</f>
        <v/>
      </c>
      <c r="I110" s="18" t="n"/>
      <c r="J110" s="14">
        <f>IF(OR($A110="",$E110="",$F110=""),"",IF($E110&lt;=$F110,"Repor","OK"))</f>
        <v/>
      </c>
      <c r="K110" s="25">
        <f>IF($A110="","",IF(OR($E110="",$F110="",$G110=""),"Conferir dados do item",IF($J110="Repor","Conferir reposição",IF($I110="","Conferir contagem",IF($I110&gt;TODAY(),"Conferir data",IF(TODAY()-$I110&gt;'Parâmetros'!$B$12,"Conferir contagem",""))))))</f>
        <v/>
      </c>
    </row>
    <row r="111" ht="22" customHeight="1">
      <c r="A111" s="17" t="n"/>
      <c r="B111" s="17" t="n"/>
      <c r="C111" s="17" t="n"/>
      <c r="D111" s="17" t="n"/>
      <c r="E111" s="26" t="n"/>
      <c r="F111" s="26" t="n"/>
      <c r="G111" s="21" t="n"/>
      <c r="H111" s="22">
        <f>IF(OR($A111="",$E111="",$G111=""),"",IFERROR($E111*$G111,""))</f>
        <v/>
      </c>
      <c r="I111" s="18" t="n"/>
      <c r="J111" s="13">
        <f>IF(OR($A111="",$E111="",$F111=""),"",IF($E111&lt;=$F111,"Repor","OK"))</f>
        <v/>
      </c>
      <c r="K111" s="23">
        <f>IF($A111="","",IF(OR($E111="",$F111="",$G111=""),"Conferir dados do item",IF($J111="Repor","Conferir reposição",IF($I111="","Conferir contagem",IF($I111&gt;TODAY(),"Conferir data",IF(TODAY()-$I111&gt;'Parâmetros'!$B$12,"Conferir contagem",""))))))</f>
        <v/>
      </c>
    </row>
    <row r="112" ht="22" customHeight="1">
      <c r="A112" s="17" t="n"/>
      <c r="B112" s="17" t="n"/>
      <c r="C112" s="17" t="n"/>
      <c r="D112" s="17" t="n"/>
      <c r="E112" s="26" t="n"/>
      <c r="F112" s="26" t="n"/>
      <c r="G112" s="21" t="n"/>
      <c r="H112" s="24">
        <f>IF(OR($A112="",$E112="",$G112=""),"",IFERROR($E112*$G112,""))</f>
        <v/>
      </c>
      <c r="I112" s="18" t="n"/>
      <c r="J112" s="14">
        <f>IF(OR($A112="",$E112="",$F112=""),"",IF($E112&lt;=$F112,"Repor","OK"))</f>
        <v/>
      </c>
      <c r="K112" s="25">
        <f>IF($A112="","",IF(OR($E112="",$F112="",$G112=""),"Conferir dados do item",IF($J112="Repor","Conferir reposição",IF($I112="","Conferir contagem",IF($I112&gt;TODAY(),"Conferir data",IF(TODAY()-$I112&gt;'Parâmetros'!$B$12,"Conferir contagem",""))))))</f>
        <v/>
      </c>
    </row>
    <row r="113" ht="22" customHeight="1">
      <c r="A113" s="17" t="n"/>
      <c r="B113" s="17" t="n"/>
      <c r="C113" s="17" t="n"/>
      <c r="D113" s="17" t="n"/>
      <c r="E113" s="26" t="n"/>
      <c r="F113" s="26" t="n"/>
      <c r="G113" s="21" t="n"/>
      <c r="H113" s="22">
        <f>IF(OR($A113="",$E113="",$G113=""),"",IFERROR($E113*$G113,""))</f>
        <v/>
      </c>
      <c r="I113" s="18" t="n"/>
      <c r="J113" s="13">
        <f>IF(OR($A113="",$E113="",$F113=""),"",IF($E113&lt;=$F113,"Repor","OK"))</f>
        <v/>
      </c>
      <c r="K113" s="23">
        <f>IF($A113="","",IF(OR($E113="",$F113="",$G113=""),"Conferir dados do item",IF($J113="Repor","Conferir reposição",IF($I113="","Conferir contagem",IF($I113&gt;TODAY(),"Conferir data",IF(TODAY()-$I113&gt;'Parâmetros'!$B$12,"Conferir contagem",""))))))</f>
        <v/>
      </c>
    </row>
    <row r="114" ht="22" customHeight="1">
      <c r="A114" s="17" t="n"/>
      <c r="B114" s="17" t="n"/>
      <c r="C114" s="17" t="n"/>
      <c r="D114" s="17" t="n"/>
      <c r="E114" s="26" t="n"/>
      <c r="F114" s="26" t="n"/>
      <c r="G114" s="21" t="n"/>
      <c r="H114" s="24">
        <f>IF(OR($A114="",$E114="",$G114=""),"",IFERROR($E114*$G114,""))</f>
        <v/>
      </c>
      <c r="I114" s="18" t="n"/>
      <c r="J114" s="14">
        <f>IF(OR($A114="",$E114="",$F114=""),"",IF($E114&lt;=$F114,"Repor","OK"))</f>
        <v/>
      </c>
      <c r="K114" s="25">
        <f>IF($A114="","",IF(OR($E114="",$F114="",$G114=""),"Conferir dados do item",IF($J114="Repor","Conferir reposição",IF($I114="","Conferir contagem",IF($I114&gt;TODAY(),"Conferir data",IF(TODAY()-$I114&gt;'Parâmetros'!$B$12,"Conferir contagem",""))))))</f>
        <v/>
      </c>
    </row>
    <row r="115" ht="22" customHeight="1">
      <c r="A115" s="17" t="n"/>
      <c r="B115" s="17" t="n"/>
      <c r="C115" s="17" t="n"/>
      <c r="D115" s="17" t="n"/>
      <c r="E115" s="26" t="n"/>
      <c r="F115" s="26" t="n"/>
      <c r="G115" s="21" t="n"/>
      <c r="H115" s="22">
        <f>IF(OR($A115="",$E115="",$G115=""),"",IFERROR($E115*$G115,""))</f>
        <v/>
      </c>
      <c r="I115" s="18" t="n"/>
      <c r="J115" s="13">
        <f>IF(OR($A115="",$E115="",$F115=""),"",IF($E115&lt;=$F115,"Repor","OK"))</f>
        <v/>
      </c>
      <c r="K115" s="23">
        <f>IF($A115="","",IF(OR($E115="",$F115="",$G115=""),"Conferir dados do item",IF($J115="Repor","Conferir reposição",IF($I115="","Conferir contagem",IF($I115&gt;TODAY(),"Conferir data",IF(TODAY()-$I115&gt;'Parâmetros'!$B$12,"Conferir contagem",""))))))</f>
        <v/>
      </c>
    </row>
    <row r="116" ht="22" customHeight="1">
      <c r="A116" s="17" t="n"/>
      <c r="B116" s="17" t="n"/>
      <c r="C116" s="17" t="n"/>
      <c r="D116" s="17" t="n"/>
      <c r="E116" s="26" t="n"/>
      <c r="F116" s="26" t="n"/>
      <c r="G116" s="21" t="n"/>
      <c r="H116" s="24">
        <f>IF(OR($A116="",$E116="",$G116=""),"",IFERROR($E116*$G116,""))</f>
        <v/>
      </c>
      <c r="I116" s="18" t="n"/>
      <c r="J116" s="14">
        <f>IF(OR($A116="",$E116="",$F116=""),"",IF($E116&lt;=$F116,"Repor","OK"))</f>
        <v/>
      </c>
      <c r="K116" s="25">
        <f>IF($A116="","",IF(OR($E116="",$F116="",$G116=""),"Conferir dados do item",IF($J116="Repor","Conferir reposição",IF($I116="","Conferir contagem",IF($I116&gt;TODAY(),"Conferir data",IF(TODAY()-$I116&gt;'Parâmetros'!$B$12,"Conferir contagem",""))))))</f>
        <v/>
      </c>
    </row>
    <row r="117" ht="22" customHeight="1">
      <c r="A117" s="17" t="n"/>
      <c r="B117" s="17" t="n"/>
      <c r="C117" s="17" t="n"/>
      <c r="D117" s="17" t="n"/>
      <c r="E117" s="26" t="n"/>
      <c r="F117" s="26" t="n"/>
      <c r="G117" s="21" t="n"/>
      <c r="H117" s="22">
        <f>IF(OR($A117="",$E117="",$G117=""),"",IFERROR($E117*$G117,""))</f>
        <v/>
      </c>
      <c r="I117" s="18" t="n"/>
      <c r="J117" s="13">
        <f>IF(OR($A117="",$E117="",$F117=""),"",IF($E117&lt;=$F117,"Repor","OK"))</f>
        <v/>
      </c>
      <c r="K117" s="23">
        <f>IF($A117="","",IF(OR($E117="",$F117="",$G117=""),"Conferir dados do item",IF($J117="Repor","Conferir reposição",IF($I117="","Conferir contagem",IF($I117&gt;TODAY(),"Conferir data",IF(TODAY()-$I117&gt;'Parâmetros'!$B$12,"Conferir contagem",""))))))</f>
        <v/>
      </c>
    </row>
    <row r="118" ht="22" customHeight="1">
      <c r="A118" s="17" t="n"/>
      <c r="B118" s="17" t="n"/>
      <c r="C118" s="17" t="n"/>
      <c r="D118" s="17" t="n"/>
      <c r="E118" s="26" t="n"/>
      <c r="F118" s="26" t="n"/>
      <c r="G118" s="21" t="n"/>
      <c r="H118" s="24">
        <f>IF(OR($A118="",$E118="",$G118=""),"",IFERROR($E118*$G118,""))</f>
        <v/>
      </c>
      <c r="I118" s="18" t="n"/>
      <c r="J118" s="14">
        <f>IF(OR($A118="",$E118="",$F118=""),"",IF($E118&lt;=$F118,"Repor","OK"))</f>
        <v/>
      </c>
      <c r="K118" s="25">
        <f>IF($A118="","",IF(OR($E118="",$F118="",$G118=""),"Conferir dados do item",IF($J118="Repor","Conferir reposição",IF($I118="","Conferir contagem",IF($I118&gt;TODAY(),"Conferir data",IF(TODAY()-$I118&gt;'Parâmetros'!$B$12,"Conferir contagem",""))))))</f>
        <v/>
      </c>
    </row>
    <row r="119" ht="22" customHeight="1">
      <c r="A119" s="17" t="n"/>
      <c r="B119" s="17" t="n"/>
      <c r="C119" s="17" t="n"/>
      <c r="D119" s="17" t="n"/>
      <c r="E119" s="26" t="n"/>
      <c r="F119" s="26" t="n"/>
      <c r="G119" s="21" t="n"/>
      <c r="H119" s="22">
        <f>IF(OR($A119="",$E119="",$G119=""),"",IFERROR($E119*$G119,""))</f>
        <v/>
      </c>
      <c r="I119" s="18" t="n"/>
      <c r="J119" s="13">
        <f>IF(OR($A119="",$E119="",$F119=""),"",IF($E119&lt;=$F119,"Repor","OK"))</f>
        <v/>
      </c>
      <c r="K119" s="23">
        <f>IF($A119="","",IF(OR($E119="",$F119="",$G119=""),"Conferir dados do item",IF($J119="Repor","Conferir reposição",IF($I119="","Conferir contagem",IF($I119&gt;TODAY(),"Conferir data",IF(TODAY()-$I119&gt;'Parâmetros'!$B$12,"Conferir contagem",""))))))</f>
        <v/>
      </c>
    </row>
    <row r="120" ht="22" customHeight="1">
      <c r="A120" s="17" t="n"/>
      <c r="B120" s="17" t="n"/>
      <c r="C120" s="17" t="n"/>
      <c r="D120" s="17" t="n"/>
      <c r="E120" s="26" t="n"/>
      <c r="F120" s="26" t="n"/>
      <c r="G120" s="21" t="n"/>
      <c r="H120" s="24">
        <f>IF(OR($A120="",$E120="",$G120=""),"",IFERROR($E120*$G120,""))</f>
        <v/>
      </c>
      <c r="I120" s="18" t="n"/>
      <c r="J120" s="14">
        <f>IF(OR($A120="",$E120="",$F120=""),"",IF($E120&lt;=$F120,"Repor","OK"))</f>
        <v/>
      </c>
      <c r="K120" s="25">
        <f>IF($A120="","",IF(OR($E120="",$F120="",$G120=""),"Conferir dados do item",IF($J120="Repor","Conferir reposição",IF($I120="","Conferir contagem",IF($I120&gt;TODAY(),"Conferir data",IF(TODAY()-$I120&gt;'Parâmetros'!$B$12,"Conferir contagem",""))))))</f>
        <v/>
      </c>
    </row>
    <row r="121" ht="22" customHeight="1">
      <c r="A121" s="17" t="n"/>
      <c r="B121" s="17" t="n"/>
      <c r="C121" s="17" t="n"/>
      <c r="D121" s="17" t="n"/>
      <c r="E121" s="26" t="n"/>
      <c r="F121" s="26" t="n"/>
      <c r="G121" s="21" t="n"/>
      <c r="H121" s="22">
        <f>IF(OR($A121="",$E121="",$G121=""),"",IFERROR($E121*$G121,""))</f>
        <v/>
      </c>
      <c r="I121" s="18" t="n"/>
      <c r="J121" s="13">
        <f>IF(OR($A121="",$E121="",$F121=""),"",IF($E121&lt;=$F121,"Repor","OK"))</f>
        <v/>
      </c>
      <c r="K121" s="23">
        <f>IF($A121="","",IF(OR($E121="",$F121="",$G121=""),"Conferir dados do item",IF($J121="Repor","Conferir reposição",IF($I121="","Conferir contagem",IF($I121&gt;TODAY(),"Conferir data",IF(TODAY()-$I121&gt;'Parâmetros'!$B$12,"Conferir contagem",""))))))</f>
        <v/>
      </c>
    </row>
    <row r="122" ht="22" customHeight="1">
      <c r="A122" s="17" t="n"/>
      <c r="B122" s="17" t="n"/>
      <c r="C122" s="17" t="n"/>
      <c r="D122" s="17" t="n"/>
      <c r="E122" s="26" t="n"/>
      <c r="F122" s="26" t="n"/>
      <c r="G122" s="21" t="n"/>
      <c r="H122" s="24">
        <f>IF(OR($A122="",$E122="",$G122=""),"",IFERROR($E122*$G122,""))</f>
        <v/>
      </c>
      <c r="I122" s="18" t="n"/>
      <c r="J122" s="14">
        <f>IF(OR($A122="",$E122="",$F122=""),"",IF($E122&lt;=$F122,"Repor","OK"))</f>
        <v/>
      </c>
      <c r="K122" s="25">
        <f>IF($A122="","",IF(OR($E122="",$F122="",$G122=""),"Conferir dados do item",IF($J122="Repor","Conferir reposição",IF($I122="","Conferir contagem",IF($I122&gt;TODAY(),"Conferir data",IF(TODAY()-$I122&gt;'Parâmetros'!$B$12,"Conferir contagem",""))))))</f>
        <v/>
      </c>
    </row>
    <row r="123" ht="22" customHeight="1">
      <c r="A123" s="17" t="n"/>
      <c r="B123" s="17" t="n"/>
      <c r="C123" s="17" t="n"/>
      <c r="D123" s="17" t="n"/>
      <c r="E123" s="26" t="n"/>
      <c r="F123" s="26" t="n"/>
      <c r="G123" s="21" t="n"/>
      <c r="H123" s="22">
        <f>IF(OR($A123="",$E123="",$G123=""),"",IFERROR($E123*$G123,""))</f>
        <v/>
      </c>
      <c r="I123" s="18" t="n"/>
      <c r="J123" s="13">
        <f>IF(OR($A123="",$E123="",$F123=""),"",IF($E123&lt;=$F123,"Repor","OK"))</f>
        <v/>
      </c>
      <c r="K123" s="23">
        <f>IF($A123="","",IF(OR($E123="",$F123="",$G123=""),"Conferir dados do item",IF($J123="Repor","Conferir reposição",IF($I123="","Conferir contagem",IF($I123&gt;TODAY(),"Conferir data",IF(TODAY()-$I123&gt;'Parâmetros'!$B$12,"Conferir contagem",""))))))</f>
        <v/>
      </c>
    </row>
    <row r="124" ht="22" customHeight="1">
      <c r="A124" s="17" t="n"/>
      <c r="B124" s="17" t="n"/>
      <c r="C124" s="17" t="n"/>
      <c r="D124" s="17" t="n"/>
      <c r="E124" s="26" t="n"/>
      <c r="F124" s="26" t="n"/>
      <c r="G124" s="21" t="n"/>
      <c r="H124" s="24">
        <f>IF(OR($A124="",$E124="",$G124=""),"",IFERROR($E124*$G124,""))</f>
        <v/>
      </c>
      <c r="I124" s="18" t="n"/>
      <c r="J124" s="14">
        <f>IF(OR($A124="",$E124="",$F124=""),"",IF($E124&lt;=$F124,"Repor","OK"))</f>
        <v/>
      </c>
      <c r="K124" s="25">
        <f>IF($A124="","",IF(OR($E124="",$F124="",$G124=""),"Conferir dados do item",IF($J124="Repor","Conferir reposição",IF($I124="","Conferir contagem",IF($I124&gt;TODAY(),"Conferir data",IF(TODAY()-$I124&gt;'Parâmetros'!$B$12,"Conferir contagem",""))))))</f>
        <v/>
      </c>
    </row>
    <row r="125" ht="22" customHeight="1">
      <c r="A125" s="17" t="n"/>
      <c r="B125" s="17" t="n"/>
      <c r="C125" s="17" t="n"/>
      <c r="D125" s="17" t="n"/>
      <c r="E125" s="26" t="n"/>
      <c r="F125" s="26" t="n"/>
      <c r="G125" s="21" t="n"/>
      <c r="H125" s="22">
        <f>IF(OR($A125="",$E125="",$G125=""),"",IFERROR($E125*$G125,""))</f>
        <v/>
      </c>
      <c r="I125" s="18" t="n"/>
      <c r="J125" s="13">
        <f>IF(OR($A125="",$E125="",$F125=""),"",IF($E125&lt;=$F125,"Repor","OK"))</f>
        <v/>
      </c>
      <c r="K125" s="23">
        <f>IF($A125="","",IF(OR($E125="",$F125="",$G125=""),"Conferir dados do item",IF($J125="Repor","Conferir reposição",IF($I125="","Conferir contagem",IF($I125&gt;TODAY(),"Conferir data",IF(TODAY()-$I125&gt;'Parâmetros'!$B$12,"Conferir contagem",""))))))</f>
        <v/>
      </c>
    </row>
    <row r="126" ht="22" customHeight="1">
      <c r="A126" s="17" t="n"/>
      <c r="B126" s="17" t="n"/>
      <c r="C126" s="17" t="n"/>
      <c r="D126" s="17" t="n"/>
      <c r="E126" s="26" t="n"/>
      <c r="F126" s="26" t="n"/>
      <c r="G126" s="21" t="n"/>
      <c r="H126" s="24">
        <f>IF(OR($A126="",$E126="",$G126=""),"",IFERROR($E126*$G126,""))</f>
        <v/>
      </c>
      <c r="I126" s="18" t="n"/>
      <c r="J126" s="14">
        <f>IF(OR($A126="",$E126="",$F126=""),"",IF($E126&lt;=$F126,"Repor","OK"))</f>
        <v/>
      </c>
      <c r="K126" s="25">
        <f>IF($A126="","",IF(OR($E126="",$F126="",$G126=""),"Conferir dados do item",IF($J126="Repor","Conferir reposição",IF($I126="","Conferir contagem",IF($I126&gt;TODAY(),"Conferir data",IF(TODAY()-$I126&gt;'Parâmetros'!$B$12,"Conferir contagem",""))))))</f>
        <v/>
      </c>
    </row>
  </sheetData>
  <autoFilter ref="A6:K126"/>
  <mergeCells count="1">
    <mergeCell ref="A1:K1"/>
  </mergeCells>
  <conditionalFormatting sqref="J7:J126">
    <cfRule type="expression" priority="1" dxfId="0">
      <formula>$J7="OK"</formula>
    </cfRule>
    <cfRule type="expression" priority="2" dxfId="1">
      <formula>$J7="Repor"</formula>
    </cfRule>
  </conditionalFormatting>
  <conditionalFormatting sqref="K7:K126">
    <cfRule type="expression" priority="3" dxfId="1">
      <formula>$K7&lt;&gt;""</formula>
    </cfRule>
  </conditionalFormatting>
  <dataValidations count="3">
    <dataValidation sqref="I7:I126" showDropDown="0" showInputMessage="0" showErrorMessage="1" allowBlank="0" errorTitle="Data fora do limite" error="Confira as datas mínima e máxima exibidas acima." type="date" operator="between">
      <formula1>$C$4</formula1>
      <formula2>$E$4</formula2>
    </dataValidation>
    <dataValidation sqref="E7:F126" showDropDown="0" showInputMessage="0" showErrorMessage="1" allowBlank="0" errorTitle="Quantidade inválida" error="Informe uma quantidade não negativa dentro do limite exibido." type="decimal" operator="between">
      <formula1>0</formula1>
      <formula2>$G$4</formula2>
    </dataValidation>
    <dataValidation sqref="G7:G126" showDropDown="0" showInputMessage="0" showErrorMessage="1" allowBlank="0" errorTitle="Valor inválido" error="Informe um custo não negativo dentro do limite exibido." type="decimal" operator="between">
      <formula1>0</formula1>
      <formula2>$I$4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9" customWidth="1" min="4" max="4"/>
    <col width="27" customWidth="1" min="5" max="5"/>
    <col width="23" customWidth="1" min="6" max="6"/>
    <col width="23" customWidth="1" min="7" max="7"/>
    <col width="22" customWidth="1" min="8" max="8"/>
    <col width="15" customWidth="1" min="9" max="9"/>
  </cols>
  <sheetData>
    <row r="1" ht="28" customHeight="1">
      <c r="A1" s="1" t="inlineStr">
        <is>
          <t>Parâmetros</t>
        </is>
      </c>
    </row>
    <row r="2" ht="32" customHeight="1">
      <c r="A2" s="2" t="inlineStr">
        <is>
          <t>Edite as premissas e referências em rosa. Limites são operacionais e não representam regra contratual, fiscal ou jurídica.</t>
        </is>
      </c>
    </row>
    <row r="3"/>
    <row r="4">
      <c r="A4" s="5" t="inlineStr">
        <is>
          <t>Premissa ajustável</t>
        </is>
      </c>
      <c r="B4" s="5" t="inlineStr">
        <is>
          <t>Valor</t>
        </is>
      </c>
      <c r="D4" s="5" t="inlineStr">
        <is>
          <t>Profissionais fictícios</t>
        </is>
      </c>
      <c r="E4" s="5" t="inlineStr">
        <is>
          <t>Serviços de referência</t>
        </is>
      </c>
      <c r="F4" s="5" t="inlineStr">
        <is>
          <t>Categorias de despesa</t>
        </is>
      </c>
      <c r="G4" s="5" t="inlineStr">
        <is>
          <t>Categorias de estoque</t>
        </is>
      </c>
      <c r="H4" s="5" t="inlineStr">
        <is>
          <t>Formas de pagamento</t>
        </is>
      </c>
      <c r="I4" s="5" t="inlineStr">
        <is>
          <t>Unidades</t>
        </is>
      </c>
    </row>
    <row r="5" ht="22" customHeight="1">
      <c r="A5" s="27" t="inlineStr">
        <is>
          <t>Início do período do resumo</t>
        </is>
      </c>
      <c r="B5" s="28" t="n">
        <v>46266</v>
      </c>
      <c r="D5" s="17" t="inlineStr">
        <is>
          <t>Profissional fictício Alfa</t>
        </is>
      </c>
      <c r="E5" s="17" t="inlineStr">
        <is>
          <t>Corte feminino</t>
        </is>
      </c>
      <c r="F5" s="17" t="inlineStr">
        <is>
          <t>Produtos</t>
        </is>
      </c>
      <c r="G5" s="17" t="inlineStr">
        <is>
          <t>Cabelo</t>
        </is>
      </c>
      <c r="H5" s="17" t="inlineStr">
        <is>
          <t>Pix</t>
        </is>
      </c>
      <c r="I5" s="17" t="inlineStr">
        <is>
          <t>un.</t>
        </is>
      </c>
    </row>
    <row r="6" ht="22" customHeight="1">
      <c r="A6" s="29" t="inlineStr">
        <is>
          <t>Fim do período do resumo</t>
        </is>
      </c>
      <c r="B6" s="28" t="n">
        <v>46295</v>
      </c>
      <c r="D6" s="17" t="inlineStr">
        <is>
          <t>Profissional fictício Beta</t>
        </is>
      </c>
      <c r="E6" s="17" t="inlineStr">
        <is>
          <t>Escova</t>
        </is>
      </c>
      <c r="F6" s="17" t="inlineStr">
        <is>
          <t>Aluguel</t>
        </is>
      </c>
      <c r="G6" s="17" t="inlineStr">
        <is>
          <t>Unhas</t>
        </is>
      </c>
      <c r="H6" s="17" t="inlineStr">
        <is>
          <t>Cartão</t>
        </is>
      </c>
      <c r="I6" s="17" t="inlineStr">
        <is>
          <t>ml</t>
        </is>
      </c>
    </row>
    <row r="7" ht="22" customHeight="1">
      <c r="A7" s="27" t="inlineStr">
        <is>
          <t>Horizonte da agenda em dias</t>
        </is>
      </c>
      <c r="B7" s="30" t="n">
        <v>7</v>
      </c>
      <c r="D7" s="17" t="inlineStr">
        <is>
          <t>Profissional fictício Gama</t>
        </is>
      </c>
      <c r="E7" s="17" t="inlineStr">
        <is>
          <t>Coloração</t>
        </is>
      </c>
      <c r="F7" s="17" t="inlineStr">
        <is>
          <t>Manutenção</t>
        </is>
      </c>
      <c r="G7" s="17" t="inlineStr">
        <is>
          <t>Descartáveis</t>
        </is>
      </c>
      <c r="H7" s="17" t="inlineStr">
        <is>
          <t>Dinheiro</t>
        </is>
      </c>
      <c r="I7" s="17" t="inlineStr">
        <is>
          <t>g</t>
        </is>
      </c>
    </row>
    <row r="8" ht="22" customHeight="1">
      <c r="A8" s="29" t="inlineStr">
        <is>
          <t>Data mínima de lançamento</t>
        </is>
      </c>
      <c r="B8" s="28" t="n">
        <v>45292</v>
      </c>
      <c r="D8" s="17" t="inlineStr">
        <is>
          <t>Profissional fictício Delta</t>
        </is>
      </c>
      <c r="E8" s="17" t="inlineStr">
        <is>
          <t>Manicure</t>
        </is>
      </c>
      <c r="F8" s="17" t="inlineStr">
        <is>
          <t>Utilidades</t>
        </is>
      </c>
      <c r="G8" s="17" t="inlineStr">
        <is>
          <t>Barbearia</t>
        </is>
      </c>
      <c r="H8" s="17" t="inlineStr">
        <is>
          <t>Transferência</t>
        </is>
      </c>
      <c r="I8" s="17" t="inlineStr">
        <is>
          <t>par</t>
        </is>
      </c>
    </row>
    <row r="9" ht="22" customHeight="1">
      <c r="A9" s="27" t="inlineStr">
        <is>
          <t>Data máxima de lançamento</t>
        </is>
      </c>
      <c r="B9" s="28" t="n">
        <v>47118</v>
      </c>
      <c r="D9" s="17" t="inlineStr">
        <is>
          <t>Profissional fictício Épsilon</t>
        </is>
      </c>
      <c r="E9" s="17" t="inlineStr">
        <is>
          <t>Pedicure</t>
        </is>
      </c>
      <c r="F9" s="17" t="inlineStr">
        <is>
          <t>Marketing</t>
        </is>
      </c>
      <c r="G9" s="17" t="inlineStr">
        <is>
          <t>Higiene</t>
        </is>
      </c>
      <c r="H9" s="17" t="inlineStr">
        <is>
          <t>A definir</t>
        </is>
      </c>
      <c r="I9" s="17" t="n"/>
    </row>
    <row r="10" ht="22" customHeight="1">
      <c r="A10" s="29" t="inlineStr">
        <is>
          <t>Quantidade máxima por lançamento</t>
        </is>
      </c>
      <c r="B10" s="30" t="n">
        <v>100000</v>
      </c>
      <c r="D10" s="17" t="inlineStr">
        <is>
          <t>Profissional fictício Zeta</t>
        </is>
      </c>
      <c r="E10" s="17" t="inlineStr">
        <is>
          <t>Design de sobrancelhas</t>
        </is>
      </c>
      <c r="F10" s="17" t="inlineStr">
        <is>
          <t>Limpeza</t>
        </is>
      </c>
      <c r="G10" s="17" t="n"/>
      <c r="H10" s="17" t="n"/>
      <c r="I10" s="17" t="n"/>
    </row>
    <row r="11" ht="22" customHeight="1">
      <c r="A11" s="27" t="inlineStr">
        <is>
          <t>Valor máximo por lançamento</t>
        </is>
      </c>
      <c r="B11" s="31" t="n">
        <v>1000000</v>
      </c>
      <c r="D11" s="17" t="n"/>
      <c r="E11" s="17" t="inlineStr">
        <is>
          <t>Hidratação capilar</t>
        </is>
      </c>
      <c r="F11" s="17" t="inlineStr">
        <is>
          <t>Outros</t>
        </is>
      </c>
      <c r="G11" s="17" t="n"/>
      <c r="H11" s="17" t="n"/>
      <c r="I11" s="17" t="n"/>
    </row>
    <row r="12" ht="22" customHeight="1">
      <c r="A12" s="29" t="inlineStr">
        <is>
          <t>Dias para revisar a contagem de estoque</t>
        </is>
      </c>
      <c r="B12" s="30" t="n">
        <v>30</v>
      </c>
      <c r="D12" s="17" t="n"/>
      <c r="E12" s="17" t="inlineStr">
        <is>
          <t>Barba</t>
        </is>
      </c>
      <c r="F12" s="17" t="inlineStr">
        <is>
          <t>Internet</t>
        </is>
      </c>
      <c r="G12" s="17" t="n"/>
      <c r="H12" s="17" t="n"/>
      <c r="I12" s="17" t="n"/>
    </row>
    <row r="13" ht="22" customHeight="1">
      <c r="D13" s="17" t="n"/>
      <c r="E13" s="17" t="n"/>
      <c r="F13" s="17" t="inlineStr">
        <is>
          <t>Capacitação</t>
        </is>
      </c>
      <c r="G13" s="17" t="n"/>
      <c r="H13" s="17" t="n"/>
      <c r="I13" s="17" t="n"/>
    </row>
    <row r="14" ht="22" customHeight="1">
      <c r="D14" s="17" t="n"/>
      <c r="E14" s="17" t="n"/>
      <c r="F14" s="17" t="n"/>
      <c r="G14" s="17" t="n"/>
      <c r="H14" s="17" t="n"/>
      <c r="I14" s="17" t="n"/>
    </row>
    <row r="15" ht="22" customHeight="1">
      <c r="D15" s="17" t="n"/>
      <c r="E15" s="17" t="n"/>
      <c r="F15" s="17" t="n"/>
      <c r="G15" s="17" t="n"/>
      <c r="H15" s="17" t="n"/>
      <c r="I15" s="17" t="n"/>
    </row>
    <row r="16" ht="22" customHeight="1">
      <c r="D16" s="17" t="n"/>
      <c r="E16" s="17" t="n"/>
      <c r="F16" s="17" t="n"/>
      <c r="G16" s="17" t="n"/>
      <c r="H16" s="17" t="n"/>
      <c r="I16" s="17" t="n"/>
    </row>
    <row r="17" ht="22" customHeight="1">
      <c r="D17" s="17" t="n"/>
      <c r="E17" s="17" t="n"/>
      <c r="F17" s="17" t="n"/>
      <c r="G17" s="17" t="n"/>
      <c r="H17" s="17" t="n"/>
      <c r="I17" s="17" t="n"/>
    </row>
    <row r="18" ht="22" customHeight="1">
      <c r="D18" s="17" t="n"/>
      <c r="E18" s="17" t="n"/>
      <c r="F18" s="17" t="n"/>
      <c r="G18" s="17" t="n"/>
      <c r="H18" s="17" t="n"/>
      <c r="I18" s="17" t="n"/>
    </row>
    <row r="19" ht="22" customHeight="1">
      <c r="D19" s="17" t="n"/>
      <c r="E19" s="17" t="n"/>
      <c r="F19" s="17" t="n"/>
      <c r="G19" s="17" t="n"/>
      <c r="H19" s="17" t="n"/>
      <c r="I19" s="17" t="n"/>
    </row>
    <row r="20" ht="22" customHeight="1">
      <c r="D20" s="17" t="n"/>
      <c r="E20" s="17" t="n"/>
      <c r="F20" s="17" t="n"/>
      <c r="G20" s="17" t="n"/>
      <c r="H20" s="17" t="n"/>
      <c r="I20" s="17" t="n"/>
    </row>
  </sheetData>
  <mergeCells count="1">
    <mergeCell ref="A1:I1"/>
  </mergeCells>
  <conditionalFormatting sqref="B5:B6">
    <cfRule type="expression" priority="1" dxfId="1">
      <formula>$B$5&gt;$B$6</formula>
    </cfRule>
  </conditionalFormatting>
  <dataValidations count="5">
    <dataValidation sqref="B5:B6 B8:B9" showDropDown="0" showInputMessage="0" showErrorMessage="1" allowBlank="0" errorTitle="Data inválida" error="Informe uma data dentro do intervalo operacional." type="date" operator="between">
      <formula1>DATE(2023,1,1)</formula1>
      <formula2>DATE(2029,12,31)</formula2>
    </dataValidation>
    <dataValidation sqref="B7" showDropDown="0" showInputMessage="0" showErrorMessage="1" allowBlank="0" errorTitle="Horizonte inválido" error="Informe de 1 a 90 dias." type="whole" operator="between">
      <formula1>1</formula1>
      <formula2>90</formula2>
    </dataValidation>
    <dataValidation sqref="B10" showDropDown="0" showInputMessage="0" showErrorMessage="1" allowBlank="0" errorTitle="Limite inválido" error="Informe uma quantidade máxima positiva." type="whole" operator="between">
      <formula1>1</formula1>
      <formula2>10000000</formula2>
    </dataValidation>
    <dataValidation sqref="B11" showDropDown="0" showInputMessage="0" showErrorMessage="1" allowBlank="0" errorTitle="Limite inválido" error="Informe um valor máximo positivo." type="decimal" operator="between">
      <formula1>1</formula1>
      <formula2>100000000</formula2>
    </dataValidation>
    <dataValidation sqref="B12" showDropDown="0" showInputMessage="0" showErrorMessage="1" allowBlank="0" errorTitle="Prazo inválido" error="Informe de 1 a 365 dias." type="whole" operator="between">
      <formula1>1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</dc:creator>
  <dc:title xmlns:dc="http://purl.org/dc/elements/1.1/">Planilha salão de beleza</dc:title>
  <dc:subject xmlns:dc="http://purl.org/dc/elements/1.1/">Controle financeiro, agenda, equipe e estoque</dc:subject>
  <dcterms:created xmlns:dcterms="http://purl.org/dc/terms/" xmlns:xsi="http://www.w3.org/2001/XMLSchema-instance" xsi:type="dcterms:W3CDTF">2026-09-08T18:41:41Z</dcterms:created>
  <dcterms:modified xmlns:dcterms="http://purl.org/dc/terms/" xmlns:xsi="http://www.w3.org/2001/XMLSchema-instance" xsi:type="dcterms:W3CDTF">2026-09-08T18:41:42+00:00Z</dcterms:modified>
</cp:coreProperties>
</file>