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ceitas" sheetId="2" state="visible" r:id="rId2"/>
    <sheet xmlns:r="http://schemas.openxmlformats.org/officeDocument/2006/relationships" name="Despesas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0" hidden="1">'Resumo'!$A$16:$F$28</definedName>
    <definedName name="_xlnm._FilterDatabase" localSheetId="3" hidden="1">'Parâmetros'!$A$2:$H$12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&quot;R$&quot; #,##0.00;[Red]-&quot;R$&quot; #,##0.00"/>
    <numFmt numFmtId="165" formatCode="0.0%"/>
    <numFmt numFmtId="166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332B31"/>
      <sz val="10"/>
    </font>
    <font>
      <name val="Calibri"/>
      <i val="1"/>
      <color rgb="006D6269"/>
      <sz val="9"/>
    </font>
    <font>
      <name val="Calibri"/>
      <b val="1"/>
      <color rgb="00332B31"/>
      <sz val="10"/>
    </font>
    <font>
      <name val="Calibri"/>
      <b val="1"/>
      <color rgb="00351432"/>
      <sz val="11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FFF"/>
      </patternFill>
    </fill>
    <fill>
      <patternFill patternType="solid">
        <fgColor rgb="00FFF7F5"/>
      </patternFill>
    </fill>
    <fill>
      <patternFill patternType="solid">
        <fgColor rgb="00F6DFE2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4" fillId="0" borderId="0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0" fontId="6" fillId="0" borderId="0" pivotButton="0" quotePrefix="0" xfId="0"/>
    <xf numFmtId="0" fontId="4" fillId="0" borderId="0" pivotButton="0" quotePrefix="0" xfId="0"/>
    <xf numFmtId="0" fontId="2" fillId="3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6" fontId="0" fillId="0" borderId="0" pivotButton="0" quotePrefix="0" xfId="0"/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3" fillId="5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6" fontId="0" fillId="0" borderId="0" pivotButton="0" quotePrefix="0" xfId="0"/>
    <xf numFmtId="166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elaReceitas" displayName="TabelaReceitas" ref="A3:K103" headerRowCount="1">
  <autoFilter ref="A3:K103"/>
  <tableColumns count="11">
    <tableColumn id="1" name="ID"/>
    <tableColumn id="2" name="Data"/>
    <tableColumn id="3" name="Descrição"/>
    <tableColumn id="4" name="Categoria"/>
    <tableColumn id="5" name="Quantidade"/>
    <tableColumn id="6" name="Valor unitário"/>
    <tableColumn id="7" name="Desconto"/>
    <tableColumn id="8" name="Valor líquido"/>
    <tableColumn id="9" name="Status"/>
    <tableColumn id="10" name="Forma de recebimento"/>
    <tableColumn id="11" name="Conferência"/>
  </tableColumns>
</table>
</file>

<file path=xl/tables/table2.xml><?xml version="1.0" encoding="utf-8"?>
<table xmlns="http://schemas.openxmlformats.org/spreadsheetml/2006/main" id="2" name="TabelaDespesas" displayName="TabelaDespesas" ref="A3:I103" headerRowCount="1">
  <autoFilter ref="A3:I103"/>
  <tableColumns count="9">
    <tableColumn id="1" name="ID"/>
    <tableColumn id="2" name="Data"/>
    <tableColumn id="3" name="Descrição"/>
    <tableColumn id="4" name="Categoria"/>
    <tableColumn id="5" name="Quantidade"/>
    <tableColumn id="6" name="Valor unitário"/>
    <tableColumn id="7" name="Valor total"/>
    <tableColumn id="8" name="Status"/>
    <tableColumn id="9" name="Forma de pagamento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0" zoomScale="9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8" customWidth="1" min="3" max="3"/>
    <col width="18" customWidth="1" min="4" max="4"/>
    <col width="15" customWidth="1" min="5" max="5"/>
    <col width="24" customWidth="1" min="6" max="6"/>
    <col hidden="1" width="13" customWidth="1" min="7" max="7"/>
  </cols>
  <sheetData>
    <row r="1" ht="28" customHeight="1">
      <c r="A1" s="1" t="inlineStr">
        <is>
          <t>Resumo financeiro do salão</t>
        </is>
      </c>
      <c r="B1" s="25" t="n"/>
      <c r="C1" s="25" t="n"/>
      <c r="D1" s="25" t="n"/>
      <c r="E1" s="25" t="n"/>
      <c r="F1" s="26" t="n"/>
    </row>
    <row r="2">
      <c r="A2" s="3" t="inlineStr">
        <is>
          <t>Indicadores calculados a partir das abas Receitas, Despesas e Parâmetros.</t>
        </is>
      </c>
    </row>
    <row r="3">
      <c r="A3" s="4" t="inlineStr">
        <is>
          <t>Período analisado</t>
        </is>
      </c>
      <c r="B3" s="5">
        <f>IF(OR('Parâmetros'!$B$3="",'Parâmetros'!$B$4=""),"",TEXT('Parâmetros'!$B$3,"dd/mm/yyyy")&amp;" a "&amp;TEXT('Parâmetros'!$B$4,"dd/mm/yyyy"))</f>
        <v/>
      </c>
    </row>
    <row r="4">
      <c r="A4" s="6" t="inlineStr">
        <is>
          <t>Receitas recebidas</t>
        </is>
      </c>
      <c r="B4" s="27">
        <f>IF(OR('Parâmetros'!$B$3="",'Parâmetros'!$B$4=""),"",SUMIFS(Receitas!$H$4:$H$103,Receitas!$B$4:$B$103,"&gt;="&amp;'Parâmetros'!$B$3,Receitas!$B$4:$B$103,"&lt;="&amp;'Parâmetros'!$B$4,Receitas!$I$4:$I$103,"Recebida"))</f>
        <v/>
      </c>
    </row>
    <row r="5">
      <c r="A5" s="4" t="inlineStr">
        <is>
          <t>Despesas pagas</t>
        </is>
      </c>
      <c r="B5" s="28">
        <f>IF(OR('Parâmetros'!$B$3="",'Parâmetros'!$B$4=""),"",SUMIFS(Despesas!$G$4:$G$103,Despesas!$B$4:$B$103,"&gt;="&amp;'Parâmetros'!$B$3,Despesas!$B$4:$B$103,"&lt;="&amp;'Parâmetros'!$B$4,Despesas!$H$4:$H$103,"Paga"))</f>
        <v/>
      </c>
    </row>
    <row r="6">
      <c r="A6" s="6" t="inlineStr">
        <is>
          <t>Resultado do período</t>
        </is>
      </c>
      <c r="B6" s="27">
        <f>IF(OR(B4="",B5=""),"",B4-B5)</f>
        <v/>
      </c>
    </row>
    <row r="7">
      <c r="A7" s="4" t="inlineStr">
        <is>
          <t>Saldo inicial informado</t>
        </is>
      </c>
      <c r="B7" s="28">
        <f>IF('Parâmetros'!$B$5="","",'Parâmetros'!$B$5)</f>
        <v/>
      </c>
    </row>
    <row r="8">
      <c r="A8" s="6" t="inlineStr">
        <is>
          <t>Saldo após movimentos pagos</t>
        </is>
      </c>
      <c r="B8" s="27">
        <f>IF(OR(B6="",B7=""),"",B7+B6)</f>
        <v/>
      </c>
    </row>
    <row r="9">
      <c r="A9" s="4" t="inlineStr">
        <is>
          <t>Receitas pendentes</t>
        </is>
      </c>
      <c r="B9" s="28">
        <f>IF(OR('Parâmetros'!$B$3="",'Parâmetros'!$B$4=""),"",SUMIFS(Receitas!$H$4:$H$103,Receitas!$B$4:$B$103,"&gt;="&amp;'Parâmetros'!$B$3,Receitas!$B$4:$B$103,"&lt;="&amp;'Parâmetros'!$B$4,Receitas!$I$4:$I$103,"Pendente"))</f>
        <v/>
      </c>
    </row>
    <row r="10">
      <c r="A10" s="6" t="inlineStr">
        <is>
          <t>Despesas pendentes</t>
        </is>
      </c>
      <c r="B10" s="27">
        <f>IF(OR('Parâmetros'!$B$3="",'Parâmetros'!$B$4=""),"",SUMIFS(Despesas!$G$4:$G$103,Despesas!$B$4:$B$103,"&gt;="&amp;'Parâmetros'!$B$3,Despesas!$B$4:$B$103,"&lt;="&amp;'Parâmetros'!$B$4,Despesas!$H$4:$H$103,"Pendente"))</f>
        <v/>
      </c>
    </row>
    <row r="11">
      <c r="A11" s="4" t="inlineStr">
        <is>
          <t>Saldo estimado com pendências</t>
        </is>
      </c>
      <c r="B11" s="28">
        <f>IF(OR(B8="",B9="",B10=""),"",B8+B9-B10)</f>
        <v/>
      </c>
    </row>
    <row r="12">
      <c r="A12" s="6" t="inlineStr">
        <is>
          <t>Margem sobre receitas</t>
        </is>
      </c>
      <c r="B12" s="29">
        <f>IF(OR(B4="",B4=0,B6=""),"",IFERROR(B6/B4,""))</f>
        <v/>
      </c>
    </row>
    <row r="13">
      <c r="A13" s="4" t="inlineStr">
        <is>
          <t>Ação sugerida</t>
        </is>
      </c>
      <c r="B13" s="10">
        <f>IF(B6="","",IF(B6&lt;0,"Conferir despesas e preços","Acompanhar o período"))</f>
        <v/>
      </c>
    </row>
    <row r="14"/>
    <row r="15">
      <c r="A15" s="11" t="inlineStr">
        <is>
          <t>Movimento mensal</t>
        </is>
      </c>
      <c r="B15" s="12">
        <f>IF('Parâmetros'!$B$12="","","Ano "&amp;'Parâmetros'!$B$12)</f>
        <v/>
      </c>
    </row>
    <row r="16" ht="24" customHeight="1">
      <c r="A16" s="13" t="inlineStr">
        <is>
          <t>Mês</t>
        </is>
      </c>
      <c r="B16" s="13" t="inlineStr">
        <is>
          <t>Receitas</t>
        </is>
      </c>
      <c r="C16" s="13" t="inlineStr">
        <is>
          <t>Despesas</t>
        </is>
      </c>
      <c r="D16" s="13" t="inlineStr">
        <is>
          <t>Resultado</t>
        </is>
      </c>
      <c r="E16" s="13" t="inlineStr">
        <is>
          <t>% despesas</t>
        </is>
      </c>
      <c r="F16" s="13" t="inlineStr">
        <is>
          <t>Conferência</t>
        </is>
      </c>
    </row>
    <row r="17">
      <c r="A17" s="5" t="inlineStr">
        <is>
          <t>Janeiro</t>
        </is>
      </c>
      <c r="B17" s="28">
        <f>IF($G17="","",SUMIFS(Receitas!$H$4:$H$103,Receitas!$B$4:$B$103,"&gt;="&amp;$G17,Receitas!$B$4:$B$103,"&lt;"&amp;EDATE($G17,1),Receitas!$I$4:$I$103,"Recebida"))</f>
        <v/>
      </c>
      <c r="C17" s="28">
        <f>IF($G17="","",SUMIFS(Despesas!$G$4:$G$103,Despesas!$B$4:$B$103,"&gt;="&amp;$G17,Despesas!$B$4:$B$103,"&lt;"&amp;EDATE($G17,1),Despesas!$H$4:$H$103,"Paga"))</f>
        <v/>
      </c>
      <c r="D17" s="28">
        <f>IF(OR(B17="",C17=""),"",B17-C17)</f>
        <v/>
      </c>
      <c r="E17" s="30">
        <f>IF(OR(B17="",B17=0,C17=""),"",IFERROR(C17/B17,""))</f>
        <v/>
      </c>
      <c r="F17" s="10">
        <f>IF(OR(B17="",C17="",AND(B17=0,C17=0)),"",IF(C17&gt;'Parâmetros'!$B$6,"Conferir despesas","Dentro do limite"))</f>
        <v/>
      </c>
      <c r="G17" s="31">
        <f>IF('Parâmetros'!$B$12="","",DATE('Parâmetros'!$B$12,1,1))</f>
        <v/>
      </c>
    </row>
    <row r="18">
      <c r="A18" s="16" t="inlineStr">
        <is>
          <t>Fevereiro</t>
        </is>
      </c>
      <c r="B18" s="27">
        <f>IF($G18="","",SUMIFS(Receitas!$H$4:$H$103,Receitas!$B$4:$B$103,"&gt;="&amp;$G18,Receitas!$B$4:$B$103,"&lt;"&amp;EDATE($G18,1),Receitas!$I$4:$I$103,"Recebida"))</f>
        <v/>
      </c>
      <c r="C18" s="27">
        <f>IF($G18="","",SUMIFS(Despesas!$G$4:$G$103,Despesas!$B$4:$B$103,"&gt;="&amp;$G18,Despesas!$B$4:$B$103,"&lt;"&amp;EDATE($G18,1),Despesas!$H$4:$H$103,"Paga"))</f>
        <v/>
      </c>
      <c r="D18" s="27">
        <f>IF(OR(B18="",C18=""),"",B18-C18)</f>
        <v/>
      </c>
      <c r="E18" s="29">
        <f>IF(OR(B18="",B18=0,C18=""),"",IFERROR(C18/B18,""))</f>
        <v/>
      </c>
      <c r="F18" s="17">
        <f>IF(OR(B18="",C18="",AND(B18=0,C18=0)),"",IF(C18&gt;'Parâmetros'!$B$6,"Conferir despesas","Dentro do limite"))</f>
        <v/>
      </c>
      <c r="G18" s="31">
        <f>IF('Parâmetros'!$B$12="","",DATE('Parâmetros'!$B$12,2,1))</f>
        <v/>
      </c>
    </row>
    <row r="19">
      <c r="A19" s="5" t="inlineStr">
        <is>
          <t>Março</t>
        </is>
      </c>
      <c r="B19" s="28">
        <f>IF($G19="","",SUMIFS(Receitas!$H$4:$H$103,Receitas!$B$4:$B$103,"&gt;="&amp;$G19,Receitas!$B$4:$B$103,"&lt;"&amp;EDATE($G19,1),Receitas!$I$4:$I$103,"Recebida"))</f>
        <v/>
      </c>
      <c r="C19" s="28">
        <f>IF($G19="","",SUMIFS(Despesas!$G$4:$G$103,Despesas!$B$4:$B$103,"&gt;="&amp;$G19,Despesas!$B$4:$B$103,"&lt;"&amp;EDATE($G19,1),Despesas!$H$4:$H$103,"Paga"))</f>
        <v/>
      </c>
      <c r="D19" s="28">
        <f>IF(OR(B19="",C19=""),"",B19-C19)</f>
        <v/>
      </c>
      <c r="E19" s="30">
        <f>IF(OR(B19="",B19=0,C19=""),"",IFERROR(C19/B19,""))</f>
        <v/>
      </c>
      <c r="F19" s="10">
        <f>IF(OR(B19="",C19="",AND(B19=0,C19=0)),"",IF(C19&gt;'Parâmetros'!$B$6,"Conferir despesas","Dentro do limite"))</f>
        <v/>
      </c>
      <c r="G19" s="31">
        <f>IF('Parâmetros'!$B$12="","",DATE('Parâmetros'!$B$12,3,1))</f>
        <v/>
      </c>
    </row>
    <row r="20">
      <c r="A20" s="16" t="inlineStr">
        <is>
          <t>Abril</t>
        </is>
      </c>
      <c r="B20" s="27">
        <f>IF($G20="","",SUMIFS(Receitas!$H$4:$H$103,Receitas!$B$4:$B$103,"&gt;="&amp;$G20,Receitas!$B$4:$B$103,"&lt;"&amp;EDATE($G20,1),Receitas!$I$4:$I$103,"Recebida"))</f>
        <v/>
      </c>
      <c r="C20" s="27">
        <f>IF($G20="","",SUMIFS(Despesas!$G$4:$G$103,Despesas!$B$4:$B$103,"&gt;="&amp;$G20,Despesas!$B$4:$B$103,"&lt;"&amp;EDATE($G20,1),Despesas!$H$4:$H$103,"Paga"))</f>
        <v/>
      </c>
      <c r="D20" s="27">
        <f>IF(OR(B20="",C20=""),"",B20-C20)</f>
        <v/>
      </c>
      <c r="E20" s="29">
        <f>IF(OR(B20="",B20=0,C20=""),"",IFERROR(C20/B20,""))</f>
        <v/>
      </c>
      <c r="F20" s="17">
        <f>IF(OR(B20="",C20="",AND(B20=0,C20=0)),"",IF(C20&gt;'Parâmetros'!$B$6,"Conferir despesas","Dentro do limite"))</f>
        <v/>
      </c>
      <c r="G20" s="31">
        <f>IF('Parâmetros'!$B$12="","",DATE('Parâmetros'!$B$12,4,1))</f>
        <v/>
      </c>
    </row>
    <row r="21">
      <c r="A21" s="5" t="inlineStr">
        <is>
          <t>Maio</t>
        </is>
      </c>
      <c r="B21" s="28">
        <f>IF($G21="","",SUMIFS(Receitas!$H$4:$H$103,Receitas!$B$4:$B$103,"&gt;="&amp;$G21,Receitas!$B$4:$B$103,"&lt;"&amp;EDATE($G21,1),Receitas!$I$4:$I$103,"Recebida"))</f>
        <v/>
      </c>
      <c r="C21" s="28">
        <f>IF($G21="","",SUMIFS(Despesas!$G$4:$G$103,Despesas!$B$4:$B$103,"&gt;="&amp;$G21,Despesas!$B$4:$B$103,"&lt;"&amp;EDATE($G21,1),Despesas!$H$4:$H$103,"Paga"))</f>
        <v/>
      </c>
      <c r="D21" s="28">
        <f>IF(OR(B21="",C21=""),"",B21-C21)</f>
        <v/>
      </c>
      <c r="E21" s="30">
        <f>IF(OR(B21="",B21=0,C21=""),"",IFERROR(C21/B21,""))</f>
        <v/>
      </c>
      <c r="F21" s="10">
        <f>IF(OR(B21="",C21="",AND(B21=0,C21=0)),"",IF(C21&gt;'Parâmetros'!$B$6,"Conferir despesas","Dentro do limite"))</f>
        <v/>
      </c>
      <c r="G21" s="31">
        <f>IF('Parâmetros'!$B$12="","",DATE('Parâmetros'!$B$12,5,1))</f>
        <v/>
      </c>
    </row>
    <row r="22">
      <c r="A22" s="16" t="inlineStr">
        <is>
          <t>Junho</t>
        </is>
      </c>
      <c r="B22" s="27">
        <f>IF($G22="","",SUMIFS(Receitas!$H$4:$H$103,Receitas!$B$4:$B$103,"&gt;="&amp;$G22,Receitas!$B$4:$B$103,"&lt;"&amp;EDATE($G22,1),Receitas!$I$4:$I$103,"Recebida"))</f>
        <v/>
      </c>
      <c r="C22" s="27">
        <f>IF($G22="","",SUMIFS(Despesas!$G$4:$G$103,Despesas!$B$4:$B$103,"&gt;="&amp;$G22,Despesas!$B$4:$B$103,"&lt;"&amp;EDATE($G22,1),Despesas!$H$4:$H$103,"Paga"))</f>
        <v/>
      </c>
      <c r="D22" s="27">
        <f>IF(OR(B22="",C22=""),"",B22-C22)</f>
        <v/>
      </c>
      <c r="E22" s="29">
        <f>IF(OR(B22="",B22=0,C22=""),"",IFERROR(C22/B22,""))</f>
        <v/>
      </c>
      <c r="F22" s="17">
        <f>IF(OR(B22="",C22="",AND(B22=0,C22=0)),"",IF(C22&gt;'Parâmetros'!$B$6,"Conferir despesas","Dentro do limite"))</f>
        <v/>
      </c>
      <c r="G22" s="31">
        <f>IF('Parâmetros'!$B$12="","",DATE('Parâmetros'!$B$12,6,1))</f>
        <v/>
      </c>
    </row>
    <row r="23">
      <c r="A23" s="5" t="inlineStr">
        <is>
          <t>Julho</t>
        </is>
      </c>
      <c r="B23" s="28">
        <f>IF($G23="","",SUMIFS(Receitas!$H$4:$H$103,Receitas!$B$4:$B$103,"&gt;="&amp;$G23,Receitas!$B$4:$B$103,"&lt;"&amp;EDATE($G23,1),Receitas!$I$4:$I$103,"Recebida"))</f>
        <v/>
      </c>
      <c r="C23" s="28">
        <f>IF($G23="","",SUMIFS(Despesas!$G$4:$G$103,Despesas!$B$4:$B$103,"&gt;="&amp;$G23,Despesas!$B$4:$B$103,"&lt;"&amp;EDATE($G23,1),Despesas!$H$4:$H$103,"Paga"))</f>
        <v/>
      </c>
      <c r="D23" s="28">
        <f>IF(OR(B23="",C23=""),"",B23-C23)</f>
        <v/>
      </c>
      <c r="E23" s="30">
        <f>IF(OR(B23="",B23=0,C23=""),"",IFERROR(C23/B23,""))</f>
        <v/>
      </c>
      <c r="F23" s="10">
        <f>IF(OR(B23="",C23="",AND(B23=0,C23=0)),"",IF(C23&gt;'Parâmetros'!$B$6,"Conferir despesas","Dentro do limite"))</f>
        <v/>
      </c>
      <c r="G23" s="31">
        <f>IF('Parâmetros'!$B$12="","",DATE('Parâmetros'!$B$12,7,1))</f>
        <v/>
      </c>
    </row>
    <row r="24">
      <c r="A24" s="16" t="inlineStr">
        <is>
          <t>Agosto</t>
        </is>
      </c>
      <c r="B24" s="27">
        <f>IF($G24="","",SUMIFS(Receitas!$H$4:$H$103,Receitas!$B$4:$B$103,"&gt;="&amp;$G24,Receitas!$B$4:$B$103,"&lt;"&amp;EDATE($G24,1),Receitas!$I$4:$I$103,"Recebida"))</f>
        <v/>
      </c>
      <c r="C24" s="27">
        <f>IF($G24="","",SUMIFS(Despesas!$G$4:$G$103,Despesas!$B$4:$B$103,"&gt;="&amp;$G24,Despesas!$B$4:$B$103,"&lt;"&amp;EDATE($G24,1),Despesas!$H$4:$H$103,"Paga"))</f>
        <v/>
      </c>
      <c r="D24" s="27">
        <f>IF(OR(B24="",C24=""),"",B24-C24)</f>
        <v/>
      </c>
      <c r="E24" s="29">
        <f>IF(OR(B24="",B24=0,C24=""),"",IFERROR(C24/B24,""))</f>
        <v/>
      </c>
      <c r="F24" s="17">
        <f>IF(OR(B24="",C24="",AND(B24=0,C24=0)),"",IF(C24&gt;'Parâmetros'!$B$6,"Conferir despesas","Dentro do limite"))</f>
        <v/>
      </c>
      <c r="G24" s="31">
        <f>IF('Parâmetros'!$B$12="","",DATE('Parâmetros'!$B$12,8,1))</f>
        <v/>
      </c>
    </row>
    <row r="25">
      <c r="A25" s="5" t="inlineStr">
        <is>
          <t>Setembro</t>
        </is>
      </c>
      <c r="B25" s="28">
        <f>IF($G25="","",SUMIFS(Receitas!$H$4:$H$103,Receitas!$B$4:$B$103,"&gt;="&amp;$G25,Receitas!$B$4:$B$103,"&lt;"&amp;EDATE($G25,1),Receitas!$I$4:$I$103,"Recebida"))</f>
        <v/>
      </c>
      <c r="C25" s="28">
        <f>IF($G25="","",SUMIFS(Despesas!$G$4:$G$103,Despesas!$B$4:$B$103,"&gt;="&amp;$G25,Despesas!$B$4:$B$103,"&lt;"&amp;EDATE($G25,1),Despesas!$H$4:$H$103,"Paga"))</f>
        <v/>
      </c>
      <c r="D25" s="28">
        <f>IF(OR(B25="",C25=""),"",B25-C25)</f>
        <v/>
      </c>
      <c r="E25" s="30">
        <f>IF(OR(B25="",B25=0,C25=""),"",IFERROR(C25/B25,""))</f>
        <v/>
      </c>
      <c r="F25" s="10">
        <f>IF(OR(B25="",C25="",AND(B25=0,C25=0)),"",IF(C25&gt;'Parâmetros'!$B$6,"Conferir despesas","Dentro do limite"))</f>
        <v/>
      </c>
      <c r="G25" s="31">
        <f>IF('Parâmetros'!$B$12="","",DATE('Parâmetros'!$B$12,9,1))</f>
        <v/>
      </c>
    </row>
    <row r="26">
      <c r="A26" s="16" t="inlineStr">
        <is>
          <t>Outubro</t>
        </is>
      </c>
      <c r="B26" s="27">
        <f>IF($G26="","",SUMIFS(Receitas!$H$4:$H$103,Receitas!$B$4:$B$103,"&gt;="&amp;$G26,Receitas!$B$4:$B$103,"&lt;"&amp;EDATE($G26,1),Receitas!$I$4:$I$103,"Recebida"))</f>
        <v/>
      </c>
      <c r="C26" s="27">
        <f>IF($G26="","",SUMIFS(Despesas!$G$4:$G$103,Despesas!$B$4:$B$103,"&gt;="&amp;$G26,Despesas!$B$4:$B$103,"&lt;"&amp;EDATE($G26,1),Despesas!$H$4:$H$103,"Paga"))</f>
        <v/>
      </c>
      <c r="D26" s="27">
        <f>IF(OR(B26="",C26=""),"",B26-C26)</f>
        <v/>
      </c>
      <c r="E26" s="29">
        <f>IF(OR(B26="",B26=0,C26=""),"",IFERROR(C26/B26,""))</f>
        <v/>
      </c>
      <c r="F26" s="17">
        <f>IF(OR(B26="",C26="",AND(B26=0,C26=0)),"",IF(C26&gt;'Parâmetros'!$B$6,"Conferir despesas","Dentro do limite"))</f>
        <v/>
      </c>
      <c r="G26" s="31">
        <f>IF('Parâmetros'!$B$12="","",DATE('Parâmetros'!$B$12,10,1))</f>
        <v/>
      </c>
    </row>
    <row r="27">
      <c r="A27" s="5" t="inlineStr">
        <is>
          <t>Novembro</t>
        </is>
      </c>
      <c r="B27" s="28">
        <f>IF($G27="","",SUMIFS(Receitas!$H$4:$H$103,Receitas!$B$4:$B$103,"&gt;="&amp;$G27,Receitas!$B$4:$B$103,"&lt;"&amp;EDATE($G27,1),Receitas!$I$4:$I$103,"Recebida"))</f>
        <v/>
      </c>
      <c r="C27" s="28">
        <f>IF($G27="","",SUMIFS(Despesas!$G$4:$G$103,Despesas!$B$4:$B$103,"&gt;="&amp;$G27,Despesas!$B$4:$B$103,"&lt;"&amp;EDATE($G27,1),Despesas!$H$4:$H$103,"Paga"))</f>
        <v/>
      </c>
      <c r="D27" s="28">
        <f>IF(OR(B27="",C27=""),"",B27-C27)</f>
        <v/>
      </c>
      <c r="E27" s="30">
        <f>IF(OR(B27="",B27=0,C27=""),"",IFERROR(C27/B27,""))</f>
        <v/>
      </c>
      <c r="F27" s="10">
        <f>IF(OR(B27="",C27="",AND(B27=0,C27=0)),"",IF(C27&gt;'Parâmetros'!$B$6,"Conferir despesas","Dentro do limite"))</f>
        <v/>
      </c>
      <c r="G27" s="31">
        <f>IF('Parâmetros'!$B$12="","",DATE('Parâmetros'!$B$12,11,1))</f>
        <v/>
      </c>
    </row>
    <row r="28">
      <c r="A28" s="16" t="inlineStr">
        <is>
          <t>Dezembro</t>
        </is>
      </c>
      <c r="B28" s="27">
        <f>IF($G28="","",SUMIFS(Receitas!$H$4:$H$103,Receitas!$B$4:$B$103,"&gt;="&amp;$G28,Receitas!$B$4:$B$103,"&lt;"&amp;EDATE($G28,1),Receitas!$I$4:$I$103,"Recebida"))</f>
        <v/>
      </c>
      <c r="C28" s="27">
        <f>IF($G28="","",SUMIFS(Despesas!$G$4:$G$103,Despesas!$B$4:$B$103,"&gt;="&amp;$G28,Despesas!$B$4:$B$103,"&lt;"&amp;EDATE($G28,1),Despesas!$H$4:$H$103,"Paga"))</f>
        <v/>
      </c>
      <c r="D28" s="27">
        <f>IF(OR(B28="",C28=""),"",B28-C28)</f>
        <v/>
      </c>
      <c r="E28" s="29">
        <f>IF(OR(B28="",B28=0,C28=""),"",IFERROR(C28/B28,""))</f>
        <v/>
      </c>
      <c r="F28" s="17">
        <f>IF(OR(B28="",C28="",AND(B28=0,C28=0)),"",IF(C28&gt;'Parâmetros'!$B$6,"Conferir despesas","Dentro do limite"))</f>
        <v/>
      </c>
      <c r="G28" s="31">
        <f>IF('Parâmetros'!$B$12="","",DATE('Parâmetros'!$B$12,12,1))</f>
        <v/>
      </c>
    </row>
  </sheetData>
  <autoFilter ref="A16:F28"/>
  <mergeCells count="1">
    <mergeCell ref="A1:F1"/>
  </mergeCells>
  <conditionalFormatting sqref="B6">
    <cfRule type="expression" priority="1" dxfId="0">
      <formula>AND($B$6&lt;&gt;"",$B$6&gt;=0)</formula>
    </cfRule>
    <cfRule type="expression" priority="2" dxfId="1">
      <formula>AND($B$6&lt;&gt;"",$B$6&lt;0)</formula>
    </cfRule>
  </conditionalFormatting>
  <conditionalFormatting sqref="B13">
    <cfRule type="expression" priority="3" dxfId="1">
      <formula>$B$13="Conferir despesas e preços"</formula>
    </cfRule>
    <cfRule type="expression" priority="4" dxfId="0">
      <formula>$B$13="Acompanhar o período"</formula>
    </cfRule>
  </conditionalFormatting>
  <conditionalFormatting sqref="F17:F28">
    <cfRule type="expression" priority="5" dxfId="1">
      <formula>$F17="Conferir despesas"</formula>
    </cfRule>
    <cfRule type="expression" priority="6" dxfId="0">
      <formula>$F17="Dentro do limite"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31" customWidth="1" min="3" max="3"/>
    <col width="24" customWidth="1" min="4" max="4"/>
    <col width="12" customWidth="1" min="5" max="5"/>
    <col width="16" customWidth="1" min="6" max="6"/>
    <col width="14" customWidth="1" min="7" max="7"/>
    <col width="16" customWidth="1" min="8" max="8"/>
    <col width="14" customWidth="1" min="9" max="9"/>
    <col width="22" customWidth="1" min="10" max="10"/>
    <col width="22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1" ht="28" customHeight="1">
      <c r="A1" s="1" t="inlineStr">
        <is>
          <t>Receitas do salão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6" t="n"/>
    </row>
    <row r="2">
      <c r="A2" s="3" t="inlineStr">
        <is>
          <t>Entradas em rosa; a coluna Valor líquido e a conferência são calculadas.</t>
        </is>
      </c>
      <c r="M2">
        <f>'Parâmetros'!D3</f>
        <v/>
      </c>
      <c r="N2">
        <f>'Parâmetros'!F3</f>
        <v/>
      </c>
      <c r="O2">
        <f>'Parâmetros'!H3</f>
        <v/>
      </c>
      <c r="P2">
        <f>'Parâmetros'!B7</f>
        <v/>
      </c>
    </row>
    <row r="3" ht="24" customHeight="1">
      <c r="A3" s="13" t="inlineStr">
        <is>
          <t>ID</t>
        </is>
      </c>
      <c r="B3" s="13" t="inlineStr">
        <is>
          <t>Data</t>
        </is>
      </c>
      <c r="C3" s="13" t="inlineStr">
        <is>
          <t>Descrição</t>
        </is>
      </c>
      <c r="D3" s="13" t="inlineStr">
        <is>
          <t>Categoria</t>
        </is>
      </c>
      <c r="E3" s="13" t="inlineStr">
        <is>
          <t>Quantidade</t>
        </is>
      </c>
      <c r="F3" s="13" t="inlineStr">
        <is>
          <t>Valor unitário</t>
        </is>
      </c>
      <c r="G3" s="13" t="inlineStr">
        <is>
          <t>Desconto</t>
        </is>
      </c>
      <c r="H3" s="13" t="inlineStr">
        <is>
          <t>Valor líquido</t>
        </is>
      </c>
      <c r="I3" s="13" t="inlineStr">
        <is>
          <t>Status</t>
        </is>
      </c>
      <c r="J3" s="13" t="inlineStr">
        <is>
          <t>Forma de recebimento</t>
        </is>
      </c>
      <c r="K3" s="13" t="inlineStr">
        <is>
          <t>Conferência</t>
        </is>
      </c>
      <c r="M3">
        <f>'Parâmetros'!D4</f>
        <v/>
      </c>
      <c r="N3">
        <f>'Parâmetros'!F4</f>
        <v/>
      </c>
      <c r="O3">
        <f>'Parâmetros'!H4</f>
        <v/>
      </c>
      <c r="P3">
        <f>'Parâmetros'!B8</f>
        <v/>
      </c>
    </row>
    <row r="4">
      <c r="A4" s="18" t="inlineStr">
        <is>
          <t>REC-001</t>
        </is>
      </c>
      <c r="B4" s="32" t="n">
        <v>46023</v>
      </c>
      <c r="C4" s="18" t="inlineStr">
        <is>
          <t>Corte clássico</t>
        </is>
      </c>
      <c r="D4" s="18" t="inlineStr">
        <is>
          <t>Cabelo</t>
        </is>
      </c>
      <c r="E4" s="20" t="n">
        <v>4</v>
      </c>
      <c r="F4" s="33" t="n">
        <v>68</v>
      </c>
      <c r="G4" s="33" t="n">
        <v>0</v>
      </c>
      <c r="H4" s="27">
        <f>IF(OR(A4="",B4="",C4="",D4="",E4="",F4="",I4=""),"",IFERROR(MAX(0,E4*F4-IF(G4="",0,G4)),""))</f>
        <v/>
      </c>
      <c r="I4" s="18" t="inlineStr">
        <is>
          <t>Recebida</t>
        </is>
      </c>
      <c r="J4" s="18" t="inlineStr">
        <is>
          <t>Pix</t>
        </is>
      </c>
      <c r="K4" s="17">
        <f>IF(A4="","",IF(AND(E4&lt;&gt;"",F4&lt;&gt;"",G4&gt;E4*F4),"Conferir desconto",""))</f>
        <v/>
      </c>
      <c r="M4">
        <f>'Parâmetros'!D5</f>
        <v/>
      </c>
      <c r="N4">
        <f>'Parâmetros'!F5</f>
        <v/>
      </c>
      <c r="O4">
        <f>'Parâmetros'!H5</f>
        <v/>
      </c>
      <c r="P4">
        <f>'Parâmetros'!B9</f>
        <v/>
      </c>
    </row>
    <row r="5">
      <c r="A5" s="18" t="inlineStr">
        <is>
          <t>REC-002</t>
        </is>
      </c>
      <c r="B5" s="32" t="n">
        <v>46050</v>
      </c>
      <c r="C5" s="18" t="inlineStr">
        <is>
          <t>Coloração fantasia</t>
        </is>
      </c>
      <c r="D5" s="18" t="inlineStr">
        <is>
          <t>Cabelo</t>
        </is>
      </c>
      <c r="E5" s="20" t="n">
        <v>2</v>
      </c>
      <c r="F5" s="33" t="n">
        <v>240</v>
      </c>
      <c r="G5" s="33" t="n">
        <v>20</v>
      </c>
      <c r="H5" s="28">
        <f>IF(OR(A5="",B5="",C5="",D5="",E5="",F5="",I5=""),"",IFERROR(MAX(0,E5*F5-IF(G5="",0,G5)),""))</f>
        <v/>
      </c>
      <c r="I5" s="18" t="inlineStr">
        <is>
          <t>Recebida</t>
        </is>
      </c>
      <c r="J5" s="18" t="inlineStr">
        <is>
          <t>Cartão</t>
        </is>
      </c>
      <c r="K5" s="10">
        <f>IF(A5="","",IF(AND(E5&lt;&gt;"",F5&lt;&gt;"",G5&gt;E5*F5),"Conferir desconto",""))</f>
        <v/>
      </c>
      <c r="M5">
        <f>'Parâmetros'!D6</f>
        <v/>
      </c>
      <c r="N5">
        <f>""</f>
        <v/>
      </c>
      <c r="O5">
        <f>'Parâmetros'!H6</f>
        <v/>
      </c>
      <c r="P5">
        <f>'Parâmetros'!B10</f>
        <v/>
      </c>
    </row>
    <row r="6">
      <c r="A6" s="18" t="inlineStr">
        <is>
          <t>REC-003</t>
        </is>
      </c>
      <c r="B6" s="32" t="n">
        <v>46078</v>
      </c>
      <c r="C6" s="18" t="inlineStr">
        <is>
          <t>Manicure simples</t>
        </is>
      </c>
      <c r="D6" s="18" t="inlineStr">
        <is>
          <t>Unhas</t>
        </is>
      </c>
      <c r="E6" s="20" t="n">
        <v>6</v>
      </c>
      <c r="F6" s="33" t="n">
        <v>42</v>
      </c>
      <c r="G6" s="33" t="n">
        <v>0</v>
      </c>
      <c r="H6" s="27">
        <f>IF(OR(A6="",B6="",C6="",D6="",E6="",F6="",I6=""),"",IFERROR(MAX(0,E6*F6-IF(G6="",0,G6)),""))</f>
        <v/>
      </c>
      <c r="I6" s="18" t="inlineStr">
        <is>
          <t>Recebida</t>
        </is>
      </c>
      <c r="J6" s="18" t="inlineStr">
        <is>
          <t>Dinheiro</t>
        </is>
      </c>
      <c r="K6" s="17">
        <f>IF(A6="","",IF(AND(E6&lt;&gt;"",F6&lt;&gt;"",G6&gt;E6*F6),"Conferir desconto",""))</f>
        <v/>
      </c>
      <c r="M6">
        <f>'Parâmetros'!D7</f>
        <v/>
      </c>
      <c r="N6">
        <f>""</f>
        <v/>
      </c>
      <c r="O6">
        <f>'Parâmetros'!H7</f>
        <v/>
      </c>
      <c r="P6">
        <f>'Parâmetros'!B11</f>
        <v/>
      </c>
    </row>
    <row r="7">
      <c r="A7" s="18" t="inlineStr">
        <is>
          <t>REC-004</t>
        </is>
      </c>
      <c r="B7" s="32" t="n">
        <v>46106</v>
      </c>
      <c r="C7" s="18" t="inlineStr">
        <is>
          <t>Design de sobrancelhas</t>
        </is>
      </c>
      <c r="D7" s="18" t="inlineStr">
        <is>
          <t>Sobrancelhas</t>
        </is>
      </c>
      <c r="E7" s="20" t="n">
        <v>5</v>
      </c>
      <c r="F7" s="33" t="n">
        <v>48</v>
      </c>
      <c r="G7" s="33" t="n">
        <v>10</v>
      </c>
      <c r="H7" s="28">
        <f>IF(OR(A7="",B7="",C7="",D7="",E7="",F7="",I7=""),"",IFERROR(MAX(0,E7*F7-IF(G7="",0,G7)),""))</f>
        <v/>
      </c>
      <c r="I7" s="18" t="inlineStr">
        <is>
          <t>Recebida</t>
        </is>
      </c>
      <c r="J7" s="18" t="inlineStr">
        <is>
          <t>Pix</t>
        </is>
      </c>
      <c r="K7" s="10">
        <f>IF(A7="","",IF(AND(E7&lt;&gt;"",F7&lt;&gt;"",G7&gt;E7*F7),"Conferir desconto",""))</f>
        <v/>
      </c>
      <c r="M7">
        <f>'Parâmetros'!D8</f>
        <v/>
      </c>
      <c r="N7">
        <f>""</f>
        <v/>
      </c>
      <c r="O7">
        <f>""</f>
        <v/>
      </c>
      <c r="P7">
        <f>""</f>
        <v/>
      </c>
    </row>
    <row r="8">
      <c r="A8" s="18" t="inlineStr">
        <is>
          <t>REC-005</t>
        </is>
      </c>
      <c r="B8" s="32" t="n">
        <v>46134</v>
      </c>
      <c r="C8" s="18" t="inlineStr">
        <is>
          <t>Limpeza facial cosmética</t>
        </is>
      </c>
      <c r="D8" s="18" t="inlineStr">
        <is>
          <t>Estética não clínica</t>
        </is>
      </c>
      <c r="E8" s="20" t="n">
        <v>3</v>
      </c>
      <c r="F8" s="33" t="n">
        <v>135</v>
      </c>
      <c r="G8" s="33" t="n">
        <v>0</v>
      </c>
      <c r="H8" s="27">
        <f>IF(OR(A8="",B8="",C8="",D8="",E8="",F8="",I8=""),"",IFERROR(MAX(0,E8*F8-IF(G8="",0,G8)),""))</f>
        <v/>
      </c>
      <c r="I8" s="18" t="inlineStr">
        <is>
          <t>Pendente</t>
        </is>
      </c>
      <c r="J8" s="18" t="inlineStr">
        <is>
          <t>Cartão</t>
        </is>
      </c>
      <c r="K8" s="17">
        <f>IF(A8="","",IF(AND(E8&lt;&gt;"",F8&lt;&gt;"",G8&gt;E8*F8),"Conferir desconto",""))</f>
        <v/>
      </c>
      <c r="M8">
        <f>'Parâmetros'!D9</f>
        <v/>
      </c>
      <c r="N8">
        <f>""</f>
        <v/>
      </c>
      <c r="O8">
        <f>""</f>
        <v/>
      </c>
      <c r="P8">
        <f>""</f>
        <v/>
      </c>
    </row>
    <row r="9">
      <c r="A9" s="18" t="inlineStr">
        <is>
          <t>REC-006</t>
        </is>
      </c>
      <c r="B9" s="32" t="n">
        <v>46161</v>
      </c>
      <c r="C9" s="18" t="inlineStr">
        <is>
          <t>Barba e acabamento</t>
        </is>
      </c>
      <c r="D9" s="18" t="inlineStr">
        <is>
          <t>Barbearia</t>
        </is>
      </c>
      <c r="E9" s="20" t="n">
        <v>7</v>
      </c>
      <c r="F9" s="33" t="n">
        <v>52</v>
      </c>
      <c r="G9" s="33" t="n">
        <v>0</v>
      </c>
      <c r="H9" s="28">
        <f>IF(OR(A9="",B9="",C9="",D9="",E9="",F9="",I9=""),"",IFERROR(MAX(0,E9*F9-IF(G9="",0,G9)),""))</f>
        <v/>
      </c>
      <c r="I9" s="18" t="inlineStr">
        <is>
          <t>Recebida</t>
        </is>
      </c>
      <c r="J9" s="18" t="inlineStr">
        <is>
          <t>Dinheiro</t>
        </is>
      </c>
      <c r="K9" s="10">
        <f>IF(A9="","",IF(AND(E9&lt;&gt;"",F9&lt;&gt;"",G9&gt;E9*F9),"Conferir desconto",""))</f>
        <v/>
      </c>
      <c r="M9">
        <f>'Parâmetros'!D10</f>
        <v/>
      </c>
      <c r="N9">
        <f>""</f>
        <v/>
      </c>
      <c r="O9">
        <f>""</f>
        <v/>
      </c>
      <c r="P9">
        <f>""</f>
        <v/>
      </c>
    </row>
    <row r="10">
      <c r="A10" s="18" t="inlineStr">
        <is>
          <t>REC-007</t>
        </is>
      </c>
      <c r="B10" s="32" t="n">
        <v>46189</v>
      </c>
      <c r="C10" s="18" t="inlineStr">
        <is>
          <t>Venda de máscara capilar</t>
        </is>
      </c>
      <c r="D10" s="18" t="inlineStr">
        <is>
          <t>Produtos</t>
        </is>
      </c>
      <c r="E10" s="20" t="n">
        <v>4</v>
      </c>
      <c r="F10" s="33" t="n">
        <v>75</v>
      </c>
      <c r="G10" s="33" t="n">
        <v>15</v>
      </c>
      <c r="H10" s="27">
        <f>IF(OR(A10="",B10="",C10="",D10="",E10="",F10="",I10=""),"",IFERROR(MAX(0,E10*F10-IF(G10="",0,G10)),""))</f>
        <v/>
      </c>
      <c r="I10" s="18" t="inlineStr">
        <is>
          <t>Recebida</t>
        </is>
      </c>
      <c r="J10" s="18" t="inlineStr">
        <is>
          <t>Pix</t>
        </is>
      </c>
      <c r="K10" s="17">
        <f>IF(A10="","",IF(AND(E10&lt;&gt;"",F10&lt;&gt;"",G10&gt;E10*F10),"Conferir desconto",""))</f>
        <v/>
      </c>
      <c r="M10">
        <f>""</f>
        <v/>
      </c>
      <c r="N10">
        <f>""</f>
        <v/>
      </c>
      <c r="O10">
        <f>""</f>
        <v/>
      </c>
      <c r="P10">
        <f>""</f>
        <v/>
      </c>
    </row>
    <row r="11">
      <c r="A11" s="18" t="inlineStr">
        <is>
          <t>REC-008</t>
        </is>
      </c>
      <c r="B11" s="32" t="n">
        <v>46217</v>
      </c>
      <c r="C11" s="18" t="inlineStr">
        <is>
          <t>Pacote de hidratação</t>
        </is>
      </c>
      <c r="D11" s="18" t="inlineStr">
        <is>
          <t>Pacotes</t>
        </is>
      </c>
      <c r="E11" s="20" t="n">
        <v>2</v>
      </c>
      <c r="F11" s="33" t="n">
        <v>310</v>
      </c>
      <c r="G11" s="33" t="n">
        <v>30</v>
      </c>
      <c r="H11" s="28">
        <f>IF(OR(A11="",B11="",C11="",D11="",E11="",F11="",I11=""),"",IFERROR(MAX(0,E11*F11-IF(G11="",0,G11)),""))</f>
        <v/>
      </c>
      <c r="I11" s="18" t="inlineStr">
        <is>
          <t>Pendente</t>
        </is>
      </c>
      <c r="J11" s="18" t="inlineStr">
        <is>
          <t>Transferência</t>
        </is>
      </c>
      <c r="K11" s="10">
        <f>IF(A11="","",IF(AND(E11&lt;&gt;"",F11&lt;&gt;"",G11&gt;E11*F11),"Conferir desconto",""))</f>
        <v/>
      </c>
      <c r="M11">
        <f>""</f>
        <v/>
      </c>
      <c r="N11">
        <f>""</f>
        <v/>
      </c>
      <c r="O11">
        <f>""</f>
        <v/>
      </c>
      <c r="P11">
        <f>""</f>
        <v/>
      </c>
    </row>
    <row r="12">
      <c r="A12" s="18" t="inlineStr">
        <is>
          <t>REC-009</t>
        </is>
      </c>
      <c r="B12" s="32" t="n">
        <v>46245</v>
      </c>
      <c r="C12" s="18" t="inlineStr">
        <is>
          <t>Pedicure simples</t>
        </is>
      </c>
      <c r="D12" s="18" t="inlineStr">
        <is>
          <t>Unhas</t>
        </is>
      </c>
      <c r="E12" s="20" t="n">
        <v>5</v>
      </c>
      <c r="F12" s="33" t="n">
        <v>55</v>
      </c>
      <c r="G12" s="33" t="n">
        <v>0</v>
      </c>
      <c r="H12" s="27">
        <f>IF(OR(A12="",B12="",C12="",D12="",E12="",F12="",I12=""),"",IFERROR(MAX(0,E12*F12-IF(G12="",0,G12)),""))</f>
        <v/>
      </c>
      <c r="I12" s="18" t="inlineStr">
        <is>
          <t>Recebida</t>
        </is>
      </c>
      <c r="J12" s="18" t="inlineStr">
        <is>
          <t>Cartão</t>
        </is>
      </c>
      <c r="K12" s="17">
        <f>IF(A12="","",IF(AND(E12&lt;&gt;"",F12&lt;&gt;"",G12&gt;E12*F12),"Conferir desconto",""))</f>
        <v/>
      </c>
      <c r="M12">
        <f>""</f>
        <v/>
      </c>
      <c r="N12">
        <f>""</f>
        <v/>
      </c>
      <c r="O12">
        <f>""</f>
        <v/>
      </c>
      <c r="P12">
        <f>""</f>
        <v/>
      </c>
    </row>
    <row r="13">
      <c r="A13" s="18" t="inlineStr">
        <is>
          <t>REC-010</t>
        </is>
      </c>
      <c r="B13" s="32" t="n">
        <v>46273</v>
      </c>
      <c r="C13" s="18" t="inlineStr">
        <is>
          <t>Penteado para evento fictício</t>
        </is>
      </c>
      <c r="D13" s="18" t="inlineStr">
        <is>
          <t>Cabelo</t>
        </is>
      </c>
      <c r="E13" s="20" t="n">
        <v>1</v>
      </c>
      <c r="F13" s="33" t="n">
        <v>190</v>
      </c>
      <c r="G13" s="33" t="n">
        <v>0</v>
      </c>
      <c r="H13" s="28">
        <f>IF(OR(A13="",B13="",C13="",D13="",E13="",F13="",I13=""),"",IFERROR(MAX(0,E13*F13-IF(G13="",0,G13)),""))</f>
        <v/>
      </c>
      <c r="I13" s="18" t="inlineStr">
        <is>
          <t>Cancelada</t>
        </is>
      </c>
      <c r="J13" s="18" t="inlineStr">
        <is>
          <t>Outro</t>
        </is>
      </c>
      <c r="K13" s="10">
        <f>IF(A13="","",IF(AND(E13&lt;&gt;"",F13&lt;&gt;"",G13&gt;E13*F13),"Conferir desconto",""))</f>
        <v/>
      </c>
      <c r="M13">
        <f>""</f>
        <v/>
      </c>
      <c r="N13">
        <f>""</f>
        <v/>
      </c>
      <c r="O13">
        <f>""</f>
        <v/>
      </c>
      <c r="P13">
        <f>""</f>
        <v/>
      </c>
    </row>
    <row r="14">
      <c r="A14" s="18" t="n"/>
      <c r="B14" s="32" t="n"/>
      <c r="C14" s="18" t="n"/>
      <c r="D14" s="18" t="n"/>
      <c r="E14" s="20" t="n"/>
      <c r="F14" s="33" t="n"/>
      <c r="G14" s="33" t="n"/>
      <c r="H14" s="27">
        <f>IF(OR(A14="",B14="",C14="",D14="",E14="",F14="",I14=""),"",IFERROR(MAX(0,E14*F14-IF(G14="",0,G14)),""))</f>
        <v/>
      </c>
      <c r="I14" s="18" t="n"/>
      <c r="J14" s="18" t="n"/>
      <c r="K14" s="17">
        <f>IF(A14="","",IF(AND(E14&lt;&gt;"",F14&lt;&gt;"",G14&gt;E14*F14),"Conferir desconto",""))</f>
        <v/>
      </c>
      <c r="M14">
        <f>""</f>
        <v/>
      </c>
      <c r="N14">
        <f>""</f>
        <v/>
      </c>
      <c r="O14">
        <f>""</f>
        <v/>
      </c>
      <c r="P14">
        <f>""</f>
        <v/>
      </c>
    </row>
    <row r="15">
      <c r="A15" s="18" t="n"/>
      <c r="B15" s="32" t="n"/>
      <c r="C15" s="18" t="n"/>
      <c r="D15" s="18" t="n"/>
      <c r="E15" s="20" t="n"/>
      <c r="F15" s="33" t="n"/>
      <c r="G15" s="33" t="n"/>
      <c r="H15" s="28">
        <f>IF(OR(A15="",B15="",C15="",D15="",E15="",F15="",I15=""),"",IFERROR(MAX(0,E15*F15-IF(G15="",0,G15)),""))</f>
        <v/>
      </c>
      <c r="I15" s="18" t="n"/>
      <c r="J15" s="18" t="n"/>
      <c r="K15" s="10">
        <f>IF(A15="","",IF(AND(E15&lt;&gt;"",F15&lt;&gt;"",G15&gt;E15*F15),"Conferir desconto",""))</f>
        <v/>
      </c>
      <c r="M15">
        <f>""</f>
        <v/>
      </c>
      <c r="N15">
        <f>""</f>
        <v/>
      </c>
      <c r="O15">
        <f>""</f>
        <v/>
      </c>
      <c r="P15">
        <f>""</f>
        <v/>
      </c>
    </row>
    <row r="16">
      <c r="A16" s="18" t="n"/>
      <c r="B16" s="32" t="n"/>
      <c r="C16" s="18" t="n"/>
      <c r="D16" s="18" t="n"/>
      <c r="E16" s="20" t="n"/>
      <c r="F16" s="33" t="n"/>
      <c r="G16" s="33" t="n"/>
      <c r="H16" s="27">
        <f>IF(OR(A16="",B16="",C16="",D16="",E16="",F16="",I16=""),"",IFERROR(MAX(0,E16*F16-IF(G16="",0,G16)),""))</f>
        <v/>
      </c>
      <c r="I16" s="18" t="n"/>
      <c r="J16" s="18" t="n"/>
      <c r="K16" s="17">
        <f>IF(A16="","",IF(AND(E16&lt;&gt;"",F16&lt;&gt;"",G16&gt;E16*F16),"Conferir desconto",""))</f>
        <v/>
      </c>
      <c r="M16">
        <f>""</f>
        <v/>
      </c>
      <c r="N16">
        <f>""</f>
        <v/>
      </c>
      <c r="O16">
        <f>""</f>
        <v/>
      </c>
      <c r="P16">
        <f>""</f>
        <v/>
      </c>
    </row>
    <row r="17">
      <c r="A17" s="18" t="n"/>
      <c r="B17" s="32" t="n"/>
      <c r="C17" s="18" t="n"/>
      <c r="D17" s="18" t="n"/>
      <c r="E17" s="20" t="n"/>
      <c r="F17" s="33" t="n"/>
      <c r="G17" s="33" t="n"/>
      <c r="H17" s="28">
        <f>IF(OR(A17="",B17="",C17="",D17="",E17="",F17="",I17=""),"",IFERROR(MAX(0,E17*F17-IF(G17="",0,G17)),""))</f>
        <v/>
      </c>
      <c r="I17" s="18" t="n"/>
      <c r="J17" s="18" t="n"/>
      <c r="K17" s="10">
        <f>IF(A17="","",IF(AND(E17&lt;&gt;"",F17&lt;&gt;"",G17&gt;E17*F17),"Conferir desconto",""))</f>
        <v/>
      </c>
      <c r="M17">
        <f>""</f>
        <v/>
      </c>
      <c r="N17">
        <f>""</f>
        <v/>
      </c>
      <c r="O17">
        <f>""</f>
        <v/>
      </c>
      <c r="P17">
        <f>""</f>
        <v/>
      </c>
    </row>
    <row r="18">
      <c r="A18" s="18" t="n"/>
      <c r="B18" s="32" t="n"/>
      <c r="C18" s="18" t="n"/>
      <c r="D18" s="18" t="n"/>
      <c r="E18" s="20" t="n"/>
      <c r="F18" s="33" t="n"/>
      <c r="G18" s="33" t="n"/>
      <c r="H18" s="27">
        <f>IF(OR(A18="",B18="",C18="",D18="",E18="",F18="",I18=""),"",IFERROR(MAX(0,E18*F18-IF(G18="",0,G18)),""))</f>
        <v/>
      </c>
      <c r="I18" s="18" t="n"/>
      <c r="J18" s="18" t="n"/>
      <c r="K18" s="17">
        <f>IF(A18="","",IF(AND(E18&lt;&gt;"",F18&lt;&gt;"",G18&gt;E18*F18),"Conferir desconto",""))</f>
        <v/>
      </c>
      <c r="M18">
        <f>""</f>
        <v/>
      </c>
      <c r="N18">
        <f>""</f>
        <v/>
      </c>
      <c r="O18">
        <f>""</f>
        <v/>
      </c>
      <c r="P18">
        <f>""</f>
        <v/>
      </c>
    </row>
    <row r="19">
      <c r="A19" s="18" t="n"/>
      <c r="B19" s="32" t="n"/>
      <c r="C19" s="18" t="n"/>
      <c r="D19" s="18" t="n"/>
      <c r="E19" s="20" t="n"/>
      <c r="F19" s="33" t="n"/>
      <c r="G19" s="33" t="n"/>
      <c r="H19" s="28">
        <f>IF(OR(A19="",B19="",C19="",D19="",E19="",F19="",I19=""),"",IFERROR(MAX(0,E19*F19-IF(G19="",0,G19)),""))</f>
        <v/>
      </c>
      <c r="I19" s="18" t="n"/>
      <c r="J19" s="18" t="n"/>
      <c r="K19" s="10">
        <f>IF(A19="","",IF(AND(E19&lt;&gt;"",F19&lt;&gt;"",G19&gt;E19*F19),"Conferir desconto",""))</f>
        <v/>
      </c>
      <c r="M19">
        <f>""</f>
        <v/>
      </c>
      <c r="N19">
        <f>""</f>
        <v/>
      </c>
      <c r="O19">
        <f>""</f>
        <v/>
      </c>
      <c r="P19">
        <f>""</f>
        <v/>
      </c>
    </row>
    <row r="20">
      <c r="A20" s="18" t="n"/>
      <c r="B20" s="32" t="n"/>
      <c r="C20" s="18" t="n"/>
      <c r="D20" s="18" t="n"/>
      <c r="E20" s="20" t="n"/>
      <c r="F20" s="33" t="n"/>
      <c r="G20" s="33" t="n"/>
      <c r="H20" s="27">
        <f>IF(OR(A20="",B20="",C20="",D20="",E20="",F20="",I20=""),"",IFERROR(MAX(0,E20*F20-IF(G20="",0,G20)),""))</f>
        <v/>
      </c>
      <c r="I20" s="18" t="n"/>
      <c r="J20" s="18" t="n"/>
      <c r="K20" s="17">
        <f>IF(A20="","",IF(AND(E20&lt;&gt;"",F20&lt;&gt;"",G20&gt;E20*F20),"Conferir desconto",""))</f>
        <v/>
      </c>
      <c r="M20">
        <f>""</f>
        <v/>
      </c>
      <c r="N20">
        <f>""</f>
        <v/>
      </c>
      <c r="O20">
        <f>""</f>
        <v/>
      </c>
      <c r="P20">
        <f>""</f>
        <v/>
      </c>
    </row>
    <row r="21">
      <c r="A21" s="18" t="n"/>
      <c r="B21" s="32" t="n"/>
      <c r="C21" s="18" t="n"/>
      <c r="D21" s="18" t="n"/>
      <c r="E21" s="20" t="n"/>
      <c r="F21" s="33" t="n"/>
      <c r="G21" s="33" t="n"/>
      <c r="H21" s="28">
        <f>IF(OR(A21="",B21="",C21="",D21="",E21="",F21="",I21=""),"",IFERROR(MAX(0,E21*F21-IF(G21="",0,G21)),""))</f>
        <v/>
      </c>
      <c r="I21" s="18" t="n"/>
      <c r="J21" s="18" t="n"/>
      <c r="K21" s="10">
        <f>IF(A21="","",IF(AND(E21&lt;&gt;"",F21&lt;&gt;"",G21&gt;E21*F21),"Conferir desconto",""))</f>
        <v/>
      </c>
      <c r="M21">
        <f>""</f>
        <v/>
      </c>
      <c r="N21">
        <f>""</f>
        <v/>
      </c>
      <c r="O21">
        <f>""</f>
        <v/>
      </c>
      <c r="P21">
        <f>""</f>
        <v/>
      </c>
    </row>
    <row r="22">
      <c r="A22" s="18" t="n"/>
      <c r="B22" s="32" t="n"/>
      <c r="C22" s="18" t="n"/>
      <c r="D22" s="18" t="n"/>
      <c r="E22" s="20" t="n"/>
      <c r="F22" s="33" t="n"/>
      <c r="G22" s="33" t="n"/>
      <c r="H22" s="27">
        <f>IF(OR(A22="",B22="",C22="",D22="",E22="",F22="",I22=""),"",IFERROR(MAX(0,E22*F22-IF(G22="",0,G22)),""))</f>
        <v/>
      </c>
      <c r="I22" s="18" t="n"/>
      <c r="J22" s="18" t="n"/>
      <c r="K22" s="17">
        <f>IF(A22="","",IF(AND(E22&lt;&gt;"",F22&lt;&gt;"",G22&gt;E22*F22),"Conferir desconto",""))</f>
        <v/>
      </c>
      <c r="M22">
        <f>""</f>
        <v/>
      </c>
      <c r="N22">
        <f>""</f>
        <v/>
      </c>
      <c r="O22">
        <f>""</f>
        <v/>
      </c>
      <c r="P22">
        <f>""</f>
        <v/>
      </c>
    </row>
    <row r="23">
      <c r="A23" s="18" t="n"/>
      <c r="B23" s="32" t="n"/>
      <c r="C23" s="18" t="n"/>
      <c r="D23" s="18" t="n"/>
      <c r="E23" s="20" t="n"/>
      <c r="F23" s="33" t="n"/>
      <c r="G23" s="33" t="n"/>
      <c r="H23" s="28">
        <f>IF(OR(A23="",B23="",C23="",D23="",E23="",F23="",I23=""),"",IFERROR(MAX(0,E23*F23-IF(G23="",0,G23)),""))</f>
        <v/>
      </c>
      <c r="I23" s="18" t="n"/>
      <c r="J23" s="18" t="n"/>
      <c r="K23" s="10">
        <f>IF(A23="","",IF(AND(E23&lt;&gt;"",F23&lt;&gt;"",G23&gt;E23*F23),"Conferir desconto",""))</f>
        <v/>
      </c>
      <c r="M23">
        <f>""</f>
        <v/>
      </c>
      <c r="N23">
        <f>""</f>
        <v/>
      </c>
      <c r="O23">
        <f>""</f>
        <v/>
      </c>
      <c r="P23">
        <f>""</f>
        <v/>
      </c>
    </row>
    <row r="24">
      <c r="A24" s="18" t="n"/>
      <c r="B24" s="32" t="n"/>
      <c r="C24" s="18" t="n"/>
      <c r="D24" s="18" t="n"/>
      <c r="E24" s="20" t="n"/>
      <c r="F24" s="33" t="n"/>
      <c r="G24" s="33" t="n"/>
      <c r="H24" s="27">
        <f>IF(OR(A24="",B24="",C24="",D24="",E24="",F24="",I24=""),"",IFERROR(MAX(0,E24*F24-IF(G24="",0,G24)),""))</f>
        <v/>
      </c>
      <c r="I24" s="18" t="n"/>
      <c r="J24" s="18" t="n"/>
      <c r="K24" s="17">
        <f>IF(A24="","",IF(AND(E24&lt;&gt;"",F24&lt;&gt;"",G24&gt;E24*F24),"Conferir desconto",""))</f>
        <v/>
      </c>
      <c r="M24">
        <f>""</f>
        <v/>
      </c>
      <c r="N24">
        <f>""</f>
        <v/>
      </c>
      <c r="O24">
        <f>""</f>
        <v/>
      </c>
      <c r="P24">
        <f>""</f>
        <v/>
      </c>
    </row>
    <row r="25">
      <c r="A25" s="18" t="n"/>
      <c r="B25" s="32" t="n"/>
      <c r="C25" s="18" t="n"/>
      <c r="D25" s="18" t="n"/>
      <c r="E25" s="20" t="n"/>
      <c r="F25" s="33" t="n"/>
      <c r="G25" s="33" t="n"/>
      <c r="H25" s="28">
        <f>IF(OR(A25="",B25="",C25="",D25="",E25="",F25="",I25=""),"",IFERROR(MAX(0,E25*F25-IF(G25="",0,G25)),""))</f>
        <v/>
      </c>
      <c r="I25" s="18" t="n"/>
      <c r="J25" s="18" t="n"/>
      <c r="K25" s="10">
        <f>IF(A25="","",IF(AND(E25&lt;&gt;"",F25&lt;&gt;"",G25&gt;E25*F25),"Conferir desconto",""))</f>
        <v/>
      </c>
      <c r="M25">
        <f>""</f>
        <v/>
      </c>
      <c r="N25">
        <f>""</f>
        <v/>
      </c>
      <c r="O25">
        <f>""</f>
        <v/>
      </c>
      <c r="P25">
        <f>""</f>
        <v/>
      </c>
    </row>
    <row r="26">
      <c r="A26" s="18" t="n"/>
      <c r="B26" s="32" t="n"/>
      <c r="C26" s="18" t="n"/>
      <c r="D26" s="18" t="n"/>
      <c r="E26" s="20" t="n"/>
      <c r="F26" s="33" t="n"/>
      <c r="G26" s="33" t="n"/>
      <c r="H26" s="27">
        <f>IF(OR(A26="",B26="",C26="",D26="",E26="",F26="",I26=""),"",IFERROR(MAX(0,E26*F26-IF(G26="",0,G26)),""))</f>
        <v/>
      </c>
      <c r="I26" s="18" t="n"/>
      <c r="J26" s="18" t="n"/>
      <c r="K26" s="17">
        <f>IF(A26="","",IF(AND(E26&lt;&gt;"",F26&lt;&gt;"",G26&gt;E26*F26),"Conferir desconto",""))</f>
        <v/>
      </c>
      <c r="M26">
        <f>""</f>
        <v/>
      </c>
      <c r="N26">
        <f>""</f>
        <v/>
      </c>
      <c r="O26">
        <f>""</f>
        <v/>
      </c>
      <c r="P26">
        <f>""</f>
        <v/>
      </c>
    </row>
    <row r="27">
      <c r="A27" s="18" t="n"/>
      <c r="B27" s="32" t="n"/>
      <c r="C27" s="18" t="n"/>
      <c r="D27" s="18" t="n"/>
      <c r="E27" s="20" t="n"/>
      <c r="F27" s="33" t="n"/>
      <c r="G27" s="33" t="n"/>
      <c r="H27" s="28">
        <f>IF(OR(A27="",B27="",C27="",D27="",E27="",F27="",I27=""),"",IFERROR(MAX(0,E27*F27-IF(G27="",0,G27)),""))</f>
        <v/>
      </c>
      <c r="I27" s="18" t="n"/>
      <c r="J27" s="18" t="n"/>
      <c r="K27" s="10">
        <f>IF(A27="","",IF(AND(E27&lt;&gt;"",F27&lt;&gt;"",G27&gt;E27*F27),"Conferir desconto",""))</f>
        <v/>
      </c>
      <c r="M27">
        <f>""</f>
        <v/>
      </c>
      <c r="N27">
        <f>""</f>
        <v/>
      </c>
      <c r="O27">
        <f>""</f>
        <v/>
      </c>
      <c r="P27">
        <f>""</f>
        <v/>
      </c>
    </row>
    <row r="28">
      <c r="A28" s="18" t="n"/>
      <c r="B28" s="32" t="n"/>
      <c r="C28" s="18" t="n"/>
      <c r="D28" s="18" t="n"/>
      <c r="E28" s="20" t="n"/>
      <c r="F28" s="33" t="n"/>
      <c r="G28" s="33" t="n"/>
      <c r="H28" s="27">
        <f>IF(OR(A28="",B28="",C28="",D28="",E28="",F28="",I28=""),"",IFERROR(MAX(0,E28*F28-IF(G28="",0,G28)),""))</f>
        <v/>
      </c>
      <c r="I28" s="18" t="n"/>
      <c r="J28" s="18" t="n"/>
      <c r="K28" s="17">
        <f>IF(A28="","",IF(AND(E28&lt;&gt;"",F28&lt;&gt;"",G28&gt;E28*F28),"Conferir desconto",""))</f>
        <v/>
      </c>
      <c r="M28">
        <f>""</f>
        <v/>
      </c>
      <c r="N28">
        <f>""</f>
        <v/>
      </c>
      <c r="O28">
        <f>""</f>
        <v/>
      </c>
      <c r="P28">
        <f>""</f>
        <v/>
      </c>
    </row>
    <row r="29">
      <c r="A29" s="18" t="n"/>
      <c r="B29" s="32" t="n"/>
      <c r="C29" s="18" t="n"/>
      <c r="D29" s="18" t="n"/>
      <c r="E29" s="20" t="n"/>
      <c r="F29" s="33" t="n"/>
      <c r="G29" s="33" t="n"/>
      <c r="H29" s="28">
        <f>IF(OR(A29="",B29="",C29="",D29="",E29="",F29="",I29=""),"",IFERROR(MAX(0,E29*F29-IF(G29="",0,G29)),""))</f>
        <v/>
      </c>
      <c r="I29" s="18" t="n"/>
      <c r="J29" s="18" t="n"/>
      <c r="K29" s="10">
        <f>IF(A29="","",IF(AND(E29&lt;&gt;"",F29&lt;&gt;"",G29&gt;E29*F29),"Conferir desconto",""))</f>
        <v/>
      </c>
      <c r="M29">
        <f>""</f>
        <v/>
      </c>
      <c r="N29">
        <f>""</f>
        <v/>
      </c>
      <c r="O29">
        <f>""</f>
        <v/>
      </c>
      <c r="P29">
        <f>""</f>
        <v/>
      </c>
    </row>
    <row r="30">
      <c r="A30" s="18" t="n"/>
      <c r="B30" s="32" t="n"/>
      <c r="C30" s="18" t="n"/>
      <c r="D30" s="18" t="n"/>
      <c r="E30" s="20" t="n"/>
      <c r="F30" s="33" t="n"/>
      <c r="G30" s="33" t="n"/>
      <c r="H30" s="27">
        <f>IF(OR(A30="",B30="",C30="",D30="",E30="",F30="",I30=""),"",IFERROR(MAX(0,E30*F30-IF(G30="",0,G30)),""))</f>
        <v/>
      </c>
      <c r="I30" s="18" t="n"/>
      <c r="J30" s="18" t="n"/>
      <c r="K30" s="17">
        <f>IF(A30="","",IF(AND(E30&lt;&gt;"",F30&lt;&gt;"",G30&gt;E30*F30),"Conferir desconto",""))</f>
        <v/>
      </c>
      <c r="M30">
        <f>""</f>
        <v/>
      </c>
      <c r="N30">
        <f>""</f>
        <v/>
      </c>
      <c r="O30">
        <f>""</f>
        <v/>
      </c>
      <c r="P30">
        <f>""</f>
        <v/>
      </c>
    </row>
    <row r="31">
      <c r="A31" s="18" t="n"/>
      <c r="B31" s="32" t="n"/>
      <c r="C31" s="18" t="n"/>
      <c r="D31" s="18" t="n"/>
      <c r="E31" s="20" t="n"/>
      <c r="F31" s="33" t="n"/>
      <c r="G31" s="33" t="n"/>
      <c r="H31" s="28">
        <f>IF(OR(A31="",B31="",C31="",D31="",E31="",F31="",I31=""),"",IFERROR(MAX(0,E31*F31-IF(G31="",0,G31)),""))</f>
        <v/>
      </c>
      <c r="I31" s="18" t="n"/>
      <c r="J31" s="18" t="n"/>
      <c r="K31" s="10">
        <f>IF(A31="","",IF(AND(E31&lt;&gt;"",F31&lt;&gt;"",G31&gt;E31*F31),"Conferir desconto",""))</f>
        <v/>
      </c>
      <c r="M31">
        <f>""</f>
        <v/>
      </c>
      <c r="N31">
        <f>""</f>
        <v/>
      </c>
      <c r="O31">
        <f>""</f>
        <v/>
      </c>
      <c r="P31">
        <f>""</f>
        <v/>
      </c>
    </row>
    <row r="32">
      <c r="A32" s="18" t="n"/>
      <c r="B32" s="32" t="n"/>
      <c r="C32" s="18" t="n"/>
      <c r="D32" s="18" t="n"/>
      <c r="E32" s="20" t="n"/>
      <c r="F32" s="33" t="n"/>
      <c r="G32" s="33" t="n"/>
      <c r="H32" s="27">
        <f>IF(OR(A32="",B32="",C32="",D32="",E32="",F32="",I32=""),"",IFERROR(MAX(0,E32*F32-IF(G32="",0,G32)),""))</f>
        <v/>
      </c>
      <c r="I32" s="18" t="n"/>
      <c r="J32" s="18" t="n"/>
      <c r="K32" s="17">
        <f>IF(A32="","",IF(AND(E32&lt;&gt;"",F32&lt;&gt;"",G32&gt;E32*F32),"Conferir desconto",""))</f>
        <v/>
      </c>
      <c r="M32">
        <f>""</f>
        <v/>
      </c>
      <c r="N32">
        <f>""</f>
        <v/>
      </c>
      <c r="O32">
        <f>""</f>
        <v/>
      </c>
      <c r="P32">
        <f>""</f>
        <v/>
      </c>
    </row>
    <row r="33">
      <c r="A33" s="18" t="n"/>
      <c r="B33" s="32" t="n"/>
      <c r="C33" s="18" t="n"/>
      <c r="D33" s="18" t="n"/>
      <c r="E33" s="20" t="n"/>
      <c r="F33" s="33" t="n"/>
      <c r="G33" s="33" t="n"/>
      <c r="H33" s="28">
        <f>IF(OR(A33="",B33="",C33="",D33="",E33="",F33="",I33=""),"",IFERROR(MAX(0,E33*F33-IF(G33="",0,G33)),""))</f>
        <v/>
      </c>
      <c r="I33" s="18" t="n"/>
      <c r="J33" s="18" t="n"/>
      <c r="K33" s="10">
        <f>IF(A33="","",IF(AND(E33&lt;&gt;"",F33&lt;&gt;"",G33&gt;E33*F33),"Conferir desconto",""))</f>
        <v/>
      </c>
      <c r="M33">
        <f>""</f>
        <v/>
      </c>
      <c r="N33">
        <f>""</f>
        <v/>
      </c>
      <c r="O33">
        <f>""</f>
        <v/>
      </c>
      <c r="P33">
        <f>""</f>
        <v/>
      </c>
    </row>
    <row r="34">
      <c r="A34" s="18" t="n"/>
      <c r="B34" s="32" t="n"/>
      <c r="C34" s="18" t="n"/>
      <c r="D34" s="18" t="n"/>
      <c r="E34" s="20" t="n"/>
      <c r="F34" s="33" t="n"/>
      <c r="G34" s="33" t="n"/>
      <c r="H34" s="27">
        <f>IF(OR(A34="",B34="",C34="",D34="",E34="",F34="",I34=""),"",IFERROR(MAX(0,E34*F34-IF(G34="",0,G34)),""))</f>
        <v/>
      </c>
      <c r="I34" s="18" t="n"/>
      <c r="J34" s="18" t="n"/>
      <c r="K34" s="17">
        <f>IF(A34="","",IF(AND(E34&lt;&gt;"",F34&lt;&gt;"",G34&gt;E34*F34),"Conferir desconto",""))</f>
        <v/>
      </c>
      <c r="M34">
        <f>""</f>
        <v/>
      </c>
      <c r="N34">
        <f>""</f>
        <v/>
      </c>
      <c r="O34">
        <f>""</f>
        <v/>
      </c>
      <c r="P34">
        <f>""</f>
        <v/>
      </c>
    </row>
    <row r="35">
      <c r="A35" s="18" t="n"/>
      <c r="B35" s="32" t="n"/>
      <c r="C35" s="18" t="n"/>
      <c r="D35" s="18" t="n"/>
      <c r="E35" s="20" t="n"/>
      <c r="F35" s="33" t="n"/>
      <c r="G35" s="33" t="n"/>
      <c r="H35" s="28">
        <f>IF(OR(A35="",B35="",C35="",D35="",E35="",F35="",I35=""),"",IFERROR(MAX(0,E35*F35-IF(G35="",0,G35)),""))</f>
        <v/>
      </c>
      <c r="I35" s="18" t="n"/>
      <c r="J35" s="18" t="n"/>
      <c r="K35" s="10">
        <f>IF(A35="","",IF(AND(E35&lt;&gt;"",F35&lt;&gt;"",G35&gt;E35*F35),"Conferir desconto",""))</f>
        <v/>
      </c>
      <c r="M35">
        <f>""</f>
        <v/>
      </c>
      <c r="N35">
        <f>""</f>
        <v/>
      </c>
      <c r="O35">
        <f>""</f>
        <v/>
      </c>
      <c r="P35">
        <f>""</f>
        <v/>
      </c>
    </row>
    <row r="36">
      <c r="A36" s="18" t="n"/>
      <c r="B36" s="32" t="n"/>
      <c r="C36" s="18" t="n"/>
      <c r="D36" s="18" t="n"/>
      <c r="E36" s="20" t="n"/>
      <c r="F36" s="33" t="n"/>
      <c r="G36" s="33" t="n"/>
      <c r="H36" s="27">
        <f>IF(OR(A36="",B36="",C36="",D36="",E36="",F36="",I36=""),"",IFERROR(MAX(0,E36*F36-IF(G36="",0,G36)),""))</f>
        <v/>
      </c>
      <c r="I36" s="18" t="n"/>
      <c r="J36" s="18" t="n"/>
      <c r="K36" s="17">
        <f>IF(A36="","",IF(AND(E36&lt;&gt;"",F36&lt;&gt;"",G36&gt;E36*F36),"Conferir desconto",""))</f>
        <v/>
      </c>
      <c r="M36">
        <f>""</f>
        <v/>
      </c>
      <c r="N36">
        <f>""</f>
        <v/>
      </c>
      <c r="O36">
        <f>""</f>
        <v/>
      </c>
      <c r="P36">
        <f>""</f>
        <v/>
      </c>
    </row>
    <row r="37">
      <c r="A37" s="18" t="n"/>
      <c r="B37" s="32" t="n"/>
      <c r="C37" s="18" t="n"/>
      <c r="D37" s="18" t="n"/>
      <c r="E37" s="20" t="n"/>
      <c r="F37" s="33" t="n"/>
      <c r="G37" s="33" t="n"/>
      <c r="H37" s="28">
        <f>IF(OR(A37="",B37="",C37="",D37="",E37="",F37="",I37=""),"",IFERROR(MAX(0,E37*F37-IF(G37="",0,G37)),""))</f>
        <v/>
      </c>
      <c r="I37" s="18" t="n"/>
      <c r="J37" s="18" t="n"/>
      <c r="K37" s="10">
        <f>IF(A37="","",IF(AND(E37&lt;&gt;"",F37&lt;&gt;"",G37&gt;E37*F37),"Conferir desconto",""))</f>
        <v/>
      </c>
      <c r="M37">
        <f>""</f>
        <v/>
      </c>
      <c r="N37">
        <f>""</f>
        <v/>
      </c>
      <c r="O37">
        <f>""</f>
        <v/>
      </c>
      <c r="P37">
        <f>""</f>
        <v/>
      </c>
    </row>
    <row r="38">
      <c r="A38" s="18" t="n"/>
      <c r="B38" s="32" t="n"/>
      <c r="C38" s="18" t="n"/>
      <c r="D38" s="18" t="n"/>
      <c r="E38" s="20" t="n"/>
      <c r="F38" s="33" t="n"/>
      <c r="G38" s="33" t="n"/>
      <c r="H38" s="27">
        <f>IF(OR(A38="",B38="",C38="",D38="",E38="",F38="",I38=""),"",IFERROR(MAX(0,E38*F38-IF(G38="",0,G38)),""))</f>
        <v/>
      </c>
      <c r="I38" s="18" t="n"/>
      <c r="J38" s="18" t="n"/>
      <c r="K38" s="17">
        <f>IF(A38="","",IF(AND(E38&lt;&gt;"",F38&lt;&gt;"",G38&gt;E38*F38),"Conferir desconto",""))</f>
        <v/>
      </c>
      <c r="M38">
        <f>""</f>
        <v/>
      </c>
      <c r="N38">
        <f>""</f>
        <v/>
      </c>
      <c r="O38">
        <f>""</f>
        <v/>
      </c>
      <c r="P38">
        <f>""</f>
        <v/>
      </c>
    </row>
    <row r="39">
      <c r="A39" s="18" t="n"/>
      <c r="B39" s="32" t="n"/>
      <c r="C39" s="18" t="n"/>
      <c r="D39" s="18" t="n"/>
      <c r="E39" s="20" t="n"/>
      <c r="F39" s="33" t="n"/>
      <c r="G39" s="33" t="n"/>
      <c r="H39" s="28">
        <f>IF(OR(A39="",B39="",C39="",D39="",E39="",F39="",I39=""),"",IFERROR(MAX(0,E39*F39-IF(G39="",0,G39)),""))</f>
        <v/>
      </c>
      <c r="I39" s="18" t="n"/>
      <c r="J39" s="18" t="n"/>
      <c r="K39" s="10">
        <f>IF(A39="","",IF(AND(E39&lt;&gt;"",F39&lt;&gt;"",G39&gt;E39*F39),"Conferir desconto",""))</f>
        <v/>
      </c>
      <c r="M39">
        <f>""</f>
        <v/>
      </c>
      <c r="N39">
        <f>""</f>
        <v/>
      </c>
      <c r="O39">
        <f>""</f>
        <v/>
      </c>
      <c r="P39">
        <f>""</f>
        <v/>
      </c>
    </row>
    <row r="40">
      <c r="A40" s="18" t="n"/>
      <c r="B40" s="32" t="n"/>
      <c r="C40" s="18" t="n"/>
      <c r="D40" s="18" t="n"/>
      <c r="E40" s="20" t="n"/>
      <c r="F40" s="33" t="n"/>
      <c r="G40" s="33" t="n"/>
      <c r="H40" s="27">
        <f>IF(OR(A40="",B40="",C40="",D40="",E40="",F40="",I40=""),"",IFERROR(MAX(0,E40*F40-IF(G40="",0,G40)),""))</f>
        <v/>
      </c>
      <c r="I40" s="18" t="n"/>
      <c r="J40" s="18" t="n"/>
      <c r="K40" s="17">
        <f>IF(A40="","",IF(AND(E40&lt;&gt;"",F40&lt;&gt;"",G40&gt;E40*F40),"Conferir desconto",""))</f>
        <v/>
      </c>
      <c r="M40">
        <f>""</f>
        <v/>
      </c>
      <c r="N40">
        <f>""</f>
        <v/>
      </c>
      <c r="O40">
        <f>""</f>
        <v/>
      </c>
      <c r="P40">
        <f>""</f>
        <v/>
      </c>
    </row>
    <row r="41">
      <c r="A41" s="18" t="n"/>
      <c r="B41" s="32" t="n"/>
      <c r="C41" s="18" t="n"/>
      <c r="D41" s="18" t="n"/>
      <c r="E41" s="20" t="n"/>
      <c r="F41" s="33" t="n"/>
      <c r="G41" s="33" t="n"/>
      <c r="H41" s="28">
        <f>IF(OR(A41="",B41="",C41="",D41="",E41="",F41="",I41=""),"",IFERROR(MAX(0,E41*F41-IF(G41="",0,G41)),""))</f>
        <v/>
      </c>
      <c r="I41" s="18" t="n"/>
      <c r="J41" s="18" t="n"/>
      <c r="K41" s="10">
        <f>IF(A41="","",IF(AND(E41&lt;&gt;"",F41&lt;&gt;"",G41&gt;E41*F41),"Conferir desconto",""))</f>
        <v/>
      </c>
      <c r="M41">
        <f>""</f>
        <v/>
      </c>
      <c r="N41">
        <f>""</f>
        <v/>
      </c>
      <c r="O41">
        <f>""</f>
        <v/>
      </c>
      <c r="P41">
        <f>""</f>
        <v/>
      </c>
    </row>
    <row r="42">
      <c r="A42" s="18" t="n"/>
      <c r="B42" s="32" t="n"/>
      <c r="C42" s="18" t="n"/>
      <c r="D42" s="18" t="n"/>
      <c r="E42" s="20" t="n"/>
      <c r="F42" s="33" t="n"/>
      <c r="G42" s="33" t="n"/>
      <c r="H42" s="27">
        <f>IF(OR(A42="",B42="",C42="",D42="",E42="",F42="",I42=""),"",IFERROR(MAX(0,E42*F42-IF(G42="",0,G42)),""))</f>
        <v/>
      </c>
      <c r="I42" s="18" t="n"/>
      <c r="J42" s="18" t="n"/>
      <c r="K42" s="17">
        <f>IF(A42="","",IF(AND(E42&lt;&gt;"",F42&lt;&gt;"",G42&gt;E42*F42),"Conferir desconto",""))</f>
        <v/>
      </c>
      <c r="M42">
        <f>""</f>
        <v/>
      </c>
      <c r="N42">
        <f>""</f>
        <v/>
      </c>
      <c r="O42">
        <f>""</f>
        <v/>
      </c>
      <c r="P42">
        <f>""</f>
        <v/>
      </c>
    </row>
    <row r="43">
      <c r="A43" s="18" t="n"/>
      <c r="B43" s="32" t="n"/>
      <c r="C43" s="18" t="n"/>
      <c r="D43" s="18" t="n"/>
      <c r="E43" s="20" t="n"/>
      <c r="F43" s="33" t="n"/>
      <c r="G43" s="33" t="n"/>
      <c r="H43" s="28">
        <f>IF(OR(A43="",B43="",C43="",D43="",E43="",F43="",I43=""),"",IFERROR(MAX(0,E43*F43-IF(G43="",0,G43)),""))</f>
        <v/>
      </c>
      <c r="I43" s="18" t="n"/>
      <c r="J43" s="18" t="n"/>
      <c r="K43" s="10">
        <f>IF(A43="","",IF(AND(E43&lt;&gt;"",F43&lt;&gt;"",G43&gt;E43*F43),"Conferir desconto",""))</f>
        <v/>
      </c>
      <c r="M43">
        <f>""</f>
        <v/>
      </c>
      <c r="N43">
        <f>""</f>
        <v/>
      </c>
      <c r="O43">
        <f>""</f>
        <v/>
      </c>
      <c r="P43">
        <f>""</f>
        <v/>
      </c>
    </row>
    <row r="44">
      <c r="A44" s="18" t="n"/>
      <c r="B44" s="32" t="n"/>
      <c r="C44" s="18" t="n"/>
      <c r="D44" s="18" t="n"/>
      <c r="E44" s="20" t="n"/>
      <c r="F44" s="33" t="n"/>
      <c r="G44" s="33" t="n"/>
      <c r="H44" s="27">
        <f>IF(OR(A44="",B44="",C44="",D44="",E44="",F44="",I44=""),"",IFERROR(MAX(0,E44*F44-IF(G44="",0,G44)),""))</f>
        <v/>
      </c>
      <c r="I44" s="18" t="n"/>
      <c r="J44" s="18" t="n"/>
      <c r="K44" s="17">
        <f>IF(A44="","",IF(AND(E44&lt;&gt;"",F44&lt;&gt;"",G44&gt;E44*F44),"Conferir desconto",""))</f>
        <v/>
      </c>
      <c r="M44">
        <f>""</f>
        <v/>
      </c>
      <c r="N44">
        <f>""</f>
        <v/>
      </c>
      <c r="O44">
        <f>""</f>
        <v/>
      </c>
      <c r="P44">
        <f>""</f>
        <v/>
      </c>
    </row>
    <row r="45">
      <c r="A45" s="18" t="n"/>
      <c r="B45" s="32" t="n"/>
      <c r="C45" s="18" t="n"/>
      <c r="D45" s="18" t="n"/>
      <c r="E45" s="20" t="n"/>
      <c r="F45" s="33" t="n"/>
      <c r="G45" s="33" t="n"/>
      <c r="H45" s="28">
        <f>IF(OR(A45="",B45="",C45="",D45="",E45="",F45="",I45=""),"",IFERROR(MAX(0,E45*F45-IF(G45="",0,G45)),""))</f>
        <v/>
      </c>
      <c r="I45" s="18" t="n"/>
      <c r="J45" s="18" t="n"/>
      <c r="K45" s="10">
        <f>IF(A45="","",IF(AND(E45&lt;&gt;"",F45&lt;&gt;"",G45&gt;E45*F45),"Conferir desconto",""))</f>
        <v/>
      </c>
      <c r="M45">
        <f>""</f>
        <v/>
      </c>
      <c r="N45">
        <f>""</f>
        <v/>
      </c>
      <c r="O45">
        <f>""</f>
        <v/>
      </c>
      <c r="P45">
        <f>""</f>
        <v/>
      </c>
    </row>
    <row r="46">
      <c r="A46" s="18" t="n"/>
      <c r="B46" s="32" t="n"/>
      <c r="C46" s="18" t="n"/>
      <c r="D46" s="18" t="n"/>
      <c r="E46" s="20" t="n"/>
      <c r="F46" s="33" t="n"/>
      <c r="G46" s="33" t="n"/>
      <c r="H46" s="27">
        <f>IF(OR(A46="",B46="",C46="",D46="",E46="",F46="",I46=""),"",IFERROR(MAX(0,E46*F46-IF(G46="",0,G46)),""))</f>
        <v/>
      </c>
      <c r="I46" s="18" t="n"/>
      <c r="J46" s="18" t="n"/>
      <c r="K46" s="17">
        <f>IF(A46="","",IF(AND(E46&lt;&gt;"",F46&lt;&gt;"",G46&gt;E46*F46),"Conferir desconto",""))</f>
        <v/>
      </c>
      <c r="M46">
        <f>""</f>
        <v/>
      </c>
      <c r="N46">
        <f>""</f>
        <v/>
      </c>
      <c r="O46">
        <f>""</f>
        <v/>
      </c>
      <c r="P46">
        <f>""</f>
        <v/>
      </c>
    </row>
    <row r="47">
      <c r="A47" s="18" t="n"/>
      <c r="B47" s="32" t="n"/>
      <c r="C47" s="18" t="n"/>
      <c r="D47" s="18" t="n"/>
      <c r="E47" s="20" t="n"/>
      <c r="F47" s="33" t="n"/>
      <c r="G47" s="33" t="n"/>
      <c r="H47" s="28">
        <f>IF(OR(A47="",B47="",C47="",D47="",E47="",F47="",I47=""),"",IFERROR(MAX(0,E47*F47-IF(G47="",0,G47)),""))</f>
        <v/>
      </c>
      <c r="I47" s="18" t="n"/>
      <c r="J47" s="18" t="n"/>
      <c r="K47" s="10">
        <f>IF(A47="","",IF(AND(E47&lt;&gt;"",F47&lt;&gt;"",G47&gt;E47*F47),"Conferir desconto",""))</f>
        <v/>
      </c>
      <c r="M47">
        <f>""</f>
        <v/>
      </c>
      <c r="N47">
        <f>""</f>
        <v/>
      </c>
      <c r="O47">
        <f>""</f>
        <v/>
      </c>
      <c r="P47">
        <f>""</f>
        <v/>
      </c>
    </row>
    <row r="48">
      <c r="A48" s="18" t="n"/>
      <c r="B48" s="32" t="n"/>
      <c r="C48" s="18" t="n"/>
      <c r="D48" s="18" t="n"/>
      <c r="E48" s="20" t="n"/>
      <c r="F48" s="33" t="n"/>
      <c r="G48" s="33" t="n"/>
      <c r="H48" s="27">
        <f>IF(OR(A48="",B48="",C48="",D48="",E48="",F48="",I48=""),"",IFERROR(MAX(0,E48*F48-IF(G48="",0,G48)),""))</f>
        <v/>
      </c>
      <c r="I48" s="18" t="n"/>
      <c r="J48" s="18" t="n"/>
      <c r="K48" s="17">
        <f>IF(A48="","",IF(AND(E48&lt;&gt;"",F48&lt;&gt;"",G48&gt;E48*F48),"Conferir desconto",""))</f>
        <v/>
      </c>
      <c r="M48">
        <f>""</f>
        <v/>
      </c>
      <c r="N48">
        <f>""</f>
        <v/>
      </c>
      <c r="O48">
        <f>""</f>
        <v/>
      </c>
      <c r="P48">
        <f>""</f>
        <v/>
      </c>
    </row>
    <row r="49">
      <c r="A49" s="18" t="n"/>
      <c r="B49" s="32" t="n"/>
      <c r="C49" s="18" t="n"/>
      <c r="D49" s="18" t="n"/>
      <c r="E49" s="20" t="n"/>
      <c r="F49" s="33" t="n"/>
      <c r="G49" s="33" t="n"/>
      <c r="H49" s="28">
        <f>IF(OR(A49="",B49="",C49="",D49="",E49="",F49="",I49=""),"",IFERROR(MAX(0,E49*F49-IF(G49="",0,G49)),""))</f>
        <v/>
      </c>
      <c r="I49" s="18" t="n"/>
      <c r="J49" s="18" t="n"/>
      <c r="K49" s="10">
        <f>IF(A49="","",IF(AND(E49&lt;&gt;"",F49&lt;&gt;"",G49&gt;E49*F49),"Conferir desconto",""))</f>
        <v/>
      </c>
      <c r="M49">
        <f>""</f>
        <v/>
      </c>
      <c r="N49">
        <f>""</f>
        <v/>
      </c>
      <c r="O49">
        <f>""</f>
        <v/>
      </c>
      <c r="P49">
        <f>""</f>
        <v/>
      </c>
    </row>
    <row r="50">
      <c r="A50" s="18" t="n"/>
      <c r="B50" s="32" t="n"/>
      <c r="C50" s="18" t="n"/>
      <c r="D50" s="18" t="n"/>
      <c r="E50" s="20" t="n"/>
      <c r="F50" s="33" t="n"/>
      <c r="G50" s="33" t="n"/>
      <c r="H50" s="27">
        <f>IF(OR(A50="",B50="",C50="",D50="",E50="",F50="",I50=""),"",IFERROR(MAX(0,E50*F50-IF(G50="",0,G50)),""))</f>
        <v/>
      </c>
      <c r="I50" s="18" t="n"/>
      <c r="J50" s="18" t="n"/>
      <c r="K50" s="17">
        <f>IF(A50="","",IF(AND(E50&lt;&gt;"",F50&lt;&gt;"",G50&gt;E50*F50),"Conferir desconto",""))</f>
        <v/>
      </c>
      <c r="M50">
        <f>""</f>
        <v/>
      </c>
      <c r="N50">
        <f>""</f>
        <v/>
      </c>
      <c r="O50">
        <f>""</f>
        <v/>
      </c>
      <c r="P50">
        <f>""</f>
        <v/>
      </c>
    </row>
    <row r="51">
      <c r="A51" s="18" t="n"/>
      <c r="B51" s="32" t="n"/>
      <c r="C51" s="18" t="n"/>
      <c r="D51" s="18" t="n"/>
      <c r="E51" s="20" t="n"/>
      <c r="F51" s="33" t="n"/>
      <c r="G51" s="33" t="n"/>
      <c r="H51" s="28">
        <f>IF(OR(A51="",B51="",C51="",D51="",E51="",F51="",I51=""),"",IFERROR(MAX(0,E51*F51-IF(G51="",0,G51)),""))</f>
        <v/>
      </c>
      <c r="I51" s="18" t="n"/>
      <c r="J51" s="18" t="n"/>
      <c r="K51" s="10">
        <f>IF(A51="","",IF(AND(E51&lt;&gt;"",F51&lt;&gt;"",G51&gt;E51*F51),"Conferir desconto",""))</f>
        <v/>
      </c>
      <c r="M51">
        <f>""</f>
        <v/>
      </c>
      <c r="N51">
        <f>""</f>
        <v/>
      </c>
      <c r="O51">
        <f>""</f>
        <v/>
      </c>
      <c r="P51">
        <f>""</f>
        <v/>
      </c>
    </row>
    <row r="52">
      <c r="A52" s="18" t="n"/>
      <c r="B52" s="32" t="n"/>
      <c r="C52" s="18" t="n"/>
      <c r="D52" s="18" t="n"/>
      <c r="E52" s="20" t="n"/>
      <c r="F52" s="33" t="n"/>
      <c r="G52" s="33" t="n"/>
      <c r="H52" s="27">
        <f>IF(OR(A52="",B52="",C52="",D52="",E52="",F52="",I52=""),"",IFERROR(MAX(0,E52*F52-IF(G52="",0,G52)),""))</f>
        <v/>
      </c>
      <c r="I52" s="18" t="n"/>
      <c r="J52" s="18" t="n"/>
      <c r="K52" s="17">
        <f>IF(A52="","",IF(AND(E52&lt;&gt;"",F52&lt;&gt;"",G52&gt;E52*F52),"Conferir desconto",""))</f>
        <v/>
      </c>
      <c r="M52">
        <f>""</f>
        <v/>
      </c>
      <c r="N52">
        <f>""</f>
        <v/>
      </c>
      <c r="O52">
        <f>""</f>
        <v/>
      </c>
      <c r="P52">
        <f>""</f>
        <v/>
      </c>
    </row>
    <row r="53">
      <c r="A53" s="18" t="n"/>
      <c r="B53" s="32" t="n"/>
      <c r="C53" s="18" t="n"/>
      <c r="D53" s="18" t="n"/>
      <c r="E53" s="20" t="n"/>
      <c r="F53" s="33" t="n"/>
      <c r="G53" s="33" t="n"/>
      <c r="H53" s="28">
        <f>IF(OR(A53="",B53="",C53="",D53="",E53="",F53="",I53=""),"",IFERROR(MAX(0,E53*F53-IF(G53="",0,G53)),""))</f>
        <v/>
      </c>
      <c r="I53" s="18" t="n"/>
      <c r="J53" s="18" t="n"/>
      <c r="K53" s="10">
        <f>IF(A53="","",IF(AND(E53&lt;&gt;"",F53&lt;&gt;"",G53&gt;E53*F53),"Conferir desconto",""))</f>
        <v/>
      </c>
      <c r="M53">
        <f>""</f>
        <v/>
      </c>
      <c r="N53">
        <f>""</f>
        <v/>
      </c>
      <c r="O53">
        <f>""</f>
        <v/>
      </c>
      <c r="P53">
        <f>""</f>
        <v/>
      </c>
    </row>
    <row r="54">
      <c r="A54" s="18" t="n"/>
      <c r="B54" s="32" t="n"/>
      <c r="C54" s="18" t="n"/>
      <c r="D54" s="18" t="n"/>
      <c r="E54" s="20" t="n"/>
      <c r="F54" s="33" t="n"/>
      <c r="G54" s="33" t="n"/>
      <c r="H54" s="27">
        <f>IF(OR(A54="",B54="",C54="",D54="",E54="",F54="",I54=""),"",IFERROR(MAX(0,E54*F54-IF(G54="",0,G54)),""))</f>
        <v/>
      </c>
      <c r="I54" s="18" t="n"/>
      <c r="J54" s="18" t="n"/>
      <c r="K54" s="17">
        <f>IF(A54="","",IF(AND(E54&lt;&gt;"",F54&lt;&gt;"",G54&gt;E54*F54),"Conferir desconto",""))</f>
        <v/>
      </c>
      <c r="M54">
        <f>""</f>
        <v/>
      </c>
      <c r="N54">
        <f>""</f>
        <v/>
      </c>
      <c r="O54">
        <f>""</f>
        <v/>
      </c>
      <c r="P54">
        <f>""</f>
        <v/>
      </c>
    </row>
    <row r="55">
      <c r="A55" s="18" t="n"/>
      <c r="B55" s="32" t="n"/>
      <c r="C55" s="18" t="n"/>
      <c r="D55" s="18" t="n"/>
      <c r="E55" s="20" t="n"/>
      <c r="F55" s="33" t="n"/>
      <c r="G55" s="33" t="n"/>
      <c r="H55" s="28">
        <f>IF(OR(A55="",B55="",C55="",D55="",E55="",F55="",I55=""),"",IFERROR(MAX(0,E55*F55-IF(G55="",0,G55)),""))</f>
        <v/>
      </c>
      <c r="I55" s="18" t="n"/>
      <c r="J55" s="18" t="n"/>
      <c r="K55" s="10">
        <f>IF(A55="","",IF(AND(E55&lt;&gt;"",F55&lt;&gt;"",G55&gt;E55*F55),"Conferir desconto",""))</f>
        <v/>
      </c>
      <c r="M55">
        <f>""</f>
        <v/>
      </c>
      <c r="N55">
        <f>""</f>
        <v/>
      </c>
      <c r="O55">
        <f>""</f>
        <v/>
      </c>
      <c r="P55">
        <f>""</f>
        <v/>
      </c>
    </row>
    <row r="56">
      <c r="A56" s="18" t="n"/>
      <c r="B56" s="32" t="n"/>
      <c r="C56" s="18" t="n"/>
      <c r="D56" s="18" t="n"/>
      <c r="E56" s="20" t="n"/>
      <c r="F56" s="33" t="n"/>
      <c r="G56" s="33" t="n"/>
      <c r="H56" s="27">
        <f>IF(OR(A56="",B56="",C56="",D56="",E56="",F56="",I56=""),"",IFERROR(MAX(0,E56*F56-IF(G56="",0,G56)),""))</f>
        <v/>
      </c>
      <c r="I56" s="18" t="n"/>
      <c r="J56" s="18" t="n"/>
      <c r="K56" s="17">
        <f>IF(A56="","",IF(AND(E56&lt;&gt;"",F56&lt;&gt;"",G56&gt;E56*F56),"Conferir desconto",""))</f>
        <v/>
      </c>
      <c r="M56">
        <f>""</f>
        <v/>
      </c>
      <c r="N56">
        <f>""</f>
        <v/>
      </c>
      <c r="O56">
        <f>""</f>
        <v/>
      </c>
      <c r="P56">
        <f>""</f>
        <v/>
      </c>
    </row>
    <row r="57">
      <c r="A57" s="18" t="n"/>
      <c r="B57" s="32" t="n"/>
      <c r="C57" s="18" t="n"/>
      <c r="D57" s="18" t="n"/>
      <c r="E57" s="20" t="n"/>
      <c r="F57" s="33" t="n"/>
      <c r="G57" s="33" t="n"/>
      <c r="H57" s="28">
        <f>IF(OR(A57="",B57="",C57="",D57="",E57="",F57="",I57=""),"",IFERROR(MAX(0,E57*F57-IF(G57="",0,G57)),""))</f>
        <v/>
      </c>
      <c r="I57" s="18" t="n"/>
      <c r="J57" s="18" t="n"/>
      <c r="K57" s="10">
        <f>IF(A57="","",IF(AND(E57&lt;&gt;"",F57&lt;&gt;"",G57&gt;E57*F57),"Conferir desconto",""))</f>
        <v/>
      </c>
      <c r="M57">
        <f>""</f>
        <v/>
      </c>
      <c r="N57">
        <f>""</f>
        <v/>
      </c>
      <c r="O57">
        <f>""</f>
        <v/>
      </c>
      <c r="P57">
        <f>""</f>
        <v/>
      </c>
    </row>
    <row r="58">
      <c r="A58" s="18" t="n"/>
      <c r="B58" s="32" t="n"/>
      <c r="C58" s="18" t="n"/>
      <c r="D58" s="18" t="n"/>
      <c r="E58" s="20" t="n"/>
      <c r="F58" s="33" t="n"/>
      <c r="G58" s="33" t="n"/>
      <c r="H58" s="27">
        <f>IF(OR(A58="",B58="",C58="",D58="",E58="",F58="",I58=""),"",IFERROR(MAX(0,E58*F58-IF(G58="",0,G58)),""))</f>
        <v/>
      </c>
      <c r="I58" s="18" t="n"/>
      <c r="J58" s="18" t="n"/>
      <c r="K58" s="17">
        <f>IF(A58="","",IF(AND(E58&lt;&gt;"",F58&lt;&gt;"",G58&gt;E58*F58),"Conferir desconto",""))</f>
        <v/>
      </c>
      <c r="M58">
        <f>""</f>
        <v/>
      </c>
      <c r="N58">
        <f>""</f>
        <v/>
      </c>
      <c r="O58">
        <f>""</f>
        <v/>
      </c>
      <c r="P58">
        <f>""</f>
        <v/>
      </c>
    </row>
    <row r="59">
      <c r="A59" s="18" t="n"/>
      <c r="B59" s="32" t="n"/>
      <c r="C59" s="18" t="n"/>
      <c r="D59" s="18" t="n"/>
      <c r="E59" s="20" t="n"/>
      <c r="F59" s="33" t="n"/>
      <c r="G59" s="33" t="n"/>
      <c r="H59" s="28">
        <f>IF(OR(A59="",B59="",C59="",D59="",E59="",F59="",I59=""),"",IFERROR(MAX(0,E59*F59-IF(G59="",0,G59)),""))</f>
        <v/>
      </c>
      <c r="I59" s="18" t="n"/>
      <c r="J59" s="18" t="n"/>
      <c r="K59" s="10">
        <f>IF(A59="","",IF(AND(E59&lt;&gt;"",F59&lt;&gt;"",G59&gt;E59*F59),"Conferir desconto",""))</f>
        <v/>
      </c>
      <c r="M59">
        <f>""</f>
        <v/>
      </c>
      <c r="N59">
        <f>""</f>
        <v/>
      </c>
      <c r="O59">
        <f>""</f>
        <v/>
      </c>
      <c r="P59">
        <f>""</f>
        <v/>
      </c>
    </row>
    <row r="60">
      <c r="A60" s="18" t="n"/>
      <c r="B60" s="32" t="n"/>
      <c r="C60" s="18" t="n"/>
      <c r="D60" s="18" t="n"/>
      <c r="E60" s="20" t="n"/>
      <c r="F60" s="33" t="n"/>
      <c r="G60" s="33" t="n"/>
      <c r="H60" s="27">
        <f>IF(OR(A60="",B60="",C60="",D60="",E60="",F60="",I60=""),"",IFERROR(MAX(0,E60*F60-IF(G60="",0,G60)),""))</f>
        <v/>
      </c>
      <c r="I60" s="18" t="n"/>
      <c r="J60" s="18" t="n"/>
      <c r="K60" s="17">
        <f>IF(A60="","",IF(AND(E60&lt;&gt;"",F60&lt;&gt;"",G60&gt;E60*F60),"Conferir desconto",""))</f>
        <v/>
      </c>
      <c r="M60">
        <f>""</f>
        <v/>
      </c>
      <c r="N60">
        <f>""</f>
        <v/>
      </c>
      <c r="O60">
        <f>""</f>
        <v/>
      </c>
      <c r="P60">
        <f>""</f>
        <v/>
      </c>
    </row>
    <row r="61">
      <c r="A61" s="18" t="n"/>
      <c r="B61" s="32" t="n"/>
      <c r="C61" s="18" t="n"/>
      <c r="D61" s="18" t="n"/>
      <c r="E61" s="20" t="n"/>
      <c r="F61" s="33" t="n"/>
      <c r="G61" s="33" t="n"/>
      <c r="H61" s="28">
        <f>IF(OR(A61="",B61="",C61="",D61="",E61="",F61="",I61=""),"",IFERROR(MAX(0,E61*F61-IF(G61="",0,G61)),""))</f>
        <v/>
      </c>
      <c r="I61" s="18" t="n"/>
      <c r="J61" s="18" t="n"/>
      <c r="K61" s="10">
        <f>IF(A61="","",IF(AND(E61&lt;&gt;"",F61&lt;&gt;"",G61&gt;E61*F61),"Conferir desconto",""))</f>
        <v/>
      </c>
      <c r="M61">
        <f>""</f>
        <v/>
      </c>
      <c r="N61">
        <f>""</f>
        <v/>
      </c>
      <c r="O61">
        <f>""</f>
        <v/>
      </c>
      <c r="P61">
        <f>""</f>
        <v/>
      </c>
    </row>
    <row r="62">
      <c r="A62" s="18" t="n"/>
      <c r="B62" s="32" t="n"/>
      <c r="C62" s="18" t="n"/>
      <c r="D62" s="18" t="n"/>
      <c r="E62" s="20" t="n"/>
      <c r="F62" s="33" t="n"/>
      <c r="G62" s="33" t="n"/>
      <c r="H62" s="27">
        <f>IF(OR(A62="",B62="",C62="",D62="",E62="",F62="",I62=""),"",IFERROR(MAX(0,E62*F62-IF(G62="",0,G62)),""))</f>
        <v/>
      </c>
      <c r="I62" s="18" t="n"/>
      <c r="J62" s="18" t="n"/>
      <c r="K62" s="17">
        <f>IF(A62="","",IF(AND(E62&lt;&gt;"",F62&lt;&gt;"",G62&gt;E62*F62),"Conferir desconto",""))</f>
        <v/>
      </c>
      <c r="M62">
        <f>""</f>
        <v/>
      </c>
      <c r="N62">
        <f>""</f>
        <v/>
      </c>
      <c r="O62">
        <f>""</f>
        <v/>
      </c>
      <c r="P62">
        <f>""</f>
        <v/>
      </c>
    </row>
    <row r="63">
      <c r="A63" s="18" t="n"/>
      <c r="B63" s="32" t="n"/>
      <c r="C63" s="18" t="n"/>
      <c r="D63" s="18" t="n"/>
      <c r="E63" s="20" t="n"/>
      <c r="F63" s="33" t="n"/>
      <c r="G63" s="33" t="n"/>
      <c r="H63" s="28">
        <f>IF(OR(A63="",B63="",C63="",D63="",E63="",F63="",I63=""),"",IFERROR(MAX(0,E63*F63-IF(G63="",0,G63)),""))</f>
        <v/>
      </c>
      <c r="I63" s="18" t="n"/>
      <c r="J63" s="18" t="n"/>
      <c r="K63" s="10">
        <f>IF(A63="","",IF(AND(E63&lt;&gt;"",F63&lt;&gt;"",G63&gt;E63*F63),"Conferir desconto",""))</f>
        <v/>
      </c>
      <c r="M63">
        <f>""</f>
        <v/>
      </c>
      <c r="N63">
        <f>""</f>
        <v/>
      </c>
      <c r="O63">
        <f>""</f>
        <v/>
      </c>
      <c r="P63">
        <f>""</f>
        <v/>
      </c>
    </row>
    <row r="64">
      <c r="A64" s="18" t="n"/>
      <c r="B64" s="32" t="n"/>
      <c r="C64" s="18" t="n"/>
      <c r="D64" s="18" t="n"/>
      <c r="E64" s="20" t="n"/>
      <c r="F64" s="33" t="n"/>
      <c r="G64" s="33" t="n"/>
      <c r="H64" s="27">
        <f>IF(OR(A64="",B64="",C64="",D64="",E64="",F64="",I64=""),"",IFERROR(MAX(0,E64*F64-IF(G64="",0,G64)),""))</f>
        <v/>
      </c>
      <c r="I64" s="18" t="n"/>
      <c r="J64" s="18" t="n"/>
      <c r="K64" s="17">
        <f>IF(A64="","",IF(AND(E64&lt;&gt;"",F64&lt;&gt;"",G64&gt;E64*F64),"Conferir desconto",""))</f>
        <v/>
      </c>
      <c r="M64">
        <f>""</f>
        <v/>
      </c>
      <c r="N64">
        <f>""</f>
        <v/>
      </c>
      <c r="O64">
        <f>""</f>
        <v/>
      </c>
      <c r="P64">
        <f>""</f>
        <v/>
      </c>
    </row>
    <row r="65">
      <c r="A65" s="18" t="n"/>
      <c r="B65" s="32" t="n"/>
      <c r="C65" s="18" t="n"/>
      <c r="D65" s="18" t="n"/>
      <c r="E65" s="20" t="n"/>
      <c r="F65" s="33" t="n"/>
      <c r="G65" s="33" t="n"/>
      <c r="H65" s="28">
        <f>IF(OR(A65="",B65="",C65="",D65="",E65="",F65="",I65=""),"",IFERROR(MAX(0,E65*F65-IF(G65="",0,G65)),""))</f>
        <v/>
      </c>
      <c r="I65" s="18" t="n"/>
      <c r="J65" s="18" t="n"/>
      <c r="K65" s="10">
        <f>IF(A65="","",IF(AND(E65&lt;&gt;"",F65&lt;&gt;"",G65&gt;E65*F65),"Conferir desconto",""))</f>
        <v/>
      </c>
      <c r="M65">
        <f>""</f>
        <v/>
      </c>
      <c r="N65">
        <f>""</f>
        <v/>
      </c>
      <c r="O65">
        <f>""</f>
        <v/>
      </c>
      <c r="P65">
        <f>""</f>
        <v/>
      </c>
    </row>
    <row r="66">
      <c r="A66" s="18" t="n"/>
      <c r="B66" s="32" t="n"/>
      <c r="C66" s="18" t="n"/>
      <c r="D66" s="18" t="n"/>
      <c r="E66" s="20" t="n"/>
      <c r="F66" s="33" t="n"/>
      <c r="G66" s="33" t="n"/>
      <c r="H66" s="27">
        <f>IF(OR(A66="",B66="",C66="",D66="",E66="",F66="",I66=""),"",IFERROR(MAX(0,E66*F66-IF(G66="",0,G66)),""))</f>
        <v/>
      </c>
      <c r="I66" s="18" t="n"/>
      <c r="J66" s="18" t="n"/>
      <c r="K66" s="17">
        <f>IF(A66="","",IF(AND(E66&lt;&gt;"",F66&lt;&gt;"",G66&gt;E66*F66),"Conferir desconto",""))</f>
        <v/>
      </c>
      <c r="M66">
        <f>""</f>
        <v/>
      </c>
      <c r="N66">
        <f>""</f>
        <v/>
      </c>
      <c r="O66">
        <f>""</f>
        <v/>
      </c>
      <c r="P66">
        <f>""</f>
        <v/>
      </c>
    </row>
    <row r="67">
      <c r="A67" s="18" t="n"/>
      <c r="B67" s="32" t="n"/>
      <c r="C67" s="18" t="n"/>
      <c r="D67" s="18" t="n"/>
      <c r="E67" s="20" t="n"/>
      <c r="F67" s="33" t="n"/>
      <c r="G67" s="33" t="n"/>
      <c r="H67" s="28">
        <f>IF(OR(A67="",B67="",C67="",D67="",E67="",F67="",I67=""),"",IFERROR(MAX(0,E67*F67-IF(G67="",0,G67)),""))</f>
        <v/>
      </c>
      <c r="I67" s="18" t="n"/>
      <c r="J67" s="18" t="n"/>
      <c r="K67" s="10">
        <f>IF(A67="","",IF(AND(E67&lt;&gt;"",F67&lt;&gt;"",G67&gt;E67*F67),"Conferir desconto",""))</f>
        <v/>
      </c>
      <c r="M67">
        <f>""</f>
        <v/>
      </c>
      <c r="N67">
        <f>""</f>
        <v/>
      </c>
      <c r="O67">
        <f>""</f>
        <v/>
      </c>
      <c r="P67">
        <f>""</f>
        <v/>
      </c>
    </row>
    <row r="68">
      <c r="A68" s="18" t="n"/>
      <c r="B68" s="32" t="n"/>
      <c r="C68" s="18" t="n"/>
      <c r="D68" s="18" t="n"/>
      <c r="E68" s="20" t="n"/>
      <c r="F68" s="33" t="n"/>
      <c r="G68" s="33" t="n"/>
      <c r="H68" s="27">
        <f>IF(OR(A68="",B68="",C68="",D68="",E68="",F68="",I68=""),"",IFERROR(MAX(0,E68*F68-IF(G68="",0,G68)),""))</f>
        <v/>
      </c>
      <c r="I68" s="18" t="n"/>
      <c r="J68" s="18" t="n"/>
      <c r="K68" s="17">
        <f>IF(A68="","",IF(AND(E68&lt;&gt;"",F68&lt;&gt;"",G68&gt;E68*F68),"Conferir desconto",""))</f>
        <v/>
      </c>
      <c r="M68">
        <f>""</f>
        <v/>
      </c>
      <c r="N68">
        <f>""</f>
        <v/>
      </c>
      <c r="O68">
        <f>""</f>
        <v/>
      </c>
      <c r="P68">
        <f>""</f>
        <v/>
      </c>
    </row>
    <row r="69">
      <c r="A69" s="18" t="n"/>
      <c r="B69" s="32" t="n"/>
      <c r="C69" s="18" t="n"/>
      <c r="D69" s="18" t="n"/>
      <c r="E69" s="20" t="n"/>
      <c r="F69" s="33" t="n"/>
      <c r="G69" s="33" t="n"/>
      <c r="H69" s="28">
        <f>IF(OR(A69="",B69="",C69="",D69="",E69="",F69="",I69=""),"",IFERROR(MAX(0,E69*F69-IF(G69="",0,G69)),""))</f>
        <v/>
      </c>
      <c r="I69" s="18" t="n"/>
      <c r="J69" s="18" t="n"/>
      <c r="K69" s="10">
        <f>IF(A69="","",IF(AND(E69&lt;&gt;"",F69&lt;&gt;"",G69&gt;E69*F69),"Conferir desconto",""))</f>
        <v/>
      </c>
      <c r="M69">
        <f>""</f>
        <v/>
      </c>
      <c r="N69">
        <f>""</f>
        <v/>
      </c>
      <c r="O69">
        <f>""</f>
        <v/>
      </c>
      <c r="P69">
        <f>""</f>
        <v/>
      </c>
    </row>
    <row r="70">
      <c r="A70" s="18" t="n"/>
      <c r="B70" s="32" t="n"/>
      <c r="C70" s="18" t="n"/>
      <c r="D70" s="18" t="n"/>
      <c r="E70" s="20" t="n"/>
      <c r="F70" s="33" t="n"/>
      <c r="G70" s="33" t="n"/>
      <c r="H70" s="27">
        <f>IF(OR(A70="",B70="",C70="",D70="",E70="",F70="",I70=""),"",IFERROR(MAX(0,E70*F70-IF(G70="",0,G70)),""))</f>
        <v/>
      </c>
      <c r="I70" s="18" t="n"/>
      <c r="J70" s="18" t="n"/>
      <c r="K70" s="17">
        <f>IF(A70="","",IF(AND(E70&lt;&gt;"",F70&lt;&gt;"",G70&gt;E70*F70),"Conferir desconto",""))</f>
        <v/>
      </c>
      <c r="M70">
        <f>""</f>
        <v/>
      </c>
      <c r="N70">
        <f>""</f>
        <v/>
      </c>
      <c r="O70">
        <f>""</f>
        <v/>
      </c>
      <c r="P70">
        <f>""</f>
        <v/>
      </c>
    </row>
    <row r="71">
      <c r="A71" s="18" t="n"/>
      <c r="B71" s="32" t="n"/>
      <c r="C71" s="18" t="n"/>
      <c r="D71" s="18" t="n"/>
      <c r="E71" s="20" t="n"/>
      <c r="F71" s="33" t="n"/>
      <c r="G71" s="33" t="n"/>
      <c r="H71" s="28">
        <f>IF(OR(A71="",B71="",C71="",D71="",E71="",F71="",I71=""),"",IFERROR(MAX(0,E71*F71-IF(G71="",0,G71)),""))</f>
        <v/>
      </c>
      <c r="I71" s="18" t="n"/>
      <c r="J71" s="18" t="n"/>
      <c r="K71" s="10">
        <f>IF(A71="","",IF(AND(E71&lt;&gt;"",F71&lt;&gt;"",G71&gt;E71*F71),"Conferir desconto",""))</f>
        <v/>
      </c>
      <c r="M71">
        <f>""</f>
        <v/>
      </c>
      <c r="N71">
        <f>""</f>
        <v/>
      </c>
      <c r="O71">
        <f>""</f>
        <v/>
      </c>
      <c r="P71">
        <f>""</f>
        <v/>
      </c>
    </row>
    <row r="72">
      <c r="A72" s="18" t="n"/>
      <c r="B72" s="32" t="n"/>
      <c r="C72" s="18" t="n"/>
      <c r="D72" s="18" t="n"/>
      <c r="E72" s="20" t="n"/>
      <c r="F72" s="33" t="n"/>
      <c r="G72" s="33" t="n"/>
      <c r="H72" s="27">
        <f>IF(OR(A72="",B72="",C72="",D72="",E72="",F72="",I72=""),"",IFERROR(MAX(0,E72*F72-IF(G72="",0,G72)),""))</f>
        <v/>
      </c>
      <c r="I72" s="18" t="n"/>
      <c r="J72" s="18" t="n"/>
      <c r="K72" s="17">
        <f>IF(A72="","",IF(AND(E72&lt;&gt;"",F72&lt;&gt;"",G72&gt;E72*F72),"Conferir desconto",""))</f>
        <v/>
      </c>
      <c r="M72">
        <f>""</f>
        <v/>
      </c>
      <c r="N72">
        <f>""</f>
        <v/>
      </c>
      <c r="O72">
        <f>""</f>
        <v/>
      </c>
      <c r="P72">
        <f>""</f>
        <v/>
      </c>
    </row>
    <row r="73">
      <c r="A73" s="18" t="n"/>
      <c r="B73" s="32" t="n"/>
      <c r="C73" s="18" t="n"/>
      <c r="D73" s="18" t="n"/>
      <c r="E73" s="20" t="n"/>
      <c r="F73" s="33" t="n"/>
      <c r="G73" s="33" t="n"/>
      <c r="H73" s="28">
        <f>IF(OR(A73="",B73="",C73="",D73="",E73="",F73="",I73=""),"",IFERROR(MAX(0,E73*F73-IF(G73="",0,G73)),""))</f>
        <v/>
      </c>
      <c r="I73" s="18" t="n"/>
      <c r="J73" s="18" t="n"/>
      <c r="K73" s="10">
        <f>IF(A73="","",IF(AND(E73&lt;&gt;"",F73&lt;&gt;"",G73&gt;E73*F73),"Conferir desconto",""))</f>
        <v/>
      </c>
      <c r="M73">
        <f>""</f>
        <v/>
      </c>
      <c r="N73">
        <f>""</f>
        <v/>
      </c>
      <c r="O73">
        <f>""</f>
        <v/>
      </c>
      <c r="P73">
        <f>""</f>
        <v/>
      </c>
    </row>
    <row r="74">
      <c r="A74" s="18" t="n"/>
      <c r="B74" s="32" t="n"/>
      <c r="C74" s="18" t="n"/>
      <c r="D74" s="18" t="n"/>
      <c r="E74" s="20" t="n"/>
      <c r="F74" s="33" t="n"/>
      <c r="G74" s="33" t="n"/>
      <c r="H74" s="27">
        <f>IF(OR(A74="",B74="",C74="",D74="",E74="",F74="",I74=""),"",IFERROR(MAX(0,E74*F74-IF(G74="",0,G74)),""))</f>
        <v/>
      </c>
      <c r="I74" s="18" t="n"/>
      <c r="J74" s="18" t="n"/>
      <c r="K74" s="17">
        <f>IF(A74="","",IF(AND(E74&lt;&gt;"",F74&lt;&gt;"",G74&gt;E74*F74),"Conferir desconto",""))</f>
        <v/>
      </c>
      <c r="M74">
        <f>""</f>
        <v/>
      </c>
      <c r="N74">
        <f>""</f>
        <v/>
      </c>
      <c r="O74">
        <f>""</f>
        <v/>
      </c>
      <c r="P74">
        <f>""</f>
        <v/>
      </c>
    </row>
    <row r="75">
      <c r="A75" s="18" t="n"/>
      <c r="B75" s="32" t="n"/>
      <c r="C75" s="18" t="n"/>
      <c r="D75" s="18" t="n"/>
      <c r="E75" s="20" t="n"/>
      <c r="F75" s="33" t="n"/>
      <c r="G75" s="33" t="n"/>
      <c r="H75" s="28">
        <f>IF(OR(A75="",B75="",C75="",D75="",E75="",F75="",I75=""),"",IFERROR(MAX(0,E75*F75-IF(G75="",0,G75)),""))</f>
        <v/>
      </c>
      <c r="I75" s="18" t="n"/>
      <c r="J75" s="18" t="n"/>
      <c r="K75" s="10">
        <f>IF(A75="","",IF(AND(E75&lt;&gt;"",F75&lt;&gt;"",G75&gt;E75*F75),"Conferir desconto",""))</f>
        <v/>
      </c>
      <c r="M75">
        <f>""</f>
        <v/>
      </c>
      <c r="N75">
        <f>""</f>
        <v/>
      </c>
      <c r="O75">
        <f>""</f>
        <v/>
      </c>
      <c r="P75">
        <f>""</f>
        <v/>
      </c>
    </row>
    <row r="76">
      <c r="A76" s="18" t="n"/>
      <c r="B76" s="32" t="n"/>
      <c r="C76" s="18" t="n"/>
      <c r="D76" s="18" t="n"/>
      <c r="E76" s="20" t="n"/>
      <c r="F76" s="33" t="n"/>
      <c r="G76" s="33" t="n"/>
      <c r="H76" s="27">
        <f>IF(OR(A76="",B76="",C76="",D76="",E76="",F76="",I76=""),"",IFERROR(MAX(0,E76*F76-IF(G76="",0,G76)),""))</f>
        <v/>
      </c>
      <c r="I76" s="18" t="n"/>
      <c r="J76" s="18" t="n"/>
      <c r="K76" s="17">
        <f>IF(A76="","",IF(AND(E76&lt;&gt;"",F76&lt;&gt;"",G76&gt;E76*F76),"Conferir desconto",""))</f>
        <v/>
      </c>
      <c r="M76">
        <f>""</f>
        <v/>
      </c>
      <c r="N76">
        <f>""</f>
        <v/>
      </c>
      <c r="O76">
        <f>""</f>
        <v/>
      </c>
      <c r="P76">
        <f>""</f>
        <v/>
      </c>
    </row>
    <row r="77">
      <c r="A77" s="18" t="n"/>
      <c r="B77" s="32" t="n"/>
      <c r="C77" s="18" t="n"/>
      <c r="D77" s="18" t="n"/>
      <c r="E77" s="20" t="n"/>
      <c r="F77" s="33" t="n"/>
      <c r="G77" s="33" t="n"/>
      <c r="H77" s="28">
        <f>IF(OR(A77="",B77="",C77="",D77="",E77="",F77="",I77=""),"",IFERROR(MAX(0,E77*F77-IF(G77="",0,G77)),""))</f>
        <v/>
      </c>
      <c r="I77" s="18" t="n"/>
      <c r="J77" s="18" t="n"/>
      <c r="K77" s="10">
        <f>IF(A77="","",IF(AND(E77&lt;&gt;"",F77&lt;&gt;"",G77&gt;E77*F77),"Conferir desconto",""))</f>
        <v/>
      </c>
      <c r="M77">
        <f>""</f>
        <v/>
      </c>
      <c r="N77">
        <f>""</f>
        <v/>
      </c>
      <c r="O77">
        <f>""</f>
        <v/>
      </c>
      <c r="P77">
        <f>""</f>
        <v/>
      </c>
    </row>
    <row r="78">
      <c r="A78" s="18" t="n"/>
      <c r="B78" s="32" t="n"/>
      <c r="C78" s="18" t="n"/>
      <c r="D78" s="18" t="n"/>
      <c r="E78" s="20" t="n"/>
      <c r="F78" s="33" t="n"/>
      <c r="G78" s="33" t="n"/>
      <c r="H78" s="27">
        <f>IF(OR(A78="",B78="",C78="",D78="",E78="",F78="",I78=""),"",IFERROR(MAX(0,E78*F78-IF(G78="",0,G78)),""))</f>
        <v/>
      </c>
      <c r="I78" s="18" t="n"/>
      <c r="J78" s="18" t="n"/>
      <c r="K78" s="17">
        <f>IF(A78="","",IF(AND(E78&lt;&gt;"",F78&lt;&gt;"",G78&gt;E78*F78),"Conferir desconto",""))</f>
        <v/>
      </c>
      <c r="M78">
        <f>""</f>
        <v/>
      </c>
      <c r="N78">
        <f>""</f>
        <v/>
      </c>
      <c r="O78">
        <f>""</f>
        <v/>
      </c>
      <c r="P78">
        <f>""</f>
        <v/>
      </c>
    </row>
    <row r="79">
      <c r="A79" s="18" t="n"/>
      <c r="B79" s="32" t="n"/>
      <c r="C79" s="18" t="n"/>
      <c r="D79" s="18" t="n"/>
      <c r="E79" s="20" t="n"/>
      <c r="F79" s="33" t="n"/>
      <c r="G79" s="33" t="n"/>
      <c r="H79" s="28">
        <f>IF(OR(A79="",B79="",C79="",D79="",E79="",F79="",I79=""),"",IFERROR(MAX(0,E79*F79-IF(G79="",0,G79)),""))</f>
        <v/>
      </c>
      <c r="I79" s="18" t="n"/>
      <c r="J79" s="18" t="n"/>
      <c r="K79" s="10">
        <f>IF(A79="","",IF(AND(E79&lt;&gt;"",F79&lt;&gt;"",G79&gt;E79*F79),"Conferir desconto",""))</f>
        <v/>
      </c>
      <c r="M79">
        <f>""</f>
        <v/>
      </c>
      <c r="N79">
        <f>""</f>
        <v/>
      </c>
      <c r="O79">
        <f>""</f>
        <v/>
      </c>
      <c r="P79">
        <f>""</f>
        <v/>
      </c>
    </row>
    <row r="80">
      <c r="A80" s="18" t="n"/>
      <c r="B80" s="32" t="n"/>
      <c r="C80" s="18" t="n"/>
      <c r="D80" s="18" t="n"/>
      <c r="E80" s="20" t="n"/>
      <c r="F80" s="33" t="n"/>
      <c r="G80" s="33" t="n"/>
      <c r="H80" s="27">
        <f>IF(OR(A80="",B80="",C80="",D80="",E80="",F80="",I80=""),"",IFERROR(MAX(0,E80*F80-IF(G80="",0,G80)),""))</f>
        <v/>
      </c>
      <c r="I80" s="18" t="n"/>
      <c r="J80" s="18" t="n"/>
      <c r="K80" s="17">
        <f>IF(A80="","",IF(AND(E80&lt;&gt;"",F80&lt;&gt;"",G80&gt;E80*F80),"Conferir desconto",""))</f>
        <v/>
      </c>
      <c r="M80">
        <f>""</f>
        <v/>
      </c>
      <c r="N80">
        <f>""</f>
        <v/>
      </c>
      <c r="O80">
        <f>""</f>
        <v/>
      </c>
      <c r="P80">
        <f>""</f>
        <v/>
      </c>
    </row>
    <row r="81">
      <c r="A81" s="18" t="n"/>
      <c r="B81" s="32" t="n"/>
      <c r="C81" s="18" t="n"/>
      <c r="D81" s="18" t="n"/>
      <c r="E81" s="20" t="n"/>
      <c r="F81" s="33" t="n"/>
      <c r="G81" s="33" t="n"/>
      <c r="H81" s="28">
        <f>IF(OR(A81="",B81="",C81="",D81="",E81="",F81="",I81=""),"",IFERROR(MAX(0,E81*F81-IF(G81="",0,G81)),""))</f>
        <v/>
      </c>
      <c r="I81" s="18" t="n"/>
      <c r="J81" s="18" t="n"/>
      <c r="K81" s="10">
        <f>IF(A81="","",IF(AND(E81&lt;&gt;"",F81&lt;&gt;"",G81&gt;E81*F81),"Conferir desconto",""))</f>
        <v/>
      </c>
      <c r="M81">
        <f>""</f>
        <v/>
      </c>
      <c r="N81">
        <f>""</f>
        <v/>
      </c>
      <c r="O81">
        <f>""</f>
        <v/>
      </c>
      <c r="P81">
        <f>""</f>
        <v/>
      </c>
    </row>
    <row r="82">
      <c r="A82" s="18" t="n"/>
      <c r="B82" s="32" t="n"/>
      <c r="C82" s="18" t="n"/>
      <c r="D82" s="18" t="n"/>
      <c r="E82" s="20" t="n"/>
      <c r="F82" s="33" t="n"/>
      <c r="G82" s="33" t="n"/>
      <c r="H82" s="27">
        <f>IF(OR(A82="",B82="",C82="",D82="",E82="",F82="",I82=""),"",IFERROR(MAX(0,E82*F82-IF(G82="",0,G82)),""))</f>
        <v/>
      </c>
      <c r="I82" s="18" t="n"/>
      <c r="J82" s="18" t="n"/>
      <c r="K82" s="17">
        <f>IF(A82="","",IF(AND(E82&lt;&gt;"",F82&lt;&gt;"",G82&gt;E82*F82),"Conferir desconto",""))</f>
        <v/>
      </c>
      <c r="M82">
        <f>""</f>
        <v/>
      </c>
      <c r="N82">
        <f>""</f>
        <v/>
      </c>
      <c r="O82">
        <f>""</f>
        <v/>
      </c>
      <c r="P82">
        <f>""</f>
        <v/>
      </c>
    </row>
    <row r="83">
      <c r="A83" s="18" t="n"/>
      <c r="B83" s="32" t="n"/>
      <c r="C83" s="18" t="n"/>
      <c r="D83" s="18" t="n"/>
      <c r="E83" s="20" t="n"/>
      <c r="F83" s="33" t="n"/>
      <c r="G83" s="33" t="n"/>
      <c r="H83" s="28">
        <f>IF(OR(A83="",B83="",C83="",D83="",E83="",F83="",I83=""),"",IFERROR(MAX(0,E83*F83-IF(G83="",0,G83)),""))</f>
        <v/>
      </c>
      <c r="I83" s="18" t="n"/>
      <c r="J83" s="18" t="n"/>
      <c r="K83" s="10">
        <f>IF(A83="","",IF(AND(E83&lt;&gt;"",F83&lt;&gt;"",G83&gt;E83*F83),"Conferir desconto",""))</f>
        <v/>
      </c>
      <c r="M83">
        <f>""</f>
        <v/>
      </c>
      <c r="N83">
        <f>""</f>
        <v/>
      </c>
      <c r="O83">
        <f>""</f>
        <v/>
      </c>
      <c r="P83">
        <f>""</f>
        <v/>
      </c>
    </row>
    <row r="84">
      <c r="A84" s="18" t="n"/>
      <c r="B84" s="32" t="n"/>
      <c r="C84" s="18" t="n"/>
      <c r="D84" s="18" t="n"/>
      <c r="E84" s="20" t="n"/>
      <c r="F84" s="33" t="n"/>
      <c r="G84" s="33" t="n"/>
      <c r="H84" s="27">
        <f>IF(OR(A84="",B84="",C84="",D84="",E84="",F84="",I84=""),"",IFERROR(MAX(0,E84*F84-IF(G84="",0,G84)),""))</f>
        <v/>
      </c>
      <c r="I84" s="18" t="n"/>
      <c r="J84" s="18" t="n"/>
      <c r="K84" s="17">
        <f>IF(A84="","",IF(AND(E84&lt;&gt;"",F84&lt;&gt;"",G84&gt;E84*F84),"Conferir desconto",""))</f>
        <v/>
      </c>
      <c r="M84">
        <f>""</f>
        <v/>
      </c>
      <c r="N84">
        <f>""</f>
        <v/>
      </c>
      <c r="O84">
        <f>""</f>
        <v/>
      </c>
      <c r="P84">
        <f>""</f>
        <v/>
      </c>
    </row>
    <row r="85">
      <c r="A85" s="18" t="n"/>
      <c r="B85" s="32" t="n"/>
      <c r="C85" s="18" t="n"/>
      <c r="D85" s="18" t="n"/>
      <c r="E85" s="20" t="n"/>
      <c r="F85" s="33" t="n"/>
      <c r="G85" s="33" t="n"/>
      <c r="H85" s="28">
        <f>IF(OR(A85="",B85="",C85="",D85="",E85="",F85="",I85=""),"",IFERROR(MAX(0,E85*F85-IF(G85="",0,G85)),""))</f>
        <v/>
      </c>
      <c r="I85" s="18" t="n"/>
      <c r="J85" s="18" t="n"/>
      <c r="K85" s="10">
        <f>IF(A85="","",IF(AND(E85&lt;&gt;"",F85&lt;&gt;"",G85&gt;E85*F85),"Conferir desconto",""))</f>
        <v/>
      </c>
      <c r="M85">
        <f>""</f>
        <v/>
      </c>
      <c r="N85">
        <f>""</f>
        <v/>
      </c>
      <c r="O85">
        <f>""</f>
        <v/>
      </c>
      <c r="P85">
        <f>""</f>
        <v/>
      </c>
    </row>
    <row r="86">
      <c r="A86" s="18" t="n"/>
      <c r="B86" s="32" t="n"/>
      <c r="C86" s="18" t="n"/>
      <c r="D86" s="18" t="n"/>
      <c r="E86" s="20" t="n"/>
      <c r="F86" s="33" t="n"/>
      <c r="G86" s="33" t="n"/>
      <c r="H86" s="27">
        <f>IF(OR(A86="",B86="",C86="",D86="",E86="",F86="",I86=""),"",IFERROR(MAX(0,E86*F86-IF(G86="",0,G86)),""))</f>
        <v/>
      </c>
      <c r="I86" s="18" t="n"/>
      <c r="J86" s="18" t="n"/>
      <c r="K86" s="17">
        <f>IF(A86="","",IF(AND(E86&lt;&gt;"",F86&lt;&gt;"",G86&gt;E86*F86),"Conferir desconto",""))</f>
        <v/>
      </c>
      <c r="M86">
        <f>""</f>
        <v/>
      </c>
      <c r="N86">
        <f>""</f>
        <v/>
      </c>
      <c r="O86">
        <f>""</f>
        <v/>
      </c>
      <c r="P86">
        <f>""</f>
        <v/>
      </c>
    </row>
    <row r="87">
      <c r="A87" s="18" t="n"/>
      <c r="B87" s="32" t="n"/>
      <c r="C87" s="18" t="n"/>
      <c r="D87" s="18" t="n"/>
      <c r="E87" s="20" t="n"/>
      <c r="F87" s="33" t="n"/>
      <c r="G87" s="33" t="n"/>
      <c r="H87" s="28">
        <f>IF(OR(A87="",B87="",C87="",D87="",E87="",F87="",I87=""),"",IFERROR(MAX(0,E87*F87-IF(G87="",0,G87)),""))</f>
        <v/>
      </c>
      <c r="I87" s="18" t="n"/>
      <c r="J87" s="18" t="n"/>
      <c r="K87" s="10">
        <f>IF(A87="","",IF(AND(E87&lt;&gt;"",F87&lt;&gt;"",G87&gt;E87*F87),"Conferir desconto",""))</f>
        <v/>
      </c>
      <c r="M87">
        <f>""</f>
        <v/>
      </c>
      <c r="N87">
        <f>""</f>
        <v/>
      </c>
      <c r="O87">
        <f>""</f>
        <v/>
      </c>
      <c r="P87">
        <f>""</f>
        <v/>
      </c>
    </row>
    <row r="88">
      <c r="A88" s="18" t="n"/>
      <c r="B88" s="32" t="n"/>
      <c r="C88" s="18" t="n"/>
      <c r="D88" s="18" t="n"/>
      <c r="E88" s="20" t="n"/>
      <c r="F88" s="33" t="n"/>
      <c r="G88" s="33" t="n"/>
      <c r="H88" s="27">
        <f>IF(OR(A88="",B88="",C88="",D88="",E88="",F88="",I88=""),"",IFERROR(MAX(0,E88*F88-IF(G88="",0,G88)),""))</f>
        <v/>
      </c>
      <c r="I88" s="18" t="n"/>
      <c r="J88" s="18" t="n"/>
      <c r="K88" s="17">
        <f>IF(A88="","",IF(AND(E88&lt;&gt;"",F88&lt;&gt;"",G88&gt;E88*F88),"Conferir desconto",""))</f>
        <v/>
      </c>
      <c r="M88">
        <f>""</f>
        <v/>
      </c>
      <c r="N88">
        <f>""</f>
        <v/>
      </c>
      <c r="O88">
        <f>""</f>
        <v/>
      </c>
      <c r="P88">
        <f>""</f>
        <v/>
      </c>
    </row>
    <row r="89">
      <c r="A89" s="18" t="n"/>
      <c r="B89" s="32" t="n"/>
      <c r="C89" s="18" t="n"/>
      <c r="D89" s="18" t="n"/>
      <c r="E89" s="20" t="n"/>
      <c r="F89" s="33" t="n"/>
      <c r="G89" s="33" t="n"/>
      <c r="H89" s="28">
        <f>IF(OR(A89="",B89="",C89="",D89="",E89="",F89="",I89=""),"",IFERROR(MAX(0,E89*F89-IF(G89="",0,G89)),""))</f>
        <v/>
      </c>
      <c r="I89" s="18" t="n"/>
      <c r="J89" s="18" t="n"/>
      <c r="K89" s="10">
        <f>IF(A89="","",IF(AND(E89&lt;&gt;"",F89&lt;&gt;"",G89&gt;E89*F89),"Conferir desconto",""))</f>
        <v/>
      </c>
      <c r="M89">
        <f>""</f>
        <v/>
      </c>
      <c r="N89">
        <f>""</f>
        <v/>
      </c>
      <c r="O89">
        <f>""</f>
        <v/>
      </c>
      <c r="P89">
        <f>""</f>
        <v/>
      </c>
    </row>
    <row r="90">
      <c r="A90" s="18" t="n"/>
      <c r="B90" s="32" t="n"/>
      <c r="C90" s="18" t="n"/>
      <c r="D90" s="18" t="n"/>
      <c r="E90" s="20" t="n"/>
      <c r="F90" s="33" t="n"/>
      <c r="G90" s="33" t="n"/>
      <c r="H90" s="27">
        <f>IF(OR(A90="",B90="",C90="",D90="",E90="",F90="",I90=""),"",IFERROR(MAX(0,E90*F90-IF(G90="",0,G90)),""))</f>
        <v/>
      </c>
      <c r="I90" s="18" t="n"/>
      <c r="J90" s="18" t="n"/>
      <c r="K90" s="17">
        <f>IF(A90="","",IF(AND(E90&lt;&gt;"",F90&lt;&gt;"",G90&gt;E90*F90),"Conferir desconto",""))</f>
        <v/>
      </c>
      <c r="M90">
        <f>""</f>
        <v/>
      </c>
      <c r="N90">
        <f>""</f>
        <v/>
      </c>
      <c r="O90">
        <f>""</f>
        <v/>
      </c>
      <c r="P90">
        <f>""</f>
        <v/>
      </c>
    </row>
    <row r="91">
      <c r="A91" s="18" t="n"/>
      <c r="B91" s="32" t="n"/>
      <c r="C91" s="18" t="n"/>
      <c r="D91" s="18" t="n"/>
      <c r="E91" s="20" t="n"/>
      <c r="F91" s="33" t="n"/>
      <c r="G91" s="33" t="n"/>
      <c r="H91" s="28">
        <f>IF(OR(A91="",B91="",C91="",D91="",E91="",F91="",I91=""),"",IFERROR(MAX(0,E91*F91-IF(G91="",0,G91)),""))</f>
        <v/>
      </c>
      <c r="I91" s="18" t="n"/>
      <c r="J91" s="18" t="n"/>
      <c r="K91" s="10">
        <f>IF(A91="","",IF(AND(E91&lt;&gt;"",F91&lt;&gt;"",G91&gt;E91*F91),"Conferir desconto",""))</f>
        <v/>
      </c>
      <c r="M91">
        <f>""</f>
        <v/>
      </c>
      <c r="N91">
        <f>""</f>
        <v/>
      </c>
      <c r="O91">
        <f>""</f>
        <v/>
      </c>
      <c r="P91">
        <f>""</f>
        <v/>
      </c>
    </row>
    <row r="92">
      <c r="A92" s="18" t="n"/>
      <c r="B92" s="32" t="n"/>
      <c r="C92" s="18" t="n"/>
      <c r="D92" s="18" t="n"/>
      <c r="E92" s="20" t="n"/>
      <c r="F92" s="33" t="n"/>
      <c r="G92" s="33" t="n"/>
      <c r="H92" s="27">
        <f>IF(OR(A92="",B92="",C92="",D92="",E92="",F92="",I92=""),"",IFERROR(MAX(0,E92*F92-IF(G92="",0,G92)),""))</f>
        <v/>
      </c>
      <c r="I92" s="18" t="n"/>
      <c r="J92" s="18" t="n"/>
      <c r="K92" s="17">
        <f>IF(A92="","",IF(AND(E92&lt;&gt;"",F92&lt;&gt;"",G92&gt;E92*F92),"Conferir desconto",""))</f>
        <v/>
      </c>
      <c r="M92">
        <f>""</f>
        <v/>
      </c>
      <c r="N92">
        <f>""</f>
        <v/>
      </c>
      <c r="O92">
        <f>""</f>
        <v/>
      </c>
      <c r="P92">
        <f>""</f>
        <v/>
      </c>
    </row>
    <row r="93">
      <c r="A93" s="18" t="n"/>
      <c r="B93" s="32" t="n"/>
      <c r="C93" s="18" t="n"/>
      <c r="D93" s="18" t="n"/>
      <c r="E93" s="20" t="n"/>
      <c r="F93" s="33" t="n"/>
      <c r="G93" s="33" t="n"/>
      <c r="H93" s="28">
        <f>IF(OR(A93="",B93="",C93="",D93="",E93="",F93="",I93=""),"",IFERROR(MAX(0,E93*F93-IF(G93="",0,G93)),""))</f>
        <v/>
      </c>
      <c r="I93" s="18" t="n"/>
      <c r="J93" s="18" t="n"/>
      <c r="K93" s="10">
        <f>IF(A93="","",IF(AND(E93&lt;&gt;"",F93&lt;&gt;"",G93&gt;E93*F93),"Conferir desconto",""))</f>
        <v/>
      </c>
      <c r="M93">
        <f>""</f>
        <v/>
      </c>
      <c r="N93">
        <f>""</f>
        <v/>
      </c>
      <c r="O93">
        <f>""</f>
        <v/>
      </c>
      <c r="P93">
        <f>""</f>
        <v/>
      </c>
    </row>
    <row r="94">
      <c r="A94" s="18" t="n"/>
      <c r="B94" s="32" t="n"/>
      <c r="C94" s="18" t="n"/>
      <c r="D94" s="18" t="n"/>
      <c r="E94" s="20" t="n"/>
      <c r="F94" s="33" t="n"/>
      <c r="G94" s="33" t="n"/>
      <c r="H94" s="27">
        <f>IF(OR(A94="",B94="",C94="",D94="",E94="",F94="",I94=""),"",IFERROR(MAX(0,E94*F94-IF(G94="",0,G94)),""))</f>
        <v/>
      </c>
      <c r="I94" s="18" t="n"/>
      <c r="J94" s="18" t="n"/>
      <c r="K94" s="17">
        <f>IF(A94="","",IF(AND(E94&lt;&gt;"",F94&lt;&gt;"",G94&gt;E94*F94),"Conferir desconto",""))</f>
        <v/>
      </c>
      <c r="M94">
        <f>""</f>
        <v/>
      </c>
      <c r="N94">
        <f>""</f>
        <v/>
      </c>
      <c r="O94">
        <f>""</f>
        <v/>
      </c>
      <c r="P94">
        <f>""</f>
        <v/>
      </c>
    </row>
    <row r="95">
      <c r="A95" s="18" t="n"/>
      <c r="B95" s="32" t="n"/>
      <c r="C95" s="18" t="n"/>
      <c r="D95" s="18" t="n"/>
      <c r="E95" s="20" t="n"/>
      <c r="F95" s="33" t="n"/>
      <c r="G95" s="33" t="n"/>
      <c r="H95" s="28">
        <f>IF(OR(A95="",B95="",C95="",D95="",E95="",F95="",I95=""),"",IFERROR(MAX(0,E95*F95-IF(G95="",0,G95)),""))</f>
        <v/>
      </c>
      <c r="I95" s="18" t="n"/>
      <c r="J95" s="18" t="n"/>
      <c r="K95" s="10">
        <f>IF(A95="","",IF(AND(E95&lt;&gt;"",F95&lt;&gt;"",G95&gt;E95*F95),"Conferir desconto",""))</f>
        <v/>
      </c>
      <c r="M95">
        <f>""</f>
        <v/>
      </c>
      <c r="N95">
        <f>""</f>
        <v/>
      </c>
      <c r="O95">
        <f>""</f>
        <v/>
      </c>
      <c r="P95">
        <f>""</f>
        <v/>
      </c>
    </row>
    <row r="96">
      <c r="A96" s="18" t="n"/>
      <c r="B96" s="32" t="n"/>
      <c r="C96" s="18" t="n"/>
      <c r="D96" s="18" t="n"/>
      <c r="E96" s="20" t="n"/>
      <c r="F96" s="33" t="n"/>
      <c r="G96" s="33" t="n"/>
      <c r="H96" s="27">
        <f>IF(OR(A96="",B96="",C96="",D96="",E96="",F96="",I96=""),"",IFERROR(MAX(0,E96*F96-IF(G96="",0,G96)),""))</f>
        <v/>
      </c>
      <c r="I96" s="18" t="n"/>
      <c r="J96" s="18" t="n"/>
      <c r="K96" s="17">
        <f>IF(A96="","",IF(AND(E96&lt;&gt;"",F96&lt;&gt;"",G96&gt;E96*F96),"Conferir desconto",""))</f>
        <v/>
      </c>
      <c r="M96">
        <f>""</f>
        <v/>
      </c>
      <c r="N96">
        <f>""</f>
        <v/>
      </c>
      <c r="O96">
        <f>""</f>
        <v/>
      </c>
      <c r="P96">
        <f>""</f>
        <v/>
      </c>
    </row>
    <row r="97">
      <c r="A97" s="18" t="n"/>
      <c r="B97" s="32" t="n"/>
      <c r="C97" s="18" t="n"/>
      <c r="D97" s="18" t="n"/>
      <c r="E97" s="20" t="n"/>
      <c r="F97" s="33" t="n"/>
      <c r="G97" s="33" t="n"/>
      <c r="H97" s="28">
        <f>IF(OR(A97="",B97="",C97="",D97="",E97="",F97="",I97=""),"",IFERROR(MAX(0,E97*F97-IF(G97="",0,G97)),""))</f>
        <v/>
      </c>
      <c r="I97" s="18" t="n"/>
      <c r="J97" s="18" t="n"/>
      <c r="K97" s="10">
        <f>IF(A97="","",IF(AND(E97&lt;&gt;"",F97&lt;&gt;"",G97&gt;E97*F97),"Conferir desconto",""))</f>
        <v/>
      </c>
      <c r="M97">
        <f>""</f>
        <v/>
      </c>
      <c r="N97">
        <f>""</f>
        <v/>
      </c>
      <c r="O97">
        <f>""</f>
        <v/>
      </c>
      <c r="P97">
        <f>""</f>
        <v/>
      </c>
    </row>
    <row r="98">
      <c r="A98" s="18" t="n"/>
      <c r="B98" s="32" t="n"/>
      <c r="C98" s="18" t="n"/>
      <c r="D98" s="18" t="n"/>
      <c r="E98" s="20" t="n"/>
      <c r="F98" s="33" t="n"/>
      <c r="G98" s="33" t="n"/>
      <c r="H98" s="27">
        <f>IF(OR(A98="",B98="",C98="",D98="",E98="",F98="",I98=""),"",IFERROR(MAX(0,E98*F98-IF(G98="",0,G98)),""))</f>
        <v/>
      </c>
      <c r="I98" s="18" t="n"/>
      <c r="J98" s="18" t="n"/>
      <c r="K98" s="17">
        <f>IF(A98="","",IF(AND(E98&lt;&gt;"",F98&lt;&gt;"",G98&gt;E98*F98),"Conferir desconto",""))</f>
        <v/>
      </c>
      <c r="M98">
        <f>""</f>
        <v/>
      </c>
      <c r="N98">
        <f>""</f>
        <v/>
      </c>
      <c r="O98">
        <f>""</f>
        <v/>
      </c>
      <c r="P98">
        <f>""</f>
        <v/>
      </c>
    </row>
    <row r="99">
      <c r="A99" s="18" t="n"/>
      <c r="B99" s="32" t="n"/>
      <c r="C99" s="18" t="n"/>
      <c r="D99" s="18" t="n"/>
      <c r="E99" s="20" t="n"/>
      <c r="F99" s="33" t="n"/>
      <c r="G99" s="33" t="n"/>
      <c r="H99" s="28">
        <f>IF(OR(A99="",B99="",C99="",D99="",E99="",F99="",I99=""),"",IFERROR(MAX(0,E99*F99-IF(G99="",0,G99)),""))</f>
        <v/>
      </c>
      <c r="I99" s="18" t="n"/>
      <c r="J99" s="18" t="n"/>
      <c r="K99" s="10">
        <f>IF(A99="","",IF(AND(E99&lt;&gt;"",F99&lt;&gt;"",G99&gt;E99*F99),"Conferir desconto",""))</f>
        <v/>
      </c>
      <c r="M99">
        <f>""</f>
        <v/>
      </c>
      <c r="N99">
        <f>""</f>
        <v/>
      </c>
      <c r="O99">
        <f>""</f>
        <v/>
      </c>
      <c r="P99">
        <f>""</f>
        <v/>
      </c>
    </row>
    <row r="100">
      <c r="A100" s="18" t="n"/>
      <c r="B100" s="32" t="n"/>
      <c r="C100" s="18" t="n"/>
      <c r="D100" s="18" t="n"/>
      <c r="E100" s="20" t="n"/>
      <c r="F100" s="33" t="n"/>
      <c r="G100" s="33" t="n"/>
      <c r="H100" s="27">
        <f>IF(OR(A100="",B100="",C100="",D100="",E100="",F100="",I100=""),"",IFERROR(MAX(0,E100*F100-IF(G100="",0,G100)),""))</f>
        <v/>
      </c>
      <c r="I100" s="18" t="n"/>
      <c r="J100" s="18" t="n"/>
      <c r="K100" s="17">
        <f>IF(A100="","",IF(AND(E100&lt;&gt;"",F100&lt;&gt;"",G100&gt;E100*F100),"Conferir desconto",""))</f>
        <v/>
      </c>
      <c r="M100">
        <f>""</f>
        <v/>
      </c>
      <c r="N100">
        <f>""</f>
        <v/>
      </c>
      <c r="O100">
        <f>""</f>
        <v/>
      </c>
      <c r="P100">
        <f>""</f>
        <v/>
      </c>
    </row>
    <row r="101">
      <c r="A101" s="18" t="n"/>
      <c r="B101" s="32" t="n"/>
      <c r="C101" s="18" t="n"/>
      <c r="D101" s="18" t="n"/>
      <c r="E101" s="20" t="n"/>
      <c r="F101" s="33" t="n"/>
      <c r="G101" s="33" t="n"/>
      <c r="H101" s="28">
        <f>IF(OR(A101="",B101="",C101="",D101="",E101="",F101="",I101=""),"",IFERROR(MAX(0,E101*F101-IF(G101="",0,G101)),""))</f>
        <v/>
      </c>
      <c r="I101" s="18" t="n"/>
      <c r="J101" s="18" t="n"/>
      <c r="K101" s="10">
        <f>IF(A101="","",IF(AND(E101&lt;&gt;"",F101&lt;&gt;"",G101&gt;E101*F101),"Conferir desconto",""))</f>
        <v/>
      </c>
      <c r="M101">
        <f>""</f>
        <v/>
      </c>
      <c r="N101">
        <f>""</f>
        <v/>
      </c>
      <c r="O101">
        <f>""</f>
        <v/>
      </c>
      <c r="P101">
        <f>""</f>
        <v/>
      </c>
    </row>
    <row r="102">
      <c r="A102" s="18" t="n"/>
      <c r="B102" s="32" t="n"/>
      <c r="C102" s="18" t="n"/>
      <c r="D102" s="18" t="n"/>
      <c r="E102" s="20" t="n"/>
      <c r="F102" s="33" t="n"/>
      <c r="G102" s="33" t="n"/>
      <c r="H102" s="27">
        <f>IF(OR(A102="",B102="",C102="",D102="",E102="",F102="",I102=""),"",IFERROR(MAX(0,E102*F102-IF(G102="",0,G102)),""))</f>
        <v/>
      </c>
      <c r="I102" s="18" t="n"/>
      <c r="J102" s="18" t="n"/>
      <c r="K102" s="17">
        <f>IF(A102="","",IF(AND(E102&lt;&gt;"",F102&lt;&gt;"",G102&gt;E102*F102),"Conferir desconto",""))</f>
        <v/>
      </c>
      <c r="M102">
        <f>""</f>
        <v/>
      </c>
      <c r="N102">
        <f>""</f>
        <v/>
      </c>
      <c r="O102">
        <f>""</f>
        <v/>
      </c>
      <c r="P102">
        <f>""</f>
        <v/>
      </c>
    </row>
    <row r="103">
      <c r="A103" s="18" t="n"/>
      <c r="B103" s="32" t="n"/>
      <c r="C103" s="18" t="n"/>
      <c r="D103" s="18" t="n"/>
      <c r="E103" s="20" t="n"/>
      <c r="F103" s="33" t="n"/>
      <c r="G103" s="33" t="n"/>
      <c r="H103" s="28">
        <f>IF(OR(A103="",B103="",C103="",D103="",E103="",F103="",I103=""),"",IFERROR(MAX(0,E103*F103-IF(G103="",0,G103)),""))</f>
        <v/>
      </c>
      <c r="I103" s="18" t="n"/>
      <c r="J103" s="18" t="n"/>
      <c r="K103" s="10">
        <f>IF(A103="","",IF(AND(E103&lt;&gt;"",F103&lt;&gt;"",G103&gt;E103*F103),"Conferir desconto",""))</f>
        <v/>
      </c>
      <c r="M103">
        <f>""</f>
        <v/>
      </c>
      <c r="N103">
        <f>""</f>
        <v/>
      </c>
      <c r="O103">
        <f>""</f>
        <v/>
      </c>
      <c r="P103">
        <f>""</f>
        <v/>
      </c>
    </row>
  </sheetData>
  <mergeCells count="1">
    <mergeCell ref="A1:K1"/>
  </mergeCells>
  <conditionalFormatting sqref="I4:I103">
    <cfRule type="expression" priority="1" dxfId="0">
      <formula>$I4="Recebida"</formula>
    </cfRule>
    <cfRule type="expression" priority="2" dxfId="1">
      <formula>$I4="Pendente"</formula>
    </cfRule>
  </conditionalFormatting>
  <conditionalFormatting sqref="K4:K103">
    <cfRule type="expression" priority="3" dxfId="1">
      <formula>$K4="Conferir desconto"</formula>
    </cfRule>
  </conditionalFormatting>
  <dataValidations count="7">
    <dataValidation sqref="D4:D103" showDropDown="0" showInputMessage="0" showErrorMessage="1" allowBlank="0" errorTitle="Categoria inválida" error="Escolha uma categoria disponível em Parâmetros." type="list">
      <formula1>=$M$2:$M$9</formula1>
    </dataValidation>
    <dataValidation sqref="I4:I103" showDropDown="0" showInputMessage="0" showErrorMessage="1" allowBlank="0" errorTitle="Status inválido" error="Escolha Recebida, Pendente ou Cancelada." type="list">
      <formula1>=$N$2:$N$4</formula1>
    </dataValidation>
    <dataValidation sqref="J4:J103" showDropDown="0" showInputMessage="0" showErrorMessage="1" allowBlank="0" errorTitle="Forma inválida" error="Escolha uma forma disponível em Parâmetros." type="list">
      <formula1>=$O$2:$O$6</formula1>
    </dataValidation>
    <dataValidation sqref="B4:B103" showDropDown="0" showInputMessage="0" showErrorMessage="1" allowBlank="0" errorTitle="Data fora do limite" error="Confira os limites de data na aba Parâmetros." type="date" operator="between">
      <formula1>=$P$2</formula1>
      <formula2>=$P$3</formula2>
    </dataValidation>
    <dataValidation sqref="E4:E103" showDropDown="0" showInputMessage="0" showErrorMessage="1" allowBlank="0" errorTitle="Quantidade inválida" error="Informe um inteiro positivo dentro do limite definido." type="whole" operator="between">
      <formula1>1</formula1>
      <formula2>=$P$4</formula2>
    </dataValidation>
    <dataValidation sqref="F4:F103" showDropDown="0" showInputMessage="0" showErrorMessage="1" allowBlank="0" errorTitle="Valor inválido" error="Informe um valor não negativo dentro do limite definido." type="decimal" operator="between">
      <formula1>0</formula1>
      <formula2>=$P$5</formula2>
    </dataValidation>
    <dataValidation sqref="G4:G103" showDropDown="0" showInputMessage="0" showErrorMessage="1" allowBlank="0" errorTitle="Desconto inválido" error="Informe um desconto não negativo dentro do limite definido." type="decimal" operator="between">
      <formula1>0</formula1>
      <formula2>=$P$6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34" customWidth="1" min="3" max="3"/>
    <col width="29" customWidth="1" min="4" max="4"/>
    <col width="12" customWidth="1" min="5" max="5"/>
    <col width="16" customWidth="1" min="6" max="6"/>
    <col width="16" customWidth="1" min="7" max="7"/>
    <col width="14" customWidth="1" min="8" max="8"/>
    <col width="22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</cols>
  <sheetData>
    <row r="1" ht="28" customHeight="1">
      <c r="A1" s="1" t="inlineStr">
        <is>
          <t>Despesas do salão</t>
        </is>
      </c>
      <c r="B1" s="25" t="n"/>
      <c r="C1" s="25" t="n"/>
      <c r="D1" s="25" t="n"/>
      <c r="E1" s="25" t="n"/>
      <c r="F1" s="25" t="n"/>
      <c r="G1" s="25" t="n"/>
      <c r="H1" s="25" t="n"/>
      <c r="I1" s="26" t="n"/>
    </row>
    <row r="2">
      <c r="A2" s="3" t="inlineStr">
        <is>
          <t>Entradas em rosa; a coluna Valor total é calculada.</t>
        </is>
      </c>
      <c r="K2">
        <f>'Parâmetros'!E3</f>
        <v/>
      </c>
      <c r="L2">
        <f>'Parâmetros'!G3</f>
        <v/>
      </c>
      <c r="M2">
        <f>'Parâmetros'!H3</f>
        <v/>
      </c>
      <c r="N2">
        <f>'Parâmetros'!B7</f>
        <v/>
      </c>
    </row>
    <row r="3" ht="24" customHeight="1">
      <c r="A3" s="13" t="inlineStr">
        <is>
          <t>ID</t>
        </is>
      </c>
      <c r="B3" s="13" t="inlineStr">
        <is>
          <t>Data</t>
        </is>
      </c>
      <c r="C3" s="13" t="inlineStr">
        <is>
          <t>Descrição</t>
        </is>
      </c>
      <c r="D3" s="13" t="inlineStr">
        <is>
          <t>Categoria</t>
        </is>
      </c>
      <c r="E3" s="13" t="inlineStr">
        <is>
          <t>Quantidade</t>
        </is>
      </c>
      <c r="F3" s="13" t="inlineStr">
        <is>
          <t>Valor unitário</t>
        </is>
      </c>
      <c r="G3" s="13" t="inlineStr">
        <is>
          <t>Valor total</t>
        </is>
      </c>
      <c r="H3" s="13" t="inlineStr">
        <is>
          <t>Status</t>
        </is>
      </c>
      <c r="I3" s="13" t="inlineStr">
        <is>
          <t>Forma de pagamento</t>
        </is>
      </c>
      <c r="K3">
        <f>'Parâmetros'!E4</f>
        <v/>
      </c>
      <c r="L3">
        <f>'Parâmetros'!G4</f>
        <v/>
      </c>
      <c r="M3">
        <f>'Parâmetros'!H4</f>
        <v/>
      </c>
      <c r="N3">
        <f>'Parâmetros'!B8</f>
        <v/>
      </c>
    </row>
    <row r="4">
      <c r="A4" s="18" t="inlineStr">
        <is>
          <t>DES-001</t>
        </is>
      </c>
      <c r="B4" s="32" t="n">
        <v>46025</v>
      </c>
      <c r="C4" s="18" t="inlineStr">
        <is>
          <t>Reposição de xampus</t>
        </is>
      </c>
      <c r="D4" s="18" t="inlineStr">
        <is>
          <t>Produtos e insumos</t>
        </is>
      </c>
      <c r="E4" s="20" t="n">
        <v>12</v>
      </c>
      <c r="F4" s="33" t="n">
        <v>38</v>
      </c>
      <c r="G4" s="27">
        <f>IF(OR(A4="",B4="",C4="",D4="",E4="",F4="",H4=""),"",IFERROR(E4*F4,""))</f>
        <v/>
      </c>
      <c r="H4" s="18" t="inlineStr">
        <is>
          <t>Paga</t>
        </is>
      </c>
      <c r="I4" s="18" t="inlineStr">
        <is>
          <t>Pix</t>
        </is>
      </c>
      <c r="K4">
        <f>'Parâmetros'!E5</f>
        <v/>
      </c>
      <c r="L4">
        <f>'Parâmetros'!G5</f>
        <v/>
      </c>
      <c r="M4">
        <f>'Parâmetros'!H5</f>
        <v/>
      </c>
      <c r="N4">
        <f>'Parâmetros'!B9</f>
        <v/>
      </c>
    </row>
    <row r="5">
      <c r="A5" s="18" t="inlineStr">
        <is>
          <t>DES-002</t>
        </is>
      </c>
      <c r="B5" s="32" t="n">
        <v>46052</v>
      </c>
      <c r="C5" s="18" t="inlineStr">
        <is>
          <t>Aluguel do espaço fictício</t>
        </is>
      </c>
      <c r="D5" s="18" t="inlineStr">
        <is>
          <t>Aluguel</t>
        </is>
      </c>
      <c r="E5" s="20" t="n">
        <v>1</v>
      </c>
      <c r="F5" s="33" t="n">
        <v>4200</v>
      </c>
      <c r="G5" s="28">
        <f>IF(OR(A5="",B5="",C5="",D5="",E5="",F5="",H5=""),"",IFERROR(E5*F5,""))</f>
        <v/>
      </c>
      <c r="H5" s="18" t="inlineStr">
        <is>
          <t>Paga</t>
        </is>
      </c>
      <c r="I5" s="18" t="inlineStr">
        <is>
          <t>Transferência</t>
        </is>
      </c>
      <c r="K5">
        <f>'Parâmetros'!E6</f>
        <v/>
      </c>
      <c r="L5">
        <f>""</f>
        <v/>
      </c>
      <c r="M5">
        <f>'Parâmetros'!H6</f>
        <v/>
      </c>
      <c r="N5">
        <f>'Parâmetros'!B10</f>
        <v/>
      </c>
    </row>
    <row r="6">
      <c r="A6" s="18" t="inlineStr">
        <is>
          <t>DES-003</t>
        </is>
      </c>
      <c r="B6" s="32" t="n">
        <v>46080</v>
      </c>
      <c r="C6" s="18" t="inlineStr">
        <is>
          <t>Conta conjunta de água e energia</t>
        </is>
      </c>
      <c r="D6" s="18" t="inlineStr">
        <is>
          <t>Água e energia</t>
        </is>
      </c>
      <c r="E6" s="20" t="n">
        <v>1</v>
      </c>
      <c r="F6" s="33" t="n">
        <v>780</v>
      </c>
      <c r="G6" s="27">
        <f>IF(OR(A6="",B6="",C6="",D6="",E6="",F6="",H6=""),"",IFERROR(E6*F6,""))</f>
        <v/>
      </c>
      <c r="H6" s="18" t="inlineStr">
        <is>
          <t>Paga</t>
        </is>
      </c>
      <c r="I6" s="18" t="inlineStr">
        <is>
          <t>Pix</t>
        </is>
      </c>
      <c r="K6">
        <f>'Parâmetros'!E7</f>
        <v/>
      </c>
      <c r="L6">
        <f>""</f>
        <v/>
      </c>
      <c r="M6">
        <f>'Parâmetros'!H7</f>
        <v/>
      </c>
      <c r="N6">
        <f>""</f>
        <v/>
      </c>
    </row>
    <row r="7">
      <c r="A7" s="18" t="inlineStr">
        <is>
          <t>DES-004</t>
        </is>
      </c>
      <c r="B7" s="32" t="n">
        <v>46108</v>
      </c>
      <c r="C7" s="18" t="inlineStr">
        <is>
          <t>Anúncio local ilustrativo</t>
        </is>
      </c>
      <c r="D7" s="18" t="inlineStr">
        <is>
          <t>Divulgação</t>
        </is>
      </c>
      <c r="E7" s="20" t="n">
        <v>1</v>
      </c>
      <c r="F7" s="33" t="n">
        <v>450</v>
      </c>
      <c r="G7" s="28">
        <f>IF(OR(A7="",B7="",C7="",D7="",E7="",F7="",H7=""),"",IFERROR(E7*F7,""))</f>
        <v/>
      </c>
      <c r="H7" s="18" t="inlineStr">
        <is>
          <t>Pendente</t>
        </is>
      </c>
      <c r="I7" s="18" t="inlineStr">
        <is>
          <t>Cartão</t>
        </is>
      </c>
      <c r="K7">
        <f>'Parâmetros'!E8</f>
        <v/>
      </c>
      <c r="L7">
        <f>""</f>
        <v/>
      </c>
      <c r="M7">
        <f>""</f>
        <v/>
      </c>
      <c r="N7">
        <f>""</f>
        <v/>
      </c>
    </row>
    <row r="8">
      <c r="A8" s="18" t="inlineStr">
        <is>
          <t>DES-005</t>
        </is>
      </c>
      <c r="B8" s="32" t="n">
        <v>46136</v>
      </c>
      <c r="C8" s="18" t="inlineStr">
        <is>
          <t>Revisão de secadores</t>
        </is>
      </c>
      <c r="D8" s="18" t="inlineStr">
        <is>
          <t>Manutenção</t>
        </is>
      </c>
      <c r="E8" s="20" t="n">
        <v>3</v>
      </c>
      <c r="F8" s="33" t="n">
        <v>95</v>
      </c>
      <c r="G8" s="27">
        <f>IF(OR(A8="",B8="",C8="",D8="",E8="",F8="",H8=""),"",IFERROR(E8*F8,""))</f>
        <v/>
      </c>
      <c r="H8" s="18" t="inlineStr">
        <is>
          <t>Paga</t>
        </is>
      </c>
      <c r="I8" s="18" t="inlineStr">
        <is>
          <t>Pix</t>
        </is>
      </c>
      <c r="K8">
        <f>'Parâmetros'!E9</f>
        <v/>
      </c>
      <c r="L8">
        <f>""</f>
        <v/>
      </c>
      <c r="M8">
        <f>""</f>
        <v/>
      </c>
      <c r="N8">
        <f>""</f>
        <v/>
      </c>
    </row>
    <row r="9">
      <c r="A9" s="18" t="inlineStr">
        <is>
          <t>DES-006</t>
        </is>
      </c>
      <c r="B9" s="32" t="n">
        <v>46163</v>
      </c>
      <c r="C9" s="18" t="inlineStr">
        <is>
          <t>Luvas e materiais descartáveis</t>
        </is>
      </c>
      <c r="D9" s="18" t="inlineStr">
        <is>
          <t>Materiais</t>
        </is>
      </c>
      <c r="E9" s="20" t="n">
        <v>8</v>
      </c>
      <c r="F9" s="33" t="n">
        <v>32</v>
      </c>
      <c r="G9" s="28">
        <f>IF(OR(A9="",B9="",C9="",D9="",E9="",F9="",H9=""),"",IFERROR(E9*F9,""))</f>
        <v/>
      </c>
      <c r="H9" s="18" t="inlineStr">
        <is>
          <t>Paga</t>
        </is>
      </c>
      <c r="I9" s="18" t="inlineStr">
        <is>
          <t>Dinheiro</t>
        </is>
      </c>
      <c r="K9">
        <f>'Parâmetros'!E10</f>
        <v/>
      </c>
      <c r="L9">
        <f>""</f>
        <v/>
      </c>
      <c r="M9">
        <f>""</f>
        <v/>
      </c>
      <c r="N9">
        <f>""</f>
        <v/>
      </c>
    </row>
    <row r="10">
      <c r="A10" s="18" t="inlineStr">
        <is>
          <t>DES-007</t>
        </is>
      </c>
      <c r="B10" s="32" t="n">
        <v>46191</v>
      </c>
      <c r="C10" s="18" t="inlineStr">
        <is>
          <t>Serviço administrativo avulso</t>
        </is>
      </c>
      <c r="D10" s="18" t="inlineStr">
        <is>
          <t>Serviços administrativos</t>
        </is>
      </c>
      <c r="E10" s="20" t="n">
        <v>1</v>
      </c>
      <c r="F10" s="33" t="n">
        <v>620</v>
      </c>
      <c r="G10" s="27">
        <f>IF(OR(A10="",B10="",C10="",D10="",E10="",F10="",H10=""),"",IFERROR(E10*F10,""))</f>
        <v/>
      </c>
      <c r="H10" s="18" t="inlineStr">
        <is>
          <t>Paga</t>
        </is>
      </c>
      <c r="I10" s="18" t="inlineStr">
        <is>
          <t>Transferência</t>
        </is>
      </c>
      <c r="K10">
        <f>""</f>
        <v/>
      </c>
      <c r="L10">
        <f>""</f>
        <v/>
      </c>
      <c r="M10">
        <f>""</f>
        <v/>
      </c>
      <c r="N10">
        <f>""</f>
        <v/>
      </c>
    </row>
    <row r="11">
      <c r="A11" s="18" t="inlineStr">
        <is>
          <t>DES-008</t>
        </is>
      </c>
      <c r="B11" s="32" t="n">
        <v>46219</v>
      </c>
      <c r="C11" s="18" t="inlineStr">
        <is>
          <t>Reposição de esmaltes</t>
        </is>
      </c>
      <c r="D11" s="18" t="inlineStr">
        <is>
          <t>Produtos e insumos</t>
        </is>
      </c>
      <c r="E11" s="20" t="n">
        <v>20</v>
      </c>
      <c r="F11" s="33" t="n">
        <v>18.5</v>
      </c>
      <c r="G11" s="28">
        <f>IF(OR(A11="",B11="",C11="",D11="",E11="",F11="",H11=""),"",IFERROR(E11*F11,""))</f>
        <v/>
      </c>
      <c r="H11" s="18" t="inlineStr">
        <is>
          <t>Pendente</t>
        </is>
      </c>
      <c r="I11" s="18" t="inlineStr">
        <is>
          <t>Cartão</t>
        </is>
      </c>
      <c r="K11">
        <f>""</f>
        <v/>
      </c>
      <c r="L11">
        <f>""</f>
        <v/>
      </c>
      <c r="M11">
        <f>""</f>
        <v/>
      </c>
      <c r="N11">
        <f>""</f>
        <v/>
      </c>
    </row>
    <row r="12">
      <c r="A12" s="18" t="inlineStr">
        <is>
          <t>DES-009</t>
        </is>
      </c>
      <c r="B12" s="32" t="n">
        <v>46247</v>
      </c>
      <c r="C12" s="18" t="inlineStr">
        <is>
          <t>Troca de luminárias</t>
        </is>
      </c>
      <c r="D12" s="18" t="inlineStr">
        <is>
          <t>Manutenção</t>
        </is>
      </c>
      <c r="E12" s="20" t="n">
        <v>4</v>
      </c>
      <c r="F12" s="33" t="n">
        <v>72</v>
      </c>
      <c r="G12" s="27">
        <f>IF(OR(A12="",B12="",C12="",D12="",E12="",F12="",H12=""),"",IFERROR(E12*F12,""))</f>
        <v/>
      </c>
      <c r="H12" s="18" t="inlineStr">
        <is>
          <t>Paga</t>
        </is>
      </c>
      <c r="I12" s="18" t="inlineStr">
        <is>
          <t>Pix</t>
        </is>
      </c>
      <c r="K12">
        <f>""</f>
        <v/>
      </c>
      <c r="L12">
        <f>""</f>
        <v/>
      </c>
      <c r="M12">
        <f>""</f>
        <v/>
      </c>
      <c r="N12">
        <f>""</f>
        <v/>
      </c>
    </row>
    <row r="13">
      <c r="A13" s="18" t="inlineStr">
        <is>
          <t>DES-010</t>
        </is>
      </c>
      <c r="B13" s="32" t="n">
        <v>46273</v>
      </c>
      <c r="C13" s="18" t="inlineStr">
        <is>
          <t>Decoração sazonal fictícia</t>
        </is>
      </c>
      <c r="D13" s="18" t="inlineStr">
        <is>
          <t>Outros</t>
        </is>
      </c>
      <c r="E13" s="20" t="n">
        <v>1</v>
      </c>
      <c r="F13" s="33" t="n">
        <v>340</v>
      </c>
      <c r="G13" s="28">
        <f>IF(OR(A13="",B13="",C13="",D13="",E13="",F13="",H13=""),"",IFERROR(E13*F13,""))</f>
        <v/>
      </c>
      <c r="H13" s="18" t="inlineStr">
        <is>
          <t>Cancelada</t>
        </is>
      </c>
      <c r="I13" s="18" t="inlineStr">
        <is>
          <t>Outro</t>
        </is>
      </c>
      <c r="K13">
        <f>""</f>
        <v/>
      </c>
      <c r="L13">
        <f>""</f>
        <v/>
      </c>
      <c r="M13">
        <f>""</f>
        <v/>
      </c>
      <c r="N13">
        <f>""</f>
        <v/>
      </c>
    </row>
    <row r="14">
      <c r="A14" s="18" t="n"/>
      <c r="B14" s="32" t="n"/>
      <c r="C14" s="18" t="n"/>
      <c r="D14" s="18" t="n"/>
      <c r="E14" s="20" t="n"/>
      <c r="F14" s="33" t="n"/>
      <c r="G14" s="27">
        <f>IF(OR(A14="",B14="",C14="",D14="",E14="",F14="",H14=""),"",IFERROR(E14*F14,""))</f>
        <v/>
      </c>
      <c r="H14" s="18" t="n"/>
      <c r="I14" s="18" t="n"/>
      <c r="K14">
        <f>""</f>
        <v/>
      </c>
      <c r="L14">
        <f>""</f>
        <v/>
      </c>
      <c r="M14">
        <f>""</f>
        <v/>
      </c>
      <c r="N14">
        <f>""</f>
        <v/>
      </c>
    </row>
    <row r="15">
      <c r="A15" s="18" t="n"/>
      <c r="B15" s="32" t="n"/>
      <c r="C15" s="18" t="n"/>
      <c r="D15" s="18" t="n"/>
      <c r="E15" s="20" t="n"/>
      <c r="F15" s="33" t="n"/>
      <c r="G15" s="28">
        <f>IF(OR(A15="",B15="",C15="",D15="",E15="",F15="",H15=""),"",IFERROR(E15*F15,""))</f>
        <v/>
      </c>
      <c r="H15" s="18" t="n"/>
      <c r="I15" s="18" t="n"/>
      <c r="K15">
        <f>""</f>
        <v/>
      </c>
      <c r="L15">
        <f>""</f>
        <v/>
      </c>
      <c r="M15">
        <f>""</f>
        <v/>
      </c>
      <c r="N15">
        <f>""</f>
        <v/>
      </c>
    </row>
    <row r="16">
      <c r="A16" s="18" t="n"/>
      <c r="B16" s="32" t="n"/>
      <c r="C16" s="18" t="n"/>
      <c r="D16" s="18" t="n"/>
      <c r="E16" s="20" t="n"/>
      <c r="F16" s="33" t="n"/>
      <c r="G16" s="27">
        <f>IF(OR(A16="",B16="",C16="",D16="",E16="",F16="",H16=""),"",IFERROR(E16*F16,""))</f>
        <v/>
      </c>
      <c r="H16" s="18" t="n"/>
      <c r="I16" s="18" t="n"/>
      <c r="K16">
        <f>""</f>
        <v/>
      </c>
      <c r="L16">
        <f>""</f>
        <v/>
      </c>
      <c r="M16">
        <f>""</f>
        <v/>
      </c>
      <c r="N16">
        <f>""</f>
        <v/>
      </c>
    </row>
    <row r="17">
      <c r="A17" s="18" t="n"/>
      <c r="B17" s="32" t="n"/>
      <c r="C17" s="18" t="n"/>
      <c r="D17" s="18" t="n"/>
      <c r="E17" s="20" t="n"/>
      <c r="F17" s="33" t="n"/>
      <c r="G17" s="28">
        <f>IF(OR(A17="",B17="",C17="",D17="",E17="",F17="",H17=""),"",IFERROR(E17*F17,""))</f>
        <v/>
      </c>
      <c r="H17" s="18" t="n"/>
      <c r="I17" s="18" t="n"/>
      <c r="K17">
        <f>""</f>
        <v/>
      </c>
      <c r="L17">
        <f>""</f>
        <v/>
      </c>
      <c r="M17">
        <f>""</f>
        <v/>
      </c>
      <c r="N17">
        <f>""</f>
        <v/>
      </c>
    </row>
    <row r="18">
      <c r="A18" s="18" t="n"/>
      <c r="B18" s="32" t="n"/>
      <c r="C18" s="18" t="n"/>
      <c r="D18" s="18" t="n"/>
      <c r="E18" s="20" t="n"/>
      <c r="F18" s="33" t="n"/>
      <c r="G18" s="27">
        <f>IF(OR(A18="",B18="",C18="",D18="",E18="",F18="",H18=""),"",IFERROR(E18*F18,""))</f>
        <v/>
      </c>
      <c r="H18" s="18" t="n"/>
      <c r="I18" s="18" t="n"/>
      <c r="K18">
        <f>""</f>
        <v/>
      </c>
      <c r="L18">
        <f>""</f>
        <v/>
      </c>
      <c r="M18">
        <f>""</f>
        <v/>
      </c>
      <c r="N18">
        <f>""</f>
        <v/>
      </c>
    </row>
    <row r="19">
      <c r="A19" s="18" t="n"/>
      <c r="B19" s="32" t="n"/>
      <c r="C19" s="18" t="n"/>
      <c r="D19" s="18" t="n"/>
      <c r="E19" s="20" t="n"/>
      <c r="F19" s="33" t="n"/>
      <c r="G19" s="28">
        <f>IF(OR(A19="",B19="",C19="",D19="",E19="",F19="",H19=""),"",IFERROR(E19*F19,""))</f>
        <v/>
      </c>
      <c r="H19" s="18" t="n"/>
      <c r="I19" s="18" t="n"/>
      <c r="K19">
        <f>""</f>
        <v/>
      </c>
      <c r="L19">
        <f>""</f>
        <v/>
      </c>
      <c r="M19">
        <f>""</f>
        <v/>
      </c>
      <c r="N19">
        <f>""</f>
        <v/>
      </c>
    </row>
    <row r="20">
      <c r="A20" s="18" t="n"/>
      <c r="B20" s="32" t="n"/>
      <c r="C20" s="18" t="n"/>
      <c r="D20" s="18" t="n"/>
      <c r="E20" s="20" t="n"/>
      <c r="F20" s="33" t="n"/>
      <c r="G20" s="27">
        <f>IF(OR(A20="",B20="",C20="",D20="",E20="",F20="",H20=""),"",IFERROR(E20*F20,""))</f>
        <v/>
      </c>
      <c r="H20" s="18" t="n"/>
      <c r="I20" s="18" t="n"/>
      <c r="K20">
        <f>""</f>
        <v/>
      </c>
      <c r="L20">
        <f>""</f>
        <v/>
      </c>
      <c r="M20">
        <f>""</f>
        <v/>
      </c>
      <c r="N20">
        <f>""</f>
        <v/>
      </c>
    </row>
    <row r="21">
      <c r="A21" s="18" t="n"/>
      <c r="B21" s="32" t="n"/>
      <c r="C21" s="18" t="n"/>
      <c r="D21" s="18" t="n"/>
      <c r="E21" s="20" t="n"/>
      <c r="F21" s="33" t="n"/>
      <c r="G21" s="28">
        <f>IF(OR(A21="",B21="",C21="",D21="",E21="",F21="",H21=""),"",IFERROR(E21*F21,""))</f>
        <v/>
      </c>
      <c r="H21" s="18" t="n"/>
      <c r="I21" s="18" t="n"/>
      <c r="K21">
        <f>""</f>
        <v/>
      </c>
      <c r="L21">
        <f>""</f>
        <v/>
      </c>
      <c r="M21">
        <f>""</f>
        <v/>
      </c>
      <c r="N21">
        <f>""</f>
        <v/>
      </c>
    </row>
    <row r="22">
      <c r="A22" s="18" t="n"/>
      <c r="B22" s="32" t="n"/>
      <c r="C22" s="18" t="n"/>
      <c r="D22" s="18" t="n"/>
      <c r="E22" s="20" t="n"/>
      <c r="F22" s="33" t="n"/>
      <c r="G22" s="27">
        <f>IF(OR(A22="",B22="",C22="",D22="",E22="",F22="",H22=""),"",IFERROR(E22*F22,""))</f>
        <v/>
      </c>
      <c r="H22" s="18" t="n"/>
      <c r="I22" s="18" t="n"/>
      <c r="K22">
        <f>""</f>
        <v/>
      </c>
      <c r="L22">
        <f>""</f>
        <v/>
      </c>
      <c r="M22">
        <f>""</f>
        <v/>
      </c>
      <c r="N22">
        <f>""</f>
        <v/>
      </c>
    </row>
    <row r="23">
      <c r="A23" s="18" t="n"/>
      <c r="B23" s="32" t="n"/>
      <c r="C23" s="18" t="n"/>
      <c r="D23" s="18" t="n"/>
      <c r="E23" s="20" t="n"/>
      <c r="F23" s="33" t="n"/>
      <c r="G23" s="28">
        <f>IF(OR(A23="",B23="",C23="",D23="",E23="",F23="",H23=""),"",IFERROR(E23*F23,""))</f>
        <v/>
      </c>
      <c r="H23" s="18" t="n"/>
      <c r="I23" s="18" t="n"/>
      <c r="K23">
        <f>""</f>
        <v/>
      </c>
      <c r="L23">
        <f>""</f>
        <v/>
      </c>
      <c r="M23">
        <f>""</f>
        <v/>
      </c>
      <c r="N23">
        <f>""</f>
        <v/>
      </c>
    </row>
    <row r="24">
      <c r="A24" s="18" t="n"/>
      <c r="B24" s="32" t="n"/>
      <c r="C24" s="18" t="n"/>
      <c r="D24" s="18" t="n"/>
      <c r="E24" s="20" t="n"/>
      <c r="F24" s="33" t="n"/>
      <c r="G24" s="27">
        <f>IF(OR(A24="",B24="",C24="",D24="",E24="",F24="",H24=""),"",IFERROR(E24*F24,""))</f>
        <v/>
      </c>
      <c r="H24" s="18" t="n"/>
      <c r="I24" s="18" t="n"/>
      <c r="K24">
        <f>""</f>
        <v/>
      </c>
      <c r="L24">
        <f>""</f>
        <v/>
      </c>
      <c r="M24">
        <f>""</f>
        <v/>
      </c>
      <c r="N24">
        <f>""</f>
        <v/>
      </c>
    </row>
    <row r="25">
      <c r="A25" s="18" t="n"/>
      <c r="B25" s="32" t="n"/>
      <c r="C25" s="18" t="n"/>
      <c r="D25" s="18" t="n"/>
      <c r="E25" s="20" t="n"/>
      <c r="F25" s="33" t="n"/>
      <c r="G25" s="28">
        <f>IF(OR(A25="",B25="",C25="",D25="",E25="",F25="",H25=""),"",IFERROR(E25*F25,""))</f>
        <v/>
      </c>
      <c r="H25" s="18" t="n"/>
      <c r="I25" s="18" t="n"/>
      <c r="K25">
        <f>""</f>
        <v/>
      </c>
      <c r="L25">
        <f>""</f>
        <v/>
      </c>
      <c r="M25">
        <f>""</f>
        <v/>
      </c>
      <c r="N25">
        <f>""</f>
        <v/>
      </c>
    </row>
    <row r="26">
      <c r="A26" s="18" t="n"/>
      <c r="B26" s="32" t="n"/>
      <c r="C26" s="18" t="n"/>
      <c r="D26" s="18" t="n"/>
      <c r="E26" s="20" t="n"/>
      <c r="F26" s="33" t="n"/>
      <c r="G26" s="27">
        <f>IF(OR(A26="",B26="",C26="",D26="",E26="",F26="",H26=""),"",IFERROR(E26*F26,""))</f>
        <v/>
      </c>
      <c r="H26" s="18" t="n"/>
      <c r="I26" s="18" t="n"/>
      <c r="K26">
        <f>""</f>
        <v/>
      </c>
      <c r="L26">
        <f>""</f>
        <v/>
      </c>
      <c r="M26">
        <f>""</f>
        <v/>
      </c>
      <c r="N26">
        <f>""</f>
        <v/>
      </c>
    </row>
    <row r="27">
      <c r="A27" s="18" t="n"/>
      <c r="B27" s="32" t="n"/>
      <c r="C27" s="18" t="n"/>
      <c r="D27" s="18" t="n"/>
      <c r="E27" s="20" t="n"/>
      <c r="F27" s="33" t="n"/>
      <c r="G27" s="28">
        <f>IF(OR(A27="",B27="",C27="",D27="",E27="",F27="",H27=""),"",IFERROR(E27*F27,""))</f>
        <v/>
      </c>
      <c r="H27" s="18" t="n"/>
      <c r="I27" s="18" t="n"/>
      <c r="K27">
        <f>""</f>
        <v/>
      </c>
      <c r="L27">
        <f>""</f>
        <v/>
      </c>
      <c r="M27">
        <f>""</f>
        <v/>
      </c>
      <c r="N27">
        <f>""</f>
        <v/>
      </c>
    </row>
    <row r="28">
      <c r="A28" s="18" t="n"/>
      <c r="B28" s="32" t="n"/>
      <c r="C28" s="18" t="n"/>
      <c r="D28" s="18" t="n"/>
      <c r="E28" s="20" t="n"/>
      <c r="F28" s="33" t="n"/>
      <c r="G28" s="27">
        <f>IF(OR(A28="",B28="",C28="",D28="",E28="",F28="",H28=""),"",IFERROR(E28*F28,""))</f>
        <v/>
      </c>
      <c r="H28" s="18" t="n"/>
      <c r="I28" s="18" t="n"/>
      <c r="K28">
        <f>""</f>
        <v/>
      </c>
      <c r="L28">
        <f>""</f>
        <v/>
      </c>
      <c r="M28">
        <f>""</f>
        <v/>
      </c>
      <c r="N28">
        <f>""</f>
        <v/>
      </c>
    </row>
    <row r="29">
      <c r="A29" s="18" t="n"/>
      <c r="B29" s="32" t="n"/>
      <c r="C29" s="18" t="n"/>
      <c r="D29" s="18" t="n"/>
      <c r="E29" s="20" t="n"/>
      <c r="F29" s="33" t="n"/>
      <c r="G29" s="28">
        <f>IF(OR(A29="",B29="",C29="",D29="",E29="",F29="",H29=""),"",IFERROR(E29*F29,""))</f>
        <v/>
      </c>
      <c r="H29" s="18" t="n"/>
      <c r="I29" s="18" t="n"/>
      <c r="K29">
        <f>""</f>
        <v/>
      </c>
      <c r="L29">
        <f>""</f>
        <v/>
      </c>
      <c r="M29">
        <f>""</f>
        <v/>
      </c>
      <c r="N29">
        <f>""</f>
        <v/>
      </c>
    </row>
    <row r="30">
      <c r="A30" s="18" t="n"/>
      <c r="B30" s="32" t="n"/>
      <c r="C30" s="18" t="n"/>
      <c r="D30" s="18" t="n"/>
      <c r="E30" s="20" t="n"/>
      <c r="F30" s="33" t="n"/>
      <c r="G30" s="27">
        <f>IF(OR(A30="",B30="",C30="",D30="",E30="",F30="",H30=""),"",IFERROR(E30*F30,""))</f>
        <v/>
      </c>
      <c r="H30" s="18" t="n"/>
      <c r="I30" s="18" t="n"/>
      <c r="K30">
        <f>""</f>
        <v/>
      </c>
      <c r="L30">
        <f>""</f>
        <v/>
      </c>
      <c r="M30">
        <f>""</f>
        <v/>
      </c>
      <c r="N30">
        <f>""</f>
        <v/>
      </c>
    </row>
    <row r="31">
      <c r="A31" s="18" t="n"/>
      <c r="B31" s="32" t="n"/>
      <c r="C31" s="18" t="n"/>
      <c r="D31" s="18" t="n"/>
      <c r="E31" s="20" t="n"/>
      <c r="F31" s="33" t="n"/>
      <c r="G31" s="28">
        <f>IF(OR(A31="",B31="",C31="",D31="",E31="",F31="",H31=""),"",IFERROR(E31*F31,""))</f>
        <v/>
      </c>
      <c r="H31" s="18" t="n"/>
      <c r="I31" s="18" t="n"/>
      <c r="K31">
        <f>""</f>
        <v/>
      </c>
      <c r="L31">
        <f>""</f>
        <v/>
      </c>
      <c r="M31">
        <f>""</f>
        <v/>
      </c>
      <c r="N31">
        <f>""</f>
        <v/>
      </c>
    </row>
    <row r="32">
      <c r="A32" s="18" t="n"/>
      <c r="B32" s="32" t="n"/>
      <c r="C32" s="18" t="n"/>
      <c r="D32" s="18" t="n"/>
      <c r="E32" s="20" t="n"/>
      <c r="F32" s="33" t="n"/>
      <c r="G32" s="27">
        <f>IF(OR(A32="",B32="",C32="",D32="",E32="",F32="",H32=""),"",IFERROR(E32*F32,""))</f>
        <v/>
      </c>
      <c r="H32" s="18" t="n"/>
      <c r="I32" s="18" t="n"/>
      <c r="K32">
        <f>""</f>
        <v/>
      </c>
      <c r="L32">
        <f>""</f>
        <v/>
      </c>
      <c r="M32">
        <f>""</f>
        <v/>
      </c>
      <c r="N32">
        <f>""</f>
        <v/>
      </c>
    </row>
    <row r="33">
      <c r="A33" s="18" t="n"/>
      <c r="B33" s="32" t="n"/>
      <c r="C33" s="18" t="n"/>
      <c r="D33" s="18" t="n"/>
      <c r="E33" s="20" t="n"/>
      <c r="F33" s="33" t="n"/>
      <c r="G33" s="28">
        <f>IF(OR(A33="",B33="",C33="",D33="",E33="",F33="",H33=""),"",IFERROR(E33*F33,""))</f>
        <v/>
      </c>
      <c r="H33" s="18" t="n"/>
      <c r="I33" s="18" t="n"/>
      <c r="K33">
        <f>""</f>
        <v/>
      </c>
      <c r="L33">
        <f>""</f>
        <v/>
      </c>
      <c r="M33">
        <f>""</f>
        <v/>
      </c>
      <c r="N33">
        <f>""</f>
        <v/>
      </c>
    </row>
    <row r="34">
      <c r="A34" s="18" t="n"/>
      <c r="B34" s="32" t="n"/>
      <c r="C34" s="18" t="n"/>
      <c r="D34" s="18" t="n"/>
      <c r="E34" s="20" t="n"/>
      <c r="F34" s="33" t="n"/>
      <c r="G34" s="27">
        <f>IF(OR(A34="",B34="",C34="",D34="",E34="",F34="",H34=""),"",IFERROR(E34*F34,""))</f>
        <v/>
      </c>
      <c r="H34" s="18" t="n"/>
      <c r="I34" s="18" t="n"/>
      <c r="K34">
        <f>""</f>
        <v/>
      </c>
      <c r="L34">
        <f>""</f>
        <v/>
      </c>
      <c r="M34">
        <f>""</f>
        <v/>
      </c>
      <c r="N34">
        <f>""</f>
        <v/>
      </c>
    </row>
    <row r="35">
      <c r="A35" s="18" t="n"/>
      <c r="B35" s="32" t="n"/>
      <c r="C35" s="18" t="n"/>
      <c r="D35" s="18" t="n"/>
      <c r="E35" s="20" t="n"/>
      <c r="F35" s="33" t="n"/>
      <c r="G35" s="28">
        <f>IF(OR(A35="",B35="",C35="",D35="",E35="",F35="",H35=""),"",IFERROR(E35*F35,""))</f>
        <v/>
      </c>
      <c r="H35" s="18" t="n"/>
      <c r="I35" s="18" t="n"/>
      <c r="K35">
        <f>""</f>
        <v/>
      </c>
      <c r="L35">
        <f>""</f>
        <v/>
      </c>
      <c r="M35">
        <f>""</f>
        <v/>
      </c>
      <c r="N35">
        <f>""</f>
        <v/>
      </c>
    </row>
    <row r="36">
      <c r="A36" s="18" t="n"/>
      <c r="B36" s="32" t="n"/>
      <c r="C36" s="18" t="n"/>
      <c r="D36" s="18" t="n"/>
      <c r="E36" s="20" t="n"/>
      <c r="F36" s="33" t="n"/>
      <c r="G36" s="27">
        <f>IF(OR(A36="",B36="",C36="",D36="",E36="",F36="",H36=""),"",IFERROR(E36*F36,""))</f>
        <v/>
      </c>
      <c r="H36" s="18" t="n"/>
      <c r="I36" s="18" t="n"/>
      <c r="K36">
        <f>""</f>
        <v/>
      </c>
      <c r="L36">
        <f>""</f>
        <v/>
      </c>
      <c r="M36">
        <f>""</f>
        <v/>
      </c>
      <c r="N36">
        <f>""</f>
        <v/>
      </c>
    </row>
    <row r="37">
      <c r="A37" s="18" t="n"/>
      <c r="B37" s="32" t="n"/>
      <c r="C37" s="18" t="n"/>
      <c r="D37" s="18" t="n"/>
      <c r="E37" s="20" t="n"/>
      <c r="F37" s="33" t="n"/>
      <c r="G37" s="28">
        <f>IF(OR(A37="",B37="",C37="",D37="",E37="",F37="",H37=""),"",IFERROR(E37*F37,""))</f>
        <v/>
      </c>
      <c r="H37" s="18" t="n"/>
      <c r="I37" s="18" t="n"/>
      <c r="K37">
        <f>""</f>
        <v/>
      </c>
      <c r="L37">
        <f>""</f>
        <v/>
      </c>
      <c r="M37">
        <f>""</f>
        <v/>
      </c>
      <c r="N37">
        <f>""</f>
        <v/>
      </c>
    </row>
    <row r="38">
      <c r="A38" s="18" t="n"/>
      <c r="B38" s="32" t="n"/>
      <c r="C38" s="18" t="n"/>
      <c r="D38" s="18" t="n"/>
      <c r="E38" s="20" t="n"/>
      <c r="F38" s="33" t="n"/>
      <c r="G38" s="27">
        <f>IF(OR(A38="",B38="",C38="",D38="",E38="",F38="",H38=""),"",IFERROR(E38*F38,""))</f>
        <v/>
      </c>
      <c r="H38" s="18" t="n"/>
      <c r="I38" s="18" t="n"/>
      <c r="K38">
        <f>""</f>
        <v/>
      </c>
      <c r="L38">
        <f>""</f>
        <v/>
      </c>
      <c r="M38">
        <f>""</f>
        <v/>
      </c>
      <c r="N38">
        <f>""</f>
        <v/>
      </c>
    </row>
    <row r="39">
      <c r="A39" s="18" t="n"/>
      <c r="B39" s="32" t="n"/>
      <c r="C39" s="18" t="n"/>
      <c r="D39" s="18" t="n"/>
      <c r="E39" s="20" t="n"/>
      <c r="F39" s="33" t="n"/>
      <c r="G39" s="28">
        <f>IF(OR(A39="",B39="",C39="",D39="",E39="",F39="",H39=""),"",IFERROR(E39*F39,""))</f>
        <v/>
      </c>
      <c r="H39" s="18" t="n"/>
      <c r="I39" s="18" t="n"/>
      <c r="K39">
        <f>""</f>
        <v/>
      </c>
      <c r="L39">
        <f>""</f>
        <v/>
      </c>
      <c r="M39">
        <f>""</f>
        <v/>
      </c>
      <c r="N39">
        <f>""</f>
        <v/>
      </c>
    </row>
    <row r="40">
      <c r="A40" s="18" t="n"/>
      <c r="B40" s="32" t="n"/>
      <c r="C40" s="18" t="n"/>
      <c r="D40" s="18" t="n"/>
      <c r="E40" s="20" t="n"/>
      <c r="F40" s="33" t="n"/>
      <c r="G40" s="27">
        <f>IF(OR(A40="",B40="",C40="",D40="",E40="",F40="",H40=""),"",IFERROR(E40*F40,""))</f>
        <v/>
      </c>
      <c r="H40" s="18" t="n"/>
      <c r="I40" s="18" t="n"/>
      <c r="K40">
        <f>""</f>
        <v/>
      </c>
      <c r="L40">
        <f>""</f>
        <v/>
      </c>
      <c r="M40">
        <f>""</f>
        <v/>
      </c>
      <c r="N40">
        <f>""</f>
        <v/>
      </c>
    </row>
    <row r="41">
      <c r="A41" s="18" t="n"/>
      <c r="B41" s="32" t="n"/>
      <c r="C41" s="18" t="n"/>
      <c r="D41" s="18" t="n"/>
      <c r="E41" s="20" t="n"/>
      <c r="F41" s="33" t="n"/>
      <c r="G41" s="28">
        <f>IF(OR(A41="",B41="",C41="",D41="",E41="",F41="",H41=""),"",IFERROR(E41*F41,""))</f>
        <v/>
      </c>
      <c r="H41" s="18" t="n"/>
      <c r="I41" s="18" t="n"/>
      <c r="K41">
        <f>""</f>
        <v/>
      </c>
      <c r="L41">
        <f>""</f>
        <v/>
      </c>
      <c r="M41">
        <f>""</f>
        <v/>
      </c>
      <c r="N41">
        <f>""</f>
        <v/>
      </c>
    </row>
    <row r="42">
      <c r="A42" s="18" t="n"/>
      <c r="B42" s="32" t="n"/>
      <c r="C42" s="18" t="n"/>
      <c r="D42" s="18" t="n"/>
      <c r="E42" s="20" t="n"/>
      <c r="F42" s="33" t="n"/>
      <c r="G42" s="27">
        <f>IF(OR(A42="",B42="",C42="",D42="",E42="",F42="",H42=""),"",IFERROR(E42*F42,""))</f>
        <v/>
      </c>
      <c r="H42" s="18" t="n"/>
      <c r="I42" s="18" t="n"/>
      <c r="K42">
        <f>""</f>
        <v/>
      </c>
      <c r="L42">
        <f>""</f>
        <v/>
      </c>
      <c r="M42">
        <f>""</f>
        <v/>
      </c>
      <c r="N42">
        <f>""</f>
        <v/>
      </c>
    </row>
    <row r="43">
      <c r="A43" s="18" t="n"/>
      <c r="B43" s="32" t="n"/>
      <c r="C43" s="18" t="n"/>
      <c r="D43" s="18" t="n"/>
      <c r="E43" s="20" t="n"/>
      <c r="F43" s="33" t="n"/>
      <c r="G43" s="28">
        <f>IF(OR(A43="",B43="",C43="",D43="",E43="",F43="",H43=""),"",IFERROR(E43*F43,""))</f>
        <v/>
      </c>
      <c r="H43" s="18" t="n"/>
      <c r="I43" s="18" t="n"/>
      <c r="K43">
        <f>""</f>
        <v/>
      </c>
      <c r="L43">
        <f>""</f>
        <v/>
      </c>
      <c r="M43">
        <f>""</f>
        <v/>
      </c>
      <c r="N43">
        <f>""</f>
        <v/>
      </c>
    </row>
    <row r="44">
      <c r="A44" s="18" t="n"/>
      <c r="B44" s="32" t="n"/>
      <c r="C44" s="18" t="n"/>
      <c r="D44" s="18" t="n"/>
      <c r="E44" s="20" t="n"/>
      <c r="F44" s="33" t="n"/>
      <c r="G44" s="27">
        <f>IF(OR(A44="",B44="",C44="",D44="",E44="",F44="",H44=""),"",IFERROR(E44*F44,""))</f>
        <v/>
      </c>
      <c r="H44" s="18" t="n"/>
      <c r="I44" s="18" t="n"/>
      <c r="K44">
        <f>""</f>
        <v/>
      </c>
      <c r="L44">
        <f>""</f>
        <v/>
      </c>
      <c r="M44">
        <f>""</f>
        <v/>
      </c>
      <c r="N44">
        <f>""</f>
        <v/>
      </c>
    </row>
    <row r="45">
      <c r="A45" s="18" t="n"/>
      <c r="B45" s="32" t="n"/>
      <c r="C45" s="18" t="n"/>
      <c r="D45" s="18" t="n"/>
      <c r="E45" s="20" t="n"/>
      <c r="F45" s="33" t="n"/>
      <c r="G45" s="28">
        <f>IF(OR(A45="",B45="",C45="",D45="",E45="",F45="",H45=""),"",IFERROR(E45*F45,""))</f>
        <v/>
      </c>
      <c r="H45" s="18" t="n"/>
      <c r="I45" s="18" t="n"/>
      <c r="K45">
        <f>""</f>
        <v/>
      </c>
      <c r="L45">
        <f>""</f>
        <v/>
      </c>
      <c r="M45">
        <f>""</f>
        <v/>
      </c>
      <c r="N45">
        <f>""</f>
        <v/>
      </c>
    </row>
    <row r="46">
      <c r="A46" s="18" t="n"/>
      <c r="B46" s="32" t="n"/>
      <c r="C46" s="18" t="n"/>
      <c r="D46" s="18" t="n"/>
      <c r="E46" s="20" t="n"/>
      <c r="F46" s="33" t="n"/>
      <c r="G46" s="27">
        <f>IF(OR(A46="",B46="",C46="",D46="",E46="",F46="",H46=""),"",IFERROR(E46*F46,""))</f>
        <v/>
      </c>
      <c r="H46" s="18" t="n"/>
      <c r="I46" s="18" t="n"/>
      <c r="K46">
        <f>""</f>
        <v/>
      </c>
      <c r="L46">
        <f>""</f>
        <v/>
      </c>
      <c r="M46">
        <f>""</f>
        <v/>
      </c>
      <c r="N46">
        <f>""</f>
        <v/>
      </c>
    </row>
    <row r="47">
      <c r="A47" s="18" t="n"/>
      <c r="B47" s="32" t="n"/>
      <c r="C47" s="18" t="n"/>
      <c r="D47" s="18" t="n"/>
      <c r="E47" s="20" t="n"/>
      <c r="F47" s="33" t="n"/>
      <c r="G47" s="28">
        <f>IF(OR(A47="",B47="",C47="",D47="",E47="",F47="",H47=""),"",IFERROR(E47*F47,""))</f>
        <v/>
      </c>
      <c r="H47" s="18" t="n"/>
      <c r="I47" s="18" t="n"/>
      <c r="K47">
        <f>""</f>
        <v/>
      </c>
      <c r="L47">
        <f>""</f>
        <v/>
      </c>
      <c r="M47">
        <f>""</f>
        <v/>
      </c>
      <c r="N47">
        <f>""</f>
        <v/>
      </c>
    </row>
    <row r="48">
      <c r="A48" s="18" t="n"/>
      <c r="B48" s="32" t="n"/>
      <c r="C48" s="18" t="n"/>
      <c r="D48" s="18" t="n"/>
      <c r="E48" s="20" t="n"/>
      <c r="F48" s="33" t="n"/>
      <c r="G48" s="27">
        <f>IF(OR(A48="",B48="",C48="",D48="",E48="",F48="",H48=""),"",IFERROR(E48*F48,""))</f>
        <v/>
      </c>
      <c r="H48" s="18" t="n"/>
      <c r="I48" s="18" t="n"/>
      <c r="K48">
        <f>""</f>
        <v/>
      </c>
      <c r="L48">
        <f>""</f>
        <v/>
      </c>
      <c r="M48">
        <f>""</f>
        <v/>
      </c>
      <c r="N48">
        <f>""</f>
        <v/>
      </c>
    </row>
    <row r="49">
      <c r="A49" s="18" t="n"/>
      <c r="B49" s="32" t="n"/>
      <c r="C49" s="18" t="n"/>
      <c r="D49" s="18" t="n"/>
      <c r="E49" s="20" t="n"/>
      <c r="F49" s="33" t="n"/>
      <c r="G49" s="28">
        <f>IF(OR(A49="",B49="",C49="",D49="",E49="",F49="",H49=""),"",IFERROR(E49*F49,""))</f>
        <v/>
      </c>
      <c r="H49" s="18" t="n"/>
      <c r="I49" s="18" t="n"/>
      <c r="K49">
        <f>""</f>
        <v/>
      </c>
      <c r="L49">
        <f>""</f>
        <v/>
      </c>
      <c r="M49">
        <f>""</f>
        <v/>
      </c>
      <c r="N49">
        <f>""</f>
        <v/>
      </c>
    </row>
    <row r="50">
      <c r="A50" s="18" t="n"/>
      <c r="B50" s="32" t="n"/>
      <c r="C50" s="18" t="n"/>
      <c r="D50" s="18" t="n"/>
      <c r="E50" s="20" t="n"/>
      <c r="F50" s="33" t="n"/>
      <c r="G50" s="27">
        <f>IF(OR(A50="",B50="",C50="",D50="",E50="",F50="",H50=""),"",IFERROR(E50*F50,""))</f>
        <v/>
      </c>
      <c r="H50" s="18" t="n"/>
      <c r="I50" s="18" t="n"/>
      <c r="K50">
        <f>""</f>
        <v/>
      </c>
      <c r="L50">
        <f>""</f>
        <v/>
      </c>
      <c r="M50">
        <f>""</f>
        <v/>
      </c>
      <c r="N50">
        <f>""</f>
        <v/>
      </c>
    </row>
    <row r="51">
      <c r="A51" s="18" t="n"/>
      <c r="B51" s="32" t="n"/>
      <c r="C51" s="18" t="n"/>
      <c r="D51" s="18" t="n"/>
      <c r="E51" s="20" t="n"/>
      <c r="F51" s="33" t="n"/>
      <c r="G51" s="28">
        <f>IF(OR(A51="",B51="",C51="",D51="",E51="",F51="",H51=""),"",IFERROR(E51*F51,""))</f>
        <v/>
      </c>
      <c r="H51" s="18" t="n"/>
      <c r="I51" s="18" t="n"/>
      <c r="K51">
        <f>""</f>
        <v/>
      </c>
      <c r="L51">
        <f>""</f>
        <v/>
      </c>
      <c r="M51">
        <f>""</f>
        <v/>
      </c>
      <c r="N51">
        <f>""</f>
        <v/>
      </c>
    </row>
    <row r="52">
      <c r="A52" s="18" t="n"/>
      <c r="B52" s="32" t="n"/>
      <c r="C52" s="18" t="n"/>
      <c r="D52" s="18" t="n"/>
      <c r="E52" s="20" t="n"/>
      <c r="F52" s="33" t="n"/>
      <c r="G52" s="27">
        <f>IF(OR(A52="",B52="",C52="",D52="",E52="",F52="",H52=""),"",IFERROR(E52*F52,""))</f>
        <v/>
      </c>
      <c r="H52" s="18" t="n"/>
      <c r="I52" s="18" t="n"/>
      <c r="K52">
        <f>""</f>
        <v/>
      </c>
      <c r="L52">
        <f>""</f>
        <v/>
      </c>
      <c r="M52">
        <f>""</f>
        <v/>
      </c>
      <c r="N52">
        <f>""</f>
        <v/>
      </c>
    </row>
    <row r="53">
      <c r="A53" s="18" t="n"/>
      <c r="B53" s="32" t="n"/>
      <c r="C53" s="18" t="n"/>
      <c r="D53" s="18" t="n"/>
      <c r="E53" s="20" t="n"/>
      <c r="F53" s="33" t="n"/>
      <c r="G53" s="28">
        <f>IF(OR(A53="",B53="",C53="",D53="",E53="",F53="",H53=""),"",IFERROR(E53*F53,""))</f>
        <v/>
      </c>
      <c r="H53" s="18" t="n"/>
      <c r="I53" s="18" t="n"/>
      <c r="K53">
        <f>""</f>
        <v/>
      </c>
      <c r="L53">
        <f>""</f>
        <v/>
      </c>
      <c r="M53">
        <f>""</f>
        <v/>
      </c>
      <c r="N53">
        <f>""</f>
        <v/>
      </c>
    </row>
    <row r="54">
      <c r="A54" s="18" t="n"/>
      <c r="B54" s="32" t="n"/>
      <c r="C54" s="18" t="n"/>
      <c r="D54" s="18" t="n"/>
      <c r="E54" s="20" t="n"/>
      <c r="F54" s="33" t="n"/>
      <c r="G54" s="27">
        <f>IF(OR(A54="",B54="",C54="",D54="",E54="",F54="",H54=""),"",IFERROR(E54*F54,""))</f>
        <v/>
      </c>
      <c r="H54" s="18" t="n"/>
      <c r="I54" s="18" t="n"/>
      <c r="K54">
        <f>""</f>
        <v/>
      </c>
      <c r="L54">
        <f>""</f>
        <v/>
      </c>
      <c r="M54">
        <f>""</f>
        <v/>
      </c>
      <c r="N54">
        <f>""</f>
        <v/>
      </c>
    </row>
    <row r="55">
      <c r="A55" s="18" t="n"/>
      <c r="B55" s="32" t="n"/>
      <c r="C55" s="18" t="n"/>
      <c r="D55" s="18" t="n"/>
      <c r="E55" s="20" t="n"/>
      <c r="F55" s="33" t="n"/>
      <c r="G55" s="28">
        <f>IF(OR(A55="",B55="",C55="",D55="",E55="",F55="",H55=""),"",IFERROR(E55*F55,""))</f>
        <v/>
      </c>
      <c r="H55" s="18" t="n"/>
      <c r="I55" s="18" t="n"/>
      <c r="K55">
        <f>""</f>
        <v/>
      </c>
      <c r="L55">
        <f>""</f>
        <v/>
      </c>
      <c r="M55">
        <f>""</f>
        <v/>
      </c>
      <c r="N55">
        <f>""</f>
        <v/>
      </c>
    </row>
    <row r="56">
      <c r="A56" s="18" t="n"/>
      <c r="B56" s="32" t="n"/>
      <c r="C56" s="18" t="n"/>
      <c r="D56" s="18" t="n"/>
      <c r="E56" s="20" t="n"/>
      <c r="F56" s="33" t="n"/>
      <c r="G56" s="27">
        <f>IF(OR(A56="",B56="",C56="",D56="",E56="",F56="",H56=""),"",IFERROR(E56*F56,""))</f>
        <v/>
      </c>
      <c r="H56" s="18" t="n"/>
      <c r="I56" s="18" t="n"/>
      <c r="K56">
        <f>""</f>
        <v/>
      </c>
      <c r="L56">
        <f>""</f>
        <v/>
      </c>
      <c r="M56">
        <f>""</f>
        <v/>
      </c>
      <c r="N56">
        <f>""</f>
        <v/>
      </c>
    </row>
    <row r="57">
      <c r="A57" s="18" t="n"/>
      <c r="B57" s="32" t="n"/>
      <c r="C57" s="18" t="n"/>
      <c r="D57" s="18" t="n"/>
      <c r="E57" s="20" t="n"/>
      <c r="F57" s="33" t="n"/>
      <c r="G57" s="28">
        <f>IF(OR(A57="",B57="",C57="",D57="",E57="",F57="",H57=""),"",IFERROR(E57*F57,""))</f>
        <v/>
      </c>
      <c r="H57" s="18" t="n"/>
      <c r="I57" s="18" t="n"/>
      <c r="K57">
        <f>""</f>
        <v/>
      </c>
      <c r="L57">
        <f>""</f>
        <v/>
      </c>
      <c r="M57">
        <f>""</f>
        <v/>
      </c>
      <c r="N57">
        <f>""</f>
        <v/>
      </c>
    </row>
    <row r="58">
      <c r="A58" s="18" t="n"/>
      <c r="B58" s="32" t="n"/>
      <c r="C58" s="18" t="n"/>
      <c r="D58" s="18" t="n"/>
      <c r="E58" s="20" t="n"/>
      <c r="F58" s="33" t="n"/>
      <c r="G58" s="27">
        <f>IF(OR(A58="",B58="",C58="",D58="",E58="",F58="",H58=""),"",IFERROR(E58*F58,""))</f>
        <v/>
      </c>
      <c r="H58" s="18" t="n"/>
      <c r="I58" s="18" t="n"/>
      <c r="K58">
        <f>""</f>
        <v/>
      </c>
      <c r="L58">
        <f>""</f>
        <v/>
      </c>
      <c r="M58">
        <f>""</f>
        <v/>
      </c>
      <c r="N58">
        <f>""</f>
        <v/>
      </c>
    </row>
    <row r="59">
      <c r="A59" s="18" t="n"/>
      <c r="B59" s="32" t="n"/>
      <c r="C59" s="18" t="n"/>
      <c r="D59" s="18" t="n"/>
      <c r="E59" s="20" t="n"/>
      <c r="F59" s="33" t="n"/>
      <c r="G59" s="28">
        <f>IF(OR(A59="",B59="",C59="",D59="",E59="",F59="",H59=""),"",IFERROR(E59*F59,""))</f>
        <v/>
      </c>
      <c r="H59" s="18" t="n"/>
      <c r="I59" s="18" t="n"/>
      <c r="K59">
        <f>""</f>
        <v/>
      </c>
      <c r="L59">
        <f>""</f>
        <v/>
      </c>
      <c r="M59">
        <f>""</f>
        <v/>
      </c>
      <c r="N59">
        <f>""</f>
        <v/>
      </c>
    </row>
    <row r="60">
      <c r="A60" s="18" t="n"/>
      <c r="B60" s="32" t="n"/>
      <c r="C60" s="18" t="n"/>
      <c r="D60" s="18" t="n"/>
      <c r="E60" s="20" t="n"/>
      <c r="F60" s="33" t="n"/>
      <c r="G60" s="27">
        <f>IF(OR(A60="",B60="",C60="",D60="",E60="",F60="",H60=""),"",IFERROR(E60*F60,""))</f>
        <v/>
      </c>
      <c r="H60" s="18" t="n"/>
      <c r="I60" s="18" t="n"/>
      <c r="K60">
        <f>""</f>
        <v/>
      </c>
      <c r="L60">
        <f>""</f>
        <v/>
      </c>
      <c r="M60">
        <f>""</f>
        <v/>
      </c>
      <c r="N60">
        <f>""</f>
        <v/>
      </c>
    </row>
    <row r="61">
      <c r="A61" s="18" t="n"/>
      <c r="B61" s="32" t="n"/>
      <c r="C61" s="18" t="n"/>
      <c r="D61" s="18" t="n"/>
      <c r="E61" s="20" t="n"/>
      <c r="F61" s="33" t="n"/>
      <c r="G61" s="28">
        <f>IF(OR(A61="",B61="",C61="",D61="",E61="",F61="",H61=""),"",IFERROR(E61*F61,""))</f>
        <v/>
      </c>
      <c r="H61" s="18" t="n"/>
      <c r="I61" s="18" t="n"/>
      <c r="K61">
        <f>""</f>
        <v/>
      </c>
      <c r="L61">
        <f>""</f>
        <v/>
      </c>
      <c r="M61">
        <f>""</f>
        <v/>
      </c>
      <c r="N61">
        <f>""</f>
        <v/>
      </c>
    </row>
    <row r="62">
      <c r="A62" s="18" t="n"/>
      <c r="B62" s="32" t="n"/>
      <c r="C62" s="18" t="n"/>
      <c r="D62" s="18" t="n"/>
      <c r="E62" s="20" t="n"/>
      <c r="F62" s="33" t="n"/>
      <c r="G62" s="27">
        <f>IF(OR(A62="",B62="",C62="",D62="",E62="",F62="",H62=""),"",IFERROR(E62*F62,""))</f>
        <v/>
      </c>
      <c r="H62" s="18" t="n"/>
      <c r="I62" s="18" t="n"/>
      <c r="K62">
        <f>""</f>
        <v/>
      </c>
      <c r="L62">
        <f>""</f>
        <v/>
      </c>
      <c r="M62">
        <f>""</f>
        <v/>
      </c>
      <c r="N62">
        <f>""</f>
        <v/>
      </c>
    </row>
    <row r="63">
      <c r="A63" s="18" t="n"/>
      <c r="B63" s="32" t="n"/>
      <c r="C63" s="18" t="n"/>
      <c r="D63" s="18" t="n"/>
      <c r="E63" s="20" t="n"/>
      <c r="F63" s="33" t="n"/>
      <c r="G63" s="28">
        <f>IF(OR(A63="",B63="",C63="",D63="",E63="",F63="",H63=""),"",IFERROR(E63*F63,""))</f>
        <v/>
      </c>
      <c r="H63" s="18" t="n"/>
      <c r="I63" s="18" t="n"/>
      <c r="K63">
        <f>""</f>
        <v/>
      </c>
      <c r="L63">
        <f>""</f>
        <v/>
      </c>
      <c r="M63">
        <f>""</f>
        <v/>
      </c>
      <c r="N63">
        <f>""</f>
        <v/>
      </c>
    </row>
    <row r="64">
      <c r="A64" s="18" t="n"/>
      <c r="B64" s="32" t="n"/>
      <c r="C64" s="18" t="n"/>
      <c r="D64" s="18" t="n"/>
      <c r="E64" s="20" t="n"/>
      <c r="F64" s="33" t="n"/>
      <c r="G64" s="27">
        <f>IF(OR(A64="",B64="",C64="",D64="",E64="",F64="",H64=""),"",IFERROR(E64*F64,""))</f>
        <v/>
      </c>
      <c r="H64" s="18" t="n"/>
      <c r="I64" s="18" t="n"/>
      <c r="K64">
        <f>""</f>
        <v/>
      </c>
      <c r="L64">
        <f>""</f>
        <v/>
      </c>
      <c r="M64">
        <f>""</f>
        <v/>
      </c>
      <c r="N64">
        <f>""</f>
        <v/>
      </c>
    </row>
    <row r="65">
      <c r="A65" s="18" t="n"/>
      <c r="B65" s="32" t="n"/>
      <c r="C65" s="18" t="n"/>
      <c r="D65" s="18" t="n"/>
      <c r="E65" s="20" t="n"/>
      <c r="F65" s="33" t="n"/>
      <c r="G65" s="28">
        <f>IF(OR(A65="",B65="",C65="",D65="",E65="",F65="",H65=""),"",IFERROR(E65*F65,""))</f>
        <v/>
      </c>
      <c r="H65" s="18" t="n"/>
      <c r="I65" s="18" t="n"/>
      <c r="K65">
        <f>""</f>
        <v/>
      </c>
      <c r="L65">
        <f>""</f>
        <v/>
      </c>
      <c r="M65">
        <f>""</f>
        <v/>
      </c>
      <c r="N65">
        <f>""</f>
        <v/>
      </c>
    </row>
    <row r="66">
      <c r="A66" s="18" t="n"/>
      <c r="B66" s="32" t="n"/>
      <c r="C66" s="18" t="n"/>
      <c r="D66" s="18" t="n"/>
      <c r="E66" s="20" t="n"/>
      <c r="F66" s="33" t="n"/>
      <c r="G66" s="27">
        <f>IF(OR(A66="",B66="",C66="",D66="",E66="",F66="",H66=""),"",IFERROR(E66*F66,""))</f>
        <v/>
      </c>
      <c r="H66" s="18" t="n"/>
      <c r="I66" s="18" t="n"/>
      <c r="K66">
        <f>""</f>
        <v/>
      </c>
      <c r="L66">
        <f>""</f>
        <v/>
      </c>
      <c r="M66">
        <f>""</f>
        <v/>
      </c>
      <c r="N66">
        <f>""</f>
        <v/>
      </c>
    </row>
    <row r="67">
      <c r="A67" s="18" t="n"/>
      <c r="B67" s="32" t="n"/>
      <c r="C67" s="18" t="n"/>
      <c r="D67" s="18" t="n"/>
      <c r="E67" s="20" t="n"/>
      <c r="F67" s="33" t="n"/>
      <c r="G67" s="28">
        <f>IF(OR(A67="",B67="",C67="",D67="",E67="",F67="",H67=""),"",IFERROR(E67*F67,""))</f>
        <v/>
      </c>
      <c r="H67" s="18" t="n"/>
      <c r="I67" s="18" t="n"/>
      <c r="K67">
        <f>""</f>
        <v/>
      </c>
      <c r="L67">
        <f>""</f>
        <v/>
      </c>
      <c r="M67">
        <f>""</f>
        <v/>
      </c>
      <c r="N67">
        <f>""</f>
        <v/>
      </c>
    </row>
    <row r="68">
      <c r="A68" s="18" t="n"/>
      <c r="B68" s="32" t="n"/>
      <c r="C68" s="18" t="n"/>
      <c r="D68" s="18" t="n"/>
      <c r="E68" s="20" t="n"/>
      <c r="F68" s="33" t="n"/>
      <c r="G68" s="27">
        <f>IF(OR(A68="",B68="",C68="",D68="",E68="",F68="",H68=""),"",IFERROR(E68*F68,""))</f>
        <v/>
      </c>
      <c r="H68" s="18" t="n"/>
      <c r="I68" s="18" t="n"/>
      <c r="K68">
        <f>""</f>
        <v/>
      </c>
      <c r="L68">
        <f>""</f>
        <v/>
      </c>
      <c r="M68">
        <f>""</f>
        <v/>
      </c>
      <c r="N68">
        <f>""</f>
        <v/>
      </c>
    </row>
    <row r="69">
      <c r="A69" s="18" t="n"/>
      <c r="B69" s="32" t="n"/>
      <c r="C69" s="18" t="n"/>
      <c r="D69" s="18" t="n"/>
      <c r="E69" s="20" t="n"/>
      <c r="F69" s="33" t="n"/>
      <c r="G69" s="28">
        <f>IF(OR(A69="",B69="",C69="",D69="",E69="",F69="",H69=""),"",IFERROR(E69*F69,""))</f>
        <v/>
      </c>
      <c r="H69" s="18" t="n"/>
      <c r="I69" s="18" t="n"/>
      <c r="K69">
        <f>""</f>
        <v/>
      </c>
      <c r="L69">
        <f>""</f>
        <v/>
      </c>
      <c r="M69">
        <f>""</f>
        <v/>
      </c>
      <c r="N69">
        <f>""</f>
        <v/>
      </c>
    </row>
    <row r="70">
      <c r="A70" s="18" t="n"/>
      <c r="B70" s="32" t="n"/>
      <c r="C70" s="18" t="n"/>
      <c r="D70" s="18" t="n"/>
      <c r="E70" s="20" t="n"/>
      <c r="F70" s="33" t="n"/>
      <c r="G70" s="27">
        <f>IF(OR(A70="",B70="",C70="",D70="",E70="",F70="",H70=""),"",IFERROR(E70*F70,""))</f>
        <v/>
      </c>
      <c r="H70" s="18" t="n"/>
      <c r="I70" s="18" t="n"/>
      <c r="K70">
        <f>""</f>
        <v/>
      </c>
      <c r="L70">
        <f>""</f>
        <v/>
      </c>
      <c r="M70">
        <f>""</f>
        <v/>
      </c>
      <c r="N70">
        <f>""</f>
        <v/>
      </c>
    </row>
    <row r="71">
      <c r="A71" s="18" t="n"/>
      <c r="B71" s="32" t="n"/>
      <c r="C71" s="18" t="n"/>
      <c r="D71" s="18" t="n"/>
      <c r="E71" s="20" t="n"/>
      <c r="F71" s="33" t="n"/>
      <c r="G71" s="28">
        <f>IF(OR(A71="",B71="",C71="",D71="",E71="",F71="",H71=""),"",IFERROR(E71*F71,""))</f>
        <v/>
      </c>
      <c r="H71" s="18" t="n"/>
      <c r="I71" s="18" t="n"/>
      <c r="K71">
        <f>""</f>
        <v/>
      </c>
      <c r="L71">
        <f>""</f>
        <v/>
      </c>
      <c r="M71">
        <f>""</f>
        <v/>
      </c>
      <c r="N71">
        <f>""</f>
        <v/>
      </c>
    </row>
    <row r="72">
      <c r="A72" s="18" t="n"/>
      <c r="B72" s="32" t="n"/>
      <c r="C72" s="18" t="n"/>
      <c r="D72" s="18" t="n"/>
      <c r="E72" s="20" t="n"/>
      <c r="F72" s="33" t="n"/>
      <c r="G72" s="27">
        <f>IF(OR(A72="",B72="",C72="",D72="",E72="",F72="",H72=""),"",IFERROR(E72*F72,""))</f>
        <v/>
      </c>
      <c r="H72" s="18" t="n"/>
      <c r="I72" s="18" t="n"/>
      <c r="K72">
        <f>""</f>
        <v/>
      </c>
      <c r="L72">
        <f>""</f>
        <v/>
      </c>
      <c r="M72">
        <f>""</f>
        <v/>
      </c>
      <c r="N72">
        <f>""</f>
        <v/>
      </c>
    </row>
    <row r="73">
      <c r="A73" s="18" t="n"/>
      <c r="B73" s="32" t="n"/>
      <c r="C73" s="18" t="n"/>
      <c r="D73" s="18" t="n"/>
      <c r="E73" s="20" t="n"/>
      <c r="F73" s="33" t="n"/>
      <c r="G73" s="28">
        <f>IF(OR(A73="",B73="",C73="",D73="",E73="",F73="",H73=""),"",IFERROR(E73*F73,""))</f>
        <v/>
      </c>
      <c r="H73" s="18" t="n"/>
      <c r="I73" s="18" t="n"/>
      <c r="K73">
        <f>""</f>
        <v/>
      </c>
      <c r="L73">
        <f>""</f>
        <v/>
      </c>
      <c r="M73">
        <f>""</f>
        <v/>
      </c>
      <c r="N73">
        <f>""</f>
        <v/>
      </c>
    </row>
    <row r="74">
      <c r="A74" s="18" t="n"/>
      <c r="B74" s="32" t="n"/>
      <c r="C74" s="18" t="n"/>
      <c r="D74" s="18" t="n"/>
      <c r="E74" s="20" t="n"/>
      <c r="F74" s="33" t="n"/>
      <c r="G74" s="27">
        <f>IF(OR(A74="",B74="",C74="",D74="",E74="",F74="",H74=""),"",IFERROR(E74*F74,""))</f>
        <v/>
      </c>
      <c r="H74" s="18" t="n"/>
      <c r="I74" s="18" t="n"/>
      <c r="K74">
        <f>""</f>
        <v/>
      </c>
      <c r="L74">
        <f>""</f>
        <v/>
      </c>
      <c r="M74">
        <f>""</f>
        <v/>
      </c>
      <c r="N74">
        <f>""</f>
        <v/>
      </c>
    </row>
    <row r="75">
      <c r="A75" s="18" t="n"/>
      <c r="B75" s="32" t="n"/>
      <c r="C75" s="18" t="n"/>
      <c r="D75" s="18" t="n"/>
      <c r="E75" s="20" t="n"/>
      <c r="F75" s="33" t="n"/>
      <c r="G75" s="28">
        <f>IF(OR(A75="",B75="",C75="",D75="",E75="",F75="",H75=""),"",IFERROR(E75*F75,""))</f>
        <v/>
      </c>
      <c r="H75" s="18" t="n"/>
      <c r="I75" s="18" t="n"/>
      <c r="K75">
        <f>""</f>
        <v/>
      </c>
      <c r="L75">
        <f>""</f>
        <v/>
      </c>
      <c r="M75">
        <f>""</f>
        <v/>
      </c>
      <c r="N75">
        <f>""</f>
        <v/>
      </c>
    </row>
    <row r="76">
      <c r="A76" s="18" t="n"/>
      <c r="B76" s="32" t="n"/>
      <c r="C76" s="18" t="n"/>
      <c r="D76" s="18" t="n"/>
      <c r="E76" s="20" t="n"/>
      <c r="F76" s="33" t="n"/>
      <c r="G76" s="27">
        <f>IF(OR(A76="",B76="",C76="",D76="",E76="",F76="",H76=""),"",IFERROR(E76*F76,""))</f>
        <v/>
      </c>
      <c r="H76" s="18" t="n"/>
      <c r="I76" s="18" t="n"/>
      <c r="K76">
        <f>""</f>
        <v/>
      </c>
      <c r="L76">
        <f>""</f>
        <v/>
      </c>
      <c r="M76">
        <f>""</f>
        <v/>
      </c>
      <c r="N76">
        <f>""</f>
        <v/>
      </c>
    </row>
    <row r="77">
      <c r="A77" s="18" t="n"/>
      <c r="B77" s="32" t="n"/>
      <c r="C77" s="18" t="n"/>
      <c r="D77" s="18" t="n"/>
      <c r="E77" s="20" t="n"/>
      <c r="F77" s="33" t="n"/>
      <c r="G77" s="28">
        <f>IF(OR(A77="",B77="",C77="",D77="",E77="",F77="",H77=""),"",IFERROR(E77*F77,""))</f>
        <v/>
      </c>
      <c r="H77" s="18" t="n"/>
      <c r="I77" s="18" t="n"/>
      <c r="K77">
        <f>""</f>
        <v/>
      </c>
      <c r="L77">
        <f>""</f>
        <v/>
      </c>
      <c r="M77">
        <f>""</f>
        <v/>
      </c>
      <c r="N77">
        <f>""</f>
        <v/>
      </c>
    </row>
    <row r="78">
      <c r="A78" s="18" t="n"/>
      <c r="B78" s="32" t="n"/>
      <c r="C78" s="18" t="n"/>
      <c r="D78" s="18" t="n"/>
      <c r="E78" s="20" t="n"/>
      <c r="F78" s="33" t="n"/>
      <c r="G78" s="27">
        <f>IF(OR(A78="",B78="",C78="",D78="",E78="",F78="",H78=""),"",IFERROR(E78*F78,""))</f>
        <v/>
      </c>
      <c r="H78" s="18" t="n"/>
      <c r="I78" s="18" t="n"/>
      <c r="K78">
        <f>""</f>
        <v/>
      </c>
      <c r="L78">
        <f>""</f>
        <v/>
      </c>
      <c r="M78">
        <f>""</f>
        <v/>
      </c>
      <c r="N78">
        <f>""</f>
        <v/>
      </c>
    </row>
    <row r="79">
      <c r="A79" s="18" t="n"/>
      <c r="B79" s="32" t="n"/>
      <c r="C79" s="18" t="n"/>
      <c r="D79" s="18" t="n"/>
      <c r="E79" s="20" t="n"/>
      <c r="F79" s="33" t="n"/>
      <c r="G79" s="28">
        <f>IF(OR(A79="",B79="",C79="",D79="",E79="",F79="",H79=""),"",IFERROR(E79*F79,""))</f>
        <v/>
      </c>
      <c r="H79" s="18" t="n"/>
      <c r="I79" s="18" t="n"/>
      <c r="K79">
        <f>""</f>
        <v/>
      </c>
      <c r="L79">
        <f>""</f>
        <v/>
      </c>
      <c r="M79">
        <f>""</f>
        <v/>
      </c>
      <c r="N79">
        <f>""</f>
        <v/>
      </c>
    </row>
    <row r="80">
      <c r="A80" s="18" t="n"/>
      <c r="B80" s="32" t="n"/>
      <c r="C80" s="18" t="n"/>
      <c r="D80" s="18" t="n"/>
      <c r="E80" s="20" t="n"/>
      <c r="F80" s="33" t="n"/>
      <c r="G80" s="27">
        <f>IF(OR(A80="",B80="",C80="",D80="",E80="",F80="",H80=""),"",IFERROR(E80*F80,""))</f>
        <v/>
      </c>
      <c r="H80" s="18" t="n"/>
      <c r="I80" s="18" t="n"/>
      <c r="K80">
        <f>""</f>
        <v/>
      </c>
      <c r="L80">
        <f>""</f>
        <v/>
      </c>
      <c r="M80">
        <f>""</f>
        <v/>
      </c>
      <c r="N80">
        <f>""</f>
        <v/>
      </c>
    </row>
    <row r="81">
      <c r="A81" s="18" t="n"/>
      <c r="B81" s="32" t="n"/>
      <c r="C81" s="18" t="n"/>
      <c r="D81" s="18" t="n"/>
      <c r="E81" s="20" t="n"/>
      <c r="F81" s="33" t="n"/>
      <c r="G81" s="28">
        <f>IF(OR(A81="",B81="",C81="",D81="",E81="",F81="",H81=""),"",IFERROR(E81*F81,""))</f>
        <v/>
      </c>
      <c r="H81" s="18" t="n"/>
      <c r="I81" s="18" t="n"/>
      <c r="K81">
        <f>""</f>
        <v/>
      </c>
      <c r="L81">
        <f>""</f>
        <v/>
      </c>
      <c r="M81">
        <f>""</f>
        <v/>
      </c>
      <c r="N81">
        <f>""</f>
        <v/>
      </c>
    </row>
    <row r="82">
      <c r="A82" s="18" t="n"/>
      <c r="B82" s="32" t="n"/>
      <c r="C82" s="18" t="n"/>
      <c r="D82" s="18" t="n"/>
      <c r="E82" s="20" t="n"/>
      <c r="F82" s="33" t="n"/>
      <c r="G82" s="27">
        <f>IF(OR(A82="",B82="",C82="",D82="",E82="",F82="",H82=""),"",IFERROR(E82*F82,""))</f>
        <v/>
      </c>
      <c r="H82" s="18" t="n"/>
      <c r="I82" s="18" t="n"/>
      <c r="K82">
        <f>""</f>
        <v/>
      </c>
      <c r="L82">
        <f>""</f>
        <v/>
      </c>
      <c r="M82">
        <f>""</f>
        <v/>
      </c>
      <c r="N82">
        <f>""</f>
        <v/>
      </c>
    </row>
    <row r="83">
      <c r="A83" s="18" t="n"/>
      <c r="B83" s="32" t="n"/>
      <c r="C83" s="18" t="n"/>
      <c r="D83" s="18" t="n"/>
      <c r="E83" s="20" t="n"/>
      <c r="F83" s="33" t="n"/>
      <c r="G83" s="28">
        <f>IF(OR(A83="",B83="",C83="",D83="",E83="",F83="",H83=""),"",IFERROR(E83*F83,""))</f>
        <v/>
      </c>
      <c r="H83" s="18" t="n"/>
      <c r="I83" s="18" t="n"/>
      <c r="K83">
        <f>""</f>
        <v/>
      </c>
      <c r="L83">
        <f>""</f>
        <v/>
      </c>
      <c r="M83">
        <f>""</f>
        <v/>
      </c>
      <c r="N83">
        <f>""</f>
        <v/>
      </c>
    </row>
    <row r="84">
      <c r="A84" s="18" t="n"/>
      <c r="B84" s="32" t="n"/>
      <c r="C84" s="18" t="n"/>
      <c r="D84" s="18" t="n"/>
      <c r="E84" s="20" t="n"/>
      <c r="F84" s="33" t="n"/>
      <c r="G84" s="27">
        <f>IF(OR(A84="",B84="",C84="",D84="",E84="",F84="",H84=""),"",IFERROR(E84*F84,""))</f>
        <v/>
      </c>
      <c r="H84" s="18" t="n"/>
      <c r="I84" s="18" t="n"/>
      <c r="K84">
        <f>""</f>
        <v/>
      </c>
      <c r="L84">
        <f>""</f>
        <v/>
      </c>
      <c r="M84">
        <f>""</f>
        <v/>
      </c>
      <c r="N84">
        <f>""</f>
        <v/>
      </c>
    </row>
    <row r="85">
      <c r="A85" s="18" t="n"/>
      <c r="B85" s="32" t="n"/>
      <c r="C85" s="18" t="n"/>
      <c r="D85" s="18" t="n"/>
      <c r="E85" s="20" t="n"/>
      <c r="F85" s="33" t="n"/>
      <c r="G85" s="28">
        <f>IF(OR(A85="",B85="",C85="",D85="",E85="",F85="",H85=""),"",IFERROR(E85*F85,""))</f>
        <v/>
      </c>
      <c r="H85" s="18" t="n"/>
      <c r="I85" s="18" t="n"/>
      <c r="K85">
        <f>""</f>
        <v/>
      </c>
      <c r="L85">
        <f>""</f>
        <v/>
      </c>
      <c r="M85">
        <f>""</f>
        <v/>
      </c>
      <c r="N85">
        <f>""</f>
        <v/>
      </c>
    </row>
    <row r="86">
      <c r="A86" s="18" t="n"/>
      <c r="B86" s="32" t="n"/>
      <c r="C86" s="18" t="n"/>
      <c r="D86" s="18" t="n"/>
      <c r="E86" s="20" t="n"/>
      <c r="F86" s="33" t="n"/>
      <c r="G86" s="27">
        <f>IF(OR(A86="",B86="",C86="",D86="",E86="",F86="",H86=""),"",IFERROR(E86*F86,""))</f>
        <v/>
      </c>
      <c r="H86" s="18" t="n"/>
      <c r="I86" s="18" t="n"/>
      <c r="K86">
        <f>""</f>
        <v/>
      </c>
      <c r="L86">
        <f>""</f>
        <v/>
      </c>
      <c r="M86">
        <f>""</f>
        <v/>
      </c>
      <c r="N86">
        <f>""</f>
        <v/>
      </c>
    </row>
    <row r="87">
      <c r="A87" s="18" t="n"/>
      <c r="B87" s="32" t="n"/>
      <c r="C87" s="18" t="n"/>
      <c r="D87" s="18" t="n"/>
      <c r="E87" s="20" t="n"/>
      <c r="F87" s="33" t="n"/>
      <c r="G87" s="28">
        <f>IF(OR(A87="",B87="",C87="",D87="",E87="",F87="",H87=""),"",IFERROR(E87*F87,""))</f>
        <v/>
      </c>
      <c r="H87" s="18" t="n"/>
      <c r="I87" s="18" t="n"/>
      <c r="K87">
        <f>""</f>
        <v/>
      </c>
      <c r="L87">
        <f>""</f>
        <v/>
      </c>
      <c r="M87">
        <f>""</f>
        <v/>
      </c>
      <c r="N87">
        <f>""</f>
        <v/>
      </c>
    </row>
    <row r="88">
      <c r="A88" s="18" t="n"/>
      <c r="B88" s="32" t="n"/>
      <c r="C88" s="18" t="n"/>
      <c r="D88" s="18" t="n"/>
      <c r="E88" s="20" t="n"/>
      <c r="F88" s="33" t="n"/>
      <c r="G88" s="27">
        <f>IF(OR(A88="",B88="",C88="",D88="",E88="",F88="",H88=""),"",IFERROR(E88*F88,""))</f>
        <v/>
      </c>
      <c r="H88" s="18" t="n"/>
      <c r="I88" s="18" t="n"/>
      <c r="K88">
        <f>""</f>
        <v/>
      </c>
      <c r="L88">
        <f>""</f>
        <v/>
      </c>
      <c r="M88">
        <f>""</f>
        <v/>
      </c>
      <c r="N88">
        <f>""</f>
        <v/>
      </c>
    </row>
    <row r="89">
      <c r="A89" s="18" t="n"/>
      <c r="B89" s="32" t="n"/>
      <c r="C89" s="18" t="n"/>
      <c r="D89" s="18" t="n"/>
      <c r="E89" s="20" t="n"/>
      <c r="F89" s="33" t="n"/>
      <c r="G89" s="28">
        <f>IF(OR(A89="",B89="",C89="",D89="",E89="",F89="",H89=""),"",IFERROR(E89*F89,""))</f>
        <v/>
      </c>
      <c r="H89" s="18" t="n"/>
      <c r="I89" s="18" t="n"/>
      <c r="K89">
        <f>""</f>
        <v/>
      </c>
      <c r="L89">
        <f>""</f>
        <v/>
      </c>
      <c r="M89">
        <f>""</f>
        <v/>
      </c>
      <c r="N89">
        <f>""</f>
        <v/>
      </c>
    </row>
    <row r="90">
      <c r="A90" s="18" t="n"/>
      <c r="B90" s="32" t="n"/>
      <c r="C90" s="18" t="n"/>
      <c r="D90" s="18" t="n"/>
      <c r="E90" s="20" t="n"/>
      <c r="F90" s="33" t="n"/>
      <c r="G90" s="27">
        <f>IF(OR(A90="",B90="",C90="",D90="",E90="",F90="",H90=""),"",IFERROR(E90*F90,""))</f>
        <v/>
      </c>
      <c r="H90" s="18" t="n"/>
      <c r="I90" s="18" t="n"/>
      <c r="K90">
        <f>""</f>
        <v/>
      </c>
      <c r="L90">
        <f>""</f>
        <v/>
      </c>
      <c r="M90">
        <f>""</f>
        <v/>
      </c>
      <c r="N90">
        <f>""</f>
        <v/>
      </c>
    </row>
    <row r="91">
      <c r="A91" s="18" t="n"/>
      <c r="B91" s="32" t="n"/>
      <c r="C91" s="18" t="n"/>
      <c r="D91" s="18" t="n"/>
      <c r="E91" s="20" t="n"/>
      <c r="F91" s="33" t="n"/>
      <c r="G91" s="28">
        <f>IF(OR(A91="",B91="",C91="",D91="",E91="",F91="",H91=""),"",IFERROR(E91*F91,""))</f>
        <v/>
      </c>
      <c r="H91" s="18" t="n"/>
      <c r="I91" s="18" t="n"/>
      <c r="K91">
        <f>""</f>
        <v/>
      </c>
      <c r="L91">
        <f>""</f>
        <v/>
      </c>
      <c r="M91">
        <f>""</f>
        <v/>
      </c>
      <c r="N91">
        <f>""</f>
        <v/>
      </c>
    </row>
    <row r="92">
      <c r="A92" s="18" t="n"/>
      <c r="B92" s="32" t="n"/>
      <c r="C92" s="18" t="n"/>
      <c r="D92" s="18" t="n"/>
      <c r="E92" s="20" t="n"/>
      <c r="F92" s="33" t="n"/>
      <c r="G92" s="27">
        <f>IF(OR(A92="",B92="",C92="",D92="",E92="",F92="",H92=""),"",IFERROR(E92*F92,""))</f>
        <v/>
      </c>
      <c r="H92" s="18" t="n"/>
      <c r="I92" s="18" t="n"/>
      <c r="K92">
        <f>""</f>
        <v/>
      </c>
      <c r="L92">
        <f>""</f>
        <v/>
      </c>
      <c r="M92">
        <f>""</f>
        <v/>
      </c>
      <c r="N92">
        <f>""</f>
        <v/>
      </c>
    </row>
    <row r="93">
      <c r="A93" s="18" t="n"/>
      <c r="B93" s="32" t="n"/>
      <c r="C93" s="18" t="n"/>
      <c r="D93" s="18" t="n"/>
      <c r="E93" s="20" t="n"/>
      <c r="F93" s="33" t="n"/>
      <c r="G93" s="28">
        <f>IF(OR(A93="",B93="",C93="",D93="",E93="",F93="",H93=""),"",IFERROR(E93*F93,""))</f>
        <v/>
      </c>
      <c r="H93" s="18" t="n"/>
      <c r="I93" s="18" t="n"/>
      <c r="K93">
        <f>""</f>
        <v/>
      </c>
      <c r="L93">
        <f>""</f>
        <v/>
      </c>
      <c r="M93">
        <f>""</f>
        <v/>
      </c>
      <c r="N93">
        <f>""</f>
        <v/>
      </c>
    </row>
    <row r="94">
      <c r="A94" s="18" t="n"/>
      <c r="B94" s="32" t="n"/>
      <c r="C94" s="18" t="n"/>
      <c r="D94" s="18" t="n"/>
      <c r="E94" s="20" t="n"/>
      <c r="F94" s="33" t="n"/>
      <c r="G94" s="27">
        <f>IF(OR(A94="",B94="",C94="",D94="",E94="",F94="",H94=""),"",IFERROR(E94*F94,""))</f>
        <v/>
      </c>
      <c r="H94" s="18" t="n"/>
      <c r="I94" s="18" t="n"/>
      <c r="K94">
        <f>""</f>
        <v/>
      </c>
      <c r="L94">
        <f>""</f>
        <v/>
      </c>
      <c r="M94">
        <f>""</f>
        <v/>
      </c>
      <c r="N94">
        <f>""</f>
        <v/>
      </c>
    </row>
    <row r="95">
      <c r="A95" s="18" t="n"/>
      <c r="B95" s="32" t="n"/>
      <c r="C95" s="18" t="n"/>
      <c r="D95" s="18" t="n"/>
      <c r="E95" s="20" t="n"/>
      <c r="F95" s="33" t="n"/>
      <c r="G95" s="28">
        <f>IF(OR(A95="",B95="",C95="",D95="",E95="",F95="",H95=""),"",IFERROR(E95*F95,""))</f>
        <v/>
      </c>
      <c r="H95" s="18" t="n"/>
      <c r="I95" s="18" t="n"/>
      <c r="K95">
        <f>""</f>
        <v/>
      </c>
      <c r="L95">
        <f>""</f>
        <v/>
      </c>
      <c r="M95">
        <f>""</f>
        <v/>
      </c>
      <c r="N95">
        <f>""</f>
        <v/>
      </c>
    </row>
    <row r="96">
      <c r="A96" s="18" t="n"/>
      <c r="B96" s="32" t="n"/>
      <c r="C96" s="18" t="n"/>
      <c r="D96" s="18" t="n"/>
      <c r="E96" s="20" t="n"/>
      <c r="F96" s="33" t="n"/>
      <c r="G96" s="27">
        <f>IF(OR(A96="",B96="",C96="",D96="",E96="",F96="",H96=""),"",IFERROR(E96*F96,""))</f>
        <v/>
      </c>
      <c r="H96" s="18" t="n"/>
      <c r="I96" s="18" t="n"/>
      <c r="K96">
        <f>""</f>
        <v/>
      </c>
      <c r="L96">
        <f>""</f>
        <v/>
      </c>
      <c r="M96">
        <f>""</f>
        <v/>
      </c>
      <c r="N96">
        <f>""</f>
        <v/>
      </c>
    </row>
    <row r="97">
      <c r="A97" s="18" t="n"/>
      <c r="B97" s="32" t="n"/>
      <c r="C97" s="18" t="n"/>
      <c r="D97" s="18" t="n"/>
      <c r="E97" s="20" t="n"/>
      <c r="F97" s="33" t="n"/>
      <c r="G97" s="28">
        <f>IF(OR(A97="",B97="",C97="",D97="",E97="",F97="",H97=""),"",IFERROR(E97*F97,""))</f>
        <v/>
      </c>
      <c r="H97" s="18" t="n"/>
      <c r="I97" s="18" t="n"/>
      <c r="K97">
        <f>""</f>
        <v/>
      </c>
      <c r="L97">
        <f>""</f>
        <v/>
      </c>
      <c r="M97">
        <f>""</f>
        <v/>
      </c>
      <c r="N97">
        <f>""</f>
        <v/>
      </c>
    </row>
    <row r="98">
      <c r="A98" s="18" t="n"/>
      <c r="B98" s="32" t="n"/>
      <c r="C98" s="18" t="n"/>
      <c r="D98" s="18" t="n"/>
      <c r="E98" s="20" t="n"/>
      <c r="F98" s="33" t="n"/>
      <c r="G98" s="27">
        <f>IF(OR(A98="",B98="",C98="",D98="",E98="",F98="",H98=""),"",IFERROR(E98*F98,""))</f>
        <v/>
      </c>
      <c r="H98" s="18" t="n"/>
      <c r="I98" s="18" t="n"/>
      <c r="K98">
        <f>""</f>
        <v/>
      </c>
      <c r="L98">
        <f>""</f>
        <v/>
      </c>
      <c r="M98">
        <f>""</f>
        <v/>
      </c>
      <c r="N98">
        <f>""</f>
        <v/>
      </c>
    </row>
    <row r="99">
      <c r="A99" s="18" t="n"/>
      <c r="B99" s="32" t="n"/>
      <c r="C99" s="18" t="n"/>
      <c r="D99" s="18" t="n"/>
      <c r="E99" s="20" t="n"/>
      <c r="F99" s="33" t="n"/>
      <c r="G99" s="28">
        <f>IF(OR(A99="",B99="",C99="",D99="",E99="",F99="",H99=""),"",IFERROR(E99*F99,""))</f>
        <v/>
      </c>
      <c r="H99" s="18" t="n"/>
      <c r="I99" s="18" t="n"/>
      <c r="K99">
        <f>""</f>
        <v/>
      </c>
      <c r="L99">
        <f>""</f>
        <v/>
      </c>
      <c r="M99">
        <f>""</f>
        <v/>
      </c>
      <c r="N99">
        <f>""</f>
        <v/>
      </c>
    </row>
    <row r="100">
      <c r="A100" s="18" t="n"/>
      <c r="B100" s="32" t="n"/>
      <c r="C100" s="18" t="n"/>
      <c r="D100" s="18" t="n"/>
      <c r="E100" s="20" t="n"/>
      <c r="F100" s="33" t="n"/>
      <c r="G100" s="27">
        <f>IF(OR(A100="",B100="",C100="",D100="",E100="",F100="",H100=""),"",IFERROR(E100*F100,""))</f>
        <v/>
      </c>
      <c r="H100" s="18" t="n"/>
      <c r="I100" s="18" t="n"/>
      <c r="K100">
        <f>""</f>
        <v/>
      </c>
      <c r="L100">
        <f>""</f>
        <v/>
      </c>
      <c r="M100">
        <f>""</f>
        <v/>
      </c>
      <c r="N100">
        <f>""</f>
        <v/>
      </c>
    </row>
    <row r="101">
      <c r="A101" s="18" t="n"/>
      <c r="B101" s="32" t="n"/>
      <c r="C101" s="18" t="n"/>
      <c r="D101" s="18" t="n"/>
      <c r="E101" s="20" t="n"/>
      <c r="F101" s="33" t="n"/>
      <c r="G101" s="28">
        <f>IF(OR(A101="",B101="",C101="",D101="",E101="",F101="",H101=""),"",IFERROR(E101*F101,""))</f>
        <v/>
      </c>
      <c r="H101" s="18" t="n"/>
      <c r="I101" s="18" t="n"/>
      <c r="K101">
        <f>""</f>
        <v/>
      </c>
      <c r="L101">
        <f>""</f>
        <v/>
      </c>
      <c r="M101">
        <f>""</f>
        <v/>
      </c>
      <c r="N101">
        <f>""</f>
        <v/>
      </c>
    </row>
    <row r="102">
      <c r="A102" s="18" t="n"/>
      <c r="B102" s="32" t="n"/>
      <c r="C102" s="18" t="n"/>
      <c r="D102" s="18" t="n"/>
      <c r="E102" s="20" t="n"/>
      <c r="F102" s="33" t="n"/>
      <c r="G102" s="27">
        <f>IF(OR(A102="",B102="",C102="",D102="",E102="",F102="",H102=""),"",IFERROR(E102*F102,""))</f>
        <v/>
      </c>
      <c r="H102" s="18" t="n"/>
      <c r="I102" s="18" t="n"/>
      <c r="K102">
        <f>""</f>
        <v/>
      </c>
      <c r="L102">
        <f>""</f>
        <v/>
      </c>
      <c r="M102">
        <f>""</f>
        <v/>
      </c>
      <c r="N102">
        <f>""</f>
        <v/>
      </c>
    </row>
    <row r="103">
      <c r="A103" s="18" t="n"/>
      <c r="B103" s="32" t="n"/>
      <c r="C103" s="18" t="n"/>
      <c r="D103" s="18" t="n"/>
      <c r="E103" s="20" t="n"/>
      <c r="F103" s="33" t="n"/>
      <c r="G103" s="28">
        <f>IF(OR(A103="",B103="",C103="",D103="",E103="",F103="",H103=""),"",IFERROR(E103*F103,""))</f>
        <v/>
      </c>
      <c r="H103" s="18" t="n"/>
      <c r="I103" s="18" t="n"/>
      <c r="K103">
        <f>""</f>
        <v/>
      </c>
      <c r="L103">
        <f>""</f>
        <v/>
      </c>
      <c r="M103">
        <f>""</f>
        <v/>
      </c>
      <c r="N103">
        <f>""</f>
        <v/>
      </c>
    </row>
  </sheetData>
  <mergeCells count="1">
    <mergeCell ref="A1:I1"/>
  </mergeCells>
  <conditionalFormatting sqref="H4:H103">
    <cfRule type="expression" priority="1" dxfId="0">
      <formula>$H4="Paga"</formula>
    </cfRule>
    <cfRule type="expression" priority="2" dxfId="1">
      <formula>$H4="Pendente"</formula>
    </cfRule>
  </conditionalFormatting>
  <dataValidations count="6">
    <dataValidation sqref="D4:D103" showDropDown="0" showInputMessage="0" showErrorMessage="1" allowBlank="0" errorTitle="Categoria inválida" error="Escolha uma categoria disponível em Parâmetros." type="list">
      <formula1>=$K$2:$K$9</formula1>
    </dataValidation>
    <dataValidation sqref="H4:H103" showDropDown="0" showInputMessage="0" showErrorMessage="1" allowBlank="0" errorTitle="Status inválido" error="Escolha Paga, Pendente ou Cancelada." type="list">
      <formula1>=$L$2:$L$4</formula1>
    </dataValidation>
    <dataValidation sqref="I4:I103" showDropDown="0" showInputMessage="0" showErrorMessage="1" allowBlank="0" errorTitle="Forma inválida" error="Escolha uma forma disponível em Parâmetros." type="list">
      <formula1>=$M$2:$M$6</formula1>
    </dataValidation>
    <dataValidation sqref="B4:B103" showDropDown="0" showInputMessage="0" showErrorMessage="1" allowBlank="0" errorTitle="Data fora do limite" error="Confira os limites de data na aba Parâmetros." type="date" operator="between">
      <formula1>=$N$2</formula1>
      <formula2>=$N$3</formula2>
    </dataValidation>
    <dataValidation sqref="E4:E103" showDropDown="0" showInputMessage="0" showErrorMessage="1" allowBlank="0" errorTitle="Quantidade inválida" error="Informe um inteiro positivo dentro do limite definido." type="whole" operator="between">
      <formula1>1</formula1>
      <formula2>=$N$4</formula2>
    </dataValidation>
    <dataValidation sqref="F4:F103" showDropDown="0" showInputMessage="0" showErrorMessage="1" allowBlank="0" errorTitle="Valor inválido" error="Informe um valor não negativo dentro do limite definido." type="decimal" operator="between">
      <formula1>0</formula1>
      <formula2>=$N$5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48" customWidth="1" min="3" max="3"/>
    <col width="24" customWidth="1" min="4" max="4"/>
    <col width="28" customWidth="1" min="5" max="5"/>
    <col width="19" customWidth="1" min="6" max="6"/>
    <col width="19" customWidth="1" min="7" max="7"/>
    <col width="23" customWidth="1" min="8" max="8"/>
  </cols>
  <sheetData>
    <row r="1" ht="28" customHeight="1">
      <c r="A1" s="1" t="inlineStr">
        <is>
          <t>Parâmetros financeiros editáveis</t>
        </is>
      </c>
      <c r="B1" s="25" t="n"/>
      <c r="C1" s="25" t="n"/>
      <c r="D1" s="25" t="n"/>
      <c r="E1" s="25" t="n"/>
      <c r="F1" s="25" t="n"/>
      <c r="G1" s="25" t="n"/>
      <c r="H1" s="26" t="n"/>
    </row>
    <row r="2" ht="24" customHeight="1">
      <c r="A2" s="13" t="inlineStr">
        <is>
          <t>Premissa</t>
        </is>
      </c>
      <c r="B2" s="13" t="inlineStr">
        <is>
          <t>Valor</t>
        </is>
      </c>
      <c r="C2" s="13" t="inlineStr">
        <is>
          <t>Uso na pasta</t>
        </is>
      </c>
      <c r="D2" s="13" t="inlineStr">
        <is>
          <t>Categorias de receita</t>
        </is>
      </c>
      <c r="E2" s="13" t="inlineStr">
        <is>
          <t>Categorias de despesa</t>
        </is>
      </c>
      <c r="F2" s="13" t="inlineStr">
        <is>
          <t>Status de receita</t>
        </is>
      </c>
      <c r="G2" s="13" t="inlineStr">
        <is>
          <t>Status de despesa</t>
        </is>
      </c>
      <c r="H2" s="13" t="inlineStr">
        <is>
          <t>Formas de recebimento</t>
        </is>
      </c>
    </row>
    <row r="3">
      <c r="A3" s="5" t="inlineStr">
        <is>
          <t>Início do período</t>
        </is>
      </c>
      <c r="B3" s="32" t="n">
        <v>46023</v>
      </c>
      <c r="C3" s="22" t="inlineStr">
        <is>
          <t>Limite inicial dos indicadores do Resumo</t>
        </is>
      </c>
      <c r="D3" s="18" t="inlineStr">
        <is>
          <t>Cabelo</t>
        </is>
      </c>
      <c r="E3" s="18" t="inlineStr">
        <is>
          <t>Produtos e insumos</t>
        </is>
      </c>
      <c r="F3" s="18" t="inlineStr">
        <is>
          <t>Recebida</t>
        </is>
      </c>
      <c r="G3" s="18" t="inlineStr">
        <is>
          <t>Paga</t>
        </is>
      </c>
      <c r="H3" s="18" t="inlineStr">
        <is>
          <t>Pix</t>
        </is>
      </c>
    </row>
    <row r="4">
      <c r="A4" s="16" t="inlineStr">
        <is>
          <t>Fim do período</t>
        </is>
      </c>
      <c r="B4" s="32" t="n">
        <v>46387</v>
      </c>
      <c r="C4" s="23" t="inlineStr">
        <is>
          <t>Limite final dos indicadores do Resumo</t>
        </is>
      </c>
      <c r="D4" s="18" t="inlineStr">
        <is>
          <t>Unhas</t>
        </is>
      </c>
      <c r="E4" s="18" t="inlineStr">
        <is>
          <t>Aluguel</t>
        </is>
      </c>
      <c r="F4" s="18" t="inlineStr">
        <is>
          <t>Pendente</t>
        </is>
      </c>
      <c r="G4" s="18" t="inlineStr">
        <is>
          <t>Pendente</t>
        </is>
      </c>
      <c r="H4" s="18" t="inlineStr">
        <is>
          <t>Cartão</t>
        </is>
      </c>
    </row>
    <row r="5">
      <c r="A5" s="5" t="inlineStr">
        <is>
          <t>Saldo inicial informado</t>
        </is>
      </c>
      <c r="B5" s="34" t="n">
        <v>12000</v>
      </c>
      <c r="C5" s="22" t="inlineStr">
        <is>
          <t>Valor anterior ao período; pode ser negativo</t>
        </is>
      </c>
      <c r="D5" s="18" t="inlineStr">
        <is>
          <t>Estética não clínica</t>
        </is>
      </c>
      <c r="E5" s="18" t="inlineStr">
        <is>
          <t>Água e energia</t>
        </is>
      </c>
      <c r="F5" s="18" t="inlineStr">
        <is>
          <t>Cancelada</t>
        </is>
      </c>
      <c r="G5" s="18" t="inlineStr">
        <is>
          <t>Cancelada</t>
        </is>
      </c>
      <c r="H5" s="18" t="inlineStr">
        <is>
          <t>Dinheiro</t>
        </is>
      </c>
    </row>
    <row r="6">
      <c r="A6" s="16" t="inlineStr">
        <is>
          <t>Limite mensal para alerta de despesas</t>
        </is>
      </c>
      <c r="B6" s="34" t="n">
        <v>9500</v>
      </c>
      <c r="C6" s="23" t="inlineStr">
        <is>
          <t>Acima deste valor, conferir as despesas do mês</t>
        </is>
      </c>
      <c r="D6" s="18" t="inlineStr">
        <is>
          <t>Barbearia</t>
        </is>
      </c>
      <c r="E6" s="18" t="inlineStr">
        <is>
          <t>Divulgação</t>
        </is>
      </c>
      <c r="F6" s="18" t="n"/>
      <c r="G6" s="18" t="n"/>
      <c r="H6" s="18" t="inlineStr">
        <is>
          <t>Transferência</t>
        </is>
      </c>
    </row>
    <row r="7">
      <c r="A7" s="5" t="inlineStr">
        <is>
          <t>Data mínima permitida</t>
        </is>
      </c>
      <c r="B7" s="32" t="n">
        <v>45292</v>
      </c>
      <c r="C7" s="22" t="inlineStr">
        <is>
          <t>Limite editável das datas de lançamento</t>
        </is>
      </c>
      <c r="D7" s="18" t="inlineStr">
        <is>
          <t>Sobrancelhas</t>
        </is>
      </c>
      <c r="E7" s="18" t="inlineStr">
        <is>
          <t>Manutenção</t>
        </is>
      </c>
      <c r="F7" s="18" t="n"/>
      <c r="G7" s="18" t="n"/>
      <c r="H7" s="18" t="inlineStr">
        <is>
          <t>Outro</t>
        </is>
      </c>
    </row>
    <row r="8">
      <c r="A8" s="16" t="inlineStr">
        <is>
          <t>Data máxima permitida</t>
        </is>
      </c>
      <c r="B8" s="32" t="n">
        <v>47118</v>
      </c>
      <c r="C8" s="23" t="inlineStr">
        <is>
          <t>Limite editável das datas de lançamento</t>
        </is>
      </c>
      <c r="D8" s="18" t="inlineStr">
        <is>
          <t>Produtos</t>
        </is>
      </c>
      <c r="E8" s="18" t="inlineStr">
        <is>
          <t>Materiais</t>
        </is>
      </c>
      <c r="F8" s="18" t="n"/>
      <c r="G8" s="18" t="n"/>
      <c r="H8" s="18" t="n"/>
    </row>
    <row r="9">
      <c r="A9" s="5" t="inlineStr">
        <is>
          <t>Quantidade máxima por lançamento</t>
        </is>
      </c>
      <c r="B9" s="20" t="n">
        <v>100</v>
      </c>
      <c r="C9" s="22" t="inlineStr">
        <is>
          <t>Limite editável para evitar digitação incoerente</t>
        </is>
      </c>
      <c r="D9" s="18" t="inlineStr">
        <is>
          <t>Pacotes</t>
        </is>
      </c>
      <c r="E9" s="18" t="inlineStr">
        <is>
          <t>Serviços administrativos</t>
        </is>
      </c>
      <c r="F9" s="18" t="n"/>
      <c r="G9" s="18" t="n"/>
      <c r="H9" s="18" t="n"/>
    </row>
    <row r="10">
      <c r="A10" s="16" t="inlineStr">
        <is>
          <t>Valor unitário máximo</t>
        </is>
      </c>
      <c r="B10" s="34" t="n">
        <v>100000</v>
      </c>
      <c r="C10" s="23" t="inlineStr">
        <is>
          <t>Limite editável por item</t>
        </is>
      </c>
      <c r="D10" s="18" t="inlineStr">
        <is>
          <t>Outros</t>
        </is>
      </c>
      <c r="E10" s="18" t="inlineStr">
        <is>
          <t>Outros</t>
        </is>
      </c>
      <c r="F10" s="18" t="n"/>
      <c r="G10" s="18" t="n"/>
      <c r="H10" s="18" t="n"/>
    </row>
    <row r="11">
      <c r="A11" s="5" t="inlineStr">
        <is>
          <t>Desconto máximo</t>
        </is>
      </c>
      <c r="B11" s="34" t="n">
        <v>10000</v>
      </c>
      <c r="C11" s="22" t="inlineStr">
        <is>
          <t>Limite editável por lançamento de receita</t>
        </is>
      </c>
      <c r="D11" s="5" t="n"/>
      <c r="E11" s="5" t="n"/>
      <c r="F11" s="5" t="n"/>
      <c r="G11" s="5" t="n"/>
      <c r="H11" s="5" t="n"/>
    </row>
    <row r="12">
      <c r="A12" s="16" t="inlineStr">
        <is>
          <t>Ano da análise mensal</t>
        </is>
      </c>
      <c r="B12" s="20" t="n">
        <v>2026</v>
      </c>
      <c r="C12" s="23" t="inlineStr">
        <is>
          <t>Ano exibido na tabela mensal do Resumo</t>
        </is>
      </c>
      <c r="D12" s="16" t="n"/>
      <c r="E12" s="16" t="n"/>
      <c r="F12" s="16" t="n"/>
      <c r="G12" s="16" t="n"/>
      <c r="H12" s="16" t="n"/>
    </row>
  </sheetData>
  <autoFilter ref="A2:H12"/>
  <mergeCells count="1">
    <mergeCell ref="A1:H1"/>
  </mergeCells>
  <conditionalFormatting sqref="B4">
    <cfRule type="expression" priority="1" dxfId="1">
      <formula>AND($B$3&lt;&gt;"",$B$4&lt;&gt;"",$B$4&lt;$B$3)</formula>
    </cfRule>
  </conditionalFormatting>
  <conditionalFormatting sqref="B8">
    <cfRule type="expression" priority="2" dxfId="1">
      <formula>AND($B$7&lt;&gt;"",$B$8&lt;&gt;"",$B$8&lt;$B$7)</formula>
    </cfRule>
  </conditionalFormatting>
  <dataValidations count="5">
    <dataValidation sqref="B3:B4 B7:B8" showDropDown="0" showInputMessage="0" showErrorMessage="1" allowBlank="0" errorTitle="Data inválida" error="Informe uma data entre 01/01/2020 e 31/12/2040." type="date" operator="between">
      <formula1>DATE(2020,1,1)</formula1>
      <formula2>DATE(2040,12,31)</formula2>
    </dataValidation>
    <dataValidation sqref="B5" showDropDown="0" showInputMessage="0" showErrorMessage="1" allowBlank="0" errorTitle="Valor inválido" error="Informe um valor numérico válido." type="decimal" operator="between">
      <formula1>-1000000000</formula1>
      <formula2>1000000000</formula2>
    </dataValidation>
    <dataValidation sqref="B6 B10:B11" showDropDown="0" showInputMessage="0" showErrorMessage="1" allowBlank="0" errorTitle="Valor inválido" error="Informe um valor maior ou igual a zero." type="decimal" operator="between">
      <formula1>0</formula1>
      <formula2>1000000000</formula2>
    </dataValidation>
    <dataValidation sqref="B9" showDropDown="0" showInputMessage="0" showErrorMessage="1" allowBlank="0" errorTitle="Quantidade inválida" error="Informe um número inteiro entre 1 e 10.000." type="whole" operator="between">
      <formula1>1</formula1>
      <formula2>10000</formula2>
    </dataValidation>
    <dataValidation sqref="B12" showDropDown="0" showInputMessage="0" showErrorMessage="1" allowBlank="0" errorTitle="Ano inválido" error="Informe um ano entre 2020 e 2040." type="whole" operator="between">
      <formula1>2020</formula1>
      <formula2>2040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2026-09-08T19:11:13Z</dcterms:created>
  <dcterms:modified xmlns:dcterms="http://purl.org/dc/terms/" xmlns:xsi="http://www.w3.org/2001/XMLSchema-instance" xsi:type="dcterms:W3CDTF">2026-09-08T19:11:13+00:00Z</dcterms:modified>
</cp:coreProperties>
</file>