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Lançamentos" sheetId="2" state="visible" r:id="rId2"/>
    <sheet xmlns:r="http://schemas.openxmlformats.org/officeDocument/2006/relationships" name="Parâmetros" sheetId="3" state="visible" r:id="rId3"/>
  </sheets>
  <definedNames>
    <definedName name="_xlnm._FilterDatabase" localSheetId="1" hidden="1">'Lançamentos'!$A$1:$V$501</definedName>
    <definedName name="_xlnm._FilterDatabase" localSheetId="2" hidden="1">'Parâmetros'!$D$2:$G$9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R$ #,##0.00"/>
    <numFmt numFmtId="166" formatCode="hh:mm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3F303B"/>
      <sz val="10"/>
    </font>
    <font>
      <name val="Calibri"/>
      <color rgb="003F303B"/>
      <sz val="10"/>
    </font>
    <font>
      <name val="Calibri"/>
      <b val="1"/>
      <color rgb="00FFFFFF"/>
      <sz val="10"/>
    </font>
  </fonts>
  <fills count="10">
    <fill>
      <patternFill/>
    </fill>
    <fill>
      <patternFill patternType="gray125"/>
    </fill>
    <fill>
      <patternFill patternType="solid">
        <fgColor rgb="00351432"/>
      </patternFill>
    </fill>
    <fill>
      <patternFill patternType="solid">
        <fgColor rgb="00FFF7F5"/>
      </patternFill>
    </fill>
    <fill>
      <patternFill patternType="solid">
        <fgColor rgb="00F6DFE2"/>
      </patternFill>
    </fill>
    <fill>
      <patternFill patternType="solid">
        <fgColor rgb="00FFFFFF"/>
      </patternFill>
    </fill>
    <fill>
      <patternFill patternType="solid">
        <fgColor rgb="00B63D5C"/>
      </patternFill>
    </fill>
    <fill>
      <patternFill patternType="solid">
        <fgColor rgb="00E5E5E5"/>
      </patternFill>
    </fill>
    <fill>
      <patternFill patternType="solid">
        <fgColor rgb="00EEEEEE"/>
      </patternFill>
    </fill>
    <fill>
      <patternFill patternType="solid">
        <fgColor rgb="00D9D9D9"/>
      </patternFill>
    </fill>
  </fills>
  <borders count="6">
    <border>
      <left/>
      <right/>
      <top/>
      <bottom/>
      <diagonal/>
    </border>
    <border>
      <left style="thin">
        <color rgb="00E4D6DC"/>
      </left>
      <right style="thin">
        <color rgb="00E4D6DC"/>
      </right>
      <top style="thin">
        <color rgb="00E4D6DC"/>
      </top>
      <bottom style="thin">
        <color rgb="00E4D6DC"/>
      </bottom>
    </border>
    <border>
      <left/>
      <right/>
      <top style="thin">
        <color rgb="00E4D6DC"/>
      </top>
      <bottom/>
      <diagonal/>
    </border>
    <border>
      <left/>
      <right style="thin">
        <color rgb="00E4D6DC"/>
      </right>
      <top style="thin">
        <color rgb="00E4D6DC"/>
      </top>
      <bottom/>
      <diagonal/>
    </border>
    <border>
      <left/>
      <right/>
      <top style="thin">
        <color rgb="00E4D6DC"/>
      </top>
      <bottom style="thin">
        <color rgb="00E4D6DC"/>
      </bottom>
      <diagonal/>
    </border>
    <border>
      <left/>
      <right style="thin">
        <color rgb="00E4D6DC"/>
      </right>
      <top style="thin">
        <color rgb="00E4D6DC"/>
      </top>
      <bottom style="thin">
        <color rgb="00E4D6DC"/>
      </bottom>
      <diagonal/>
    </border>
  </borders>
  <cellStyleXfs count="1">
    <xf numFmtId="0" fontId="0" fillId="0" borderId="0"/>
  </cellStyleXfs>
  <cellXfs count="54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center" wrapText="1"/>
    </xf>
    <xf numFmtId="164" fontId="2" fillId="3" borderId="1" applyAlignment="1" pivotButton="0" quotePrefix="0" xfId="0">
      <alignment horizontal="center" vertical="center" wrapText="1"/>
    </xf>
    <xf numFmtId="1" fontId="2" fillId="3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center" wrapText="1"/>
    </xf>
    <xf numFmtId="1" fontId="2" fillId="3" borderId="1" applyAlignment="1" pivotButton="0" quotePrefix="0" xfId="0">
      <alignment horizontal="right" vertical="center"/>
    </xf>
    <xf numFmtId="165" fontId="2" fillId="3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left" vertical="center" wrapText="1"/>
    </xf>
    <xf numFmtId="1" fontId="2" fillId="5" borderId="1" applyAlignment="1" pivotButton="0" quotePrefix="0" xfId="0">
      <alignment horizontal="right" vertical="center"/>
    </xf>
    <xf numFmtId="165" fontId="2" fillId="5" borderId="1" applyAlignment="1" pivotButton="0" quotePrefix="0" xfId="0">
      <alignment horizontal="right" vertical="center"/>
    </xf>
    <xf numFmtId="2" fontId="2" fillId="5" borderId="1" applyAlignment="1" pivotButton="0" quotePrefix="0" xfId="0">
      <alignment horizontal="right" vertical="center"/>
    </xf>
    <xf numFmtId="10" fontId="2" fillId="3" borderId="1" applyAlignment="1" pivotButton="0" quotePrefix="0" xfId="0">
      <alignment horizontal="right" vertical="center"/>
    </xf>
    <xf numFmtId="0" fontId="2" fillId="9" borderId="1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left" vertical="center" wrapText="1"/>
    </xf>
    <xf numFmtId="1" fontId="3" fillId="3" borderId="1" applyAlignment="1" pivotButton="0" quotePrefix="0" xfId="0">
      <alignment horizontal="right" vertical="center"/>
    </xf>
    <xf numFmtId="165" fontId="3" fillId="3" borderId="1" applyAlignment="1" pivotButton="0" quotePrefix="0" xfId="0">
      <alignment horizontal="right" vertical="center"/>
    </xf>
    <xf numFmtId="2" fontId="3" fillId="3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left" vertical="center" wrapText="1"/>
    </xf>
    <xf numFmtId="1" fontId="3" fillId="5" borderId="1" applyAlignment="1" pivotButton="0" quotePrefix="0" xfId="0">
      <alignment horizontal="right" vertical="center"/>
    </xf>
    <xf numFmtId="165" fontId="3" fillId="5" borderId="1" applyAlignment="1" pivotButton="0" quotePrefix="0" xfId="0">
      <alignment horizontal="right" vertical="center"/>
    </xf>
    <xf numFmtId="2" fontId="3" fillId="5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left" vertical="top" wrapText="1"/>
    </xf>
    <xf numFmtId="0" fontId="4" fillId="2" borderId="1" applyAlignment="1" pivotButton="0" quotePrefix="0" xfId="0">
      <alignment horizontal="center" vertical="center" wrapText="1"/>
    </xf>
    <xf numFmtId="0" fontId="3" fillId="4" borderId="1" applyAlignment="1" applyProtection="1" pivotButton="0" quotePrefix="0" xfId="0">
      <alignment horizontal="left" vertical="center" wrapText="1"/>
      <protection locked="0" hidden="0"/>
    </xf>
    <xf numFmtId="164" fontId="3" fillId="4" borderId="1" applyAlignment="1" applyProtection="1" pivotButton="0" quotePrefix="0" xfId="0">
      <alignment horizontal="center" vertical="center" wrapText="1"/>
      <protection locked="0" hidden="0"/>
    </xf>
    <xf numFmtId="166" fontId="3" fillId="4" borderId="1" applyAlignment="1" applyProtection="1" pivotButton="0" quotePrefix="0" xfId="0">
      <alignment horizontal="center" vertical="center" wrapText="1"/>
      <protection locked="0" hidden="0"/>
    </xf>
    <xf numFmtId="1" fontId="3" fillId="4" borderId="1" applyAlignment="1" applyProtection="1" pivotButton="0" quotePrefix="0" xfId="0">
      <alignment horizontal="right" vertical="center"/>
      <protection locked="0" hidden="0"/>
    </xf>
    <xf numFmtId="165" fontId="3" fillId="4" borderId="1" applyAlignment="1" applyProtection="1" pivotButton="0" quotePrefix="0" xfId="0">
      <alignment horizontal="right" vertical="center"/>
      <protection locked="0" hidden="0"/>
    </xf>
    <xf numFmtId="2" fontId="3" fillId="7" borderId="1" applyAlignment="1" pivotButton="0" quotePrefix="0" xfId="0">
      <alignment horizontal="right" vertical="center"/>
    </xf>
    <xf numFmtId="0" fontId="3" fillId="7" borderId="1" applyAlignment="1" pivotButton="0" quotePrefix="0" xfId="0">
      <alignment horizontal="left" vertical="center" wrapText="1"/>
    </xf>
    <xf numFmtId="1" fontId="3" fillId="7" borderId="1" applyAlignment="1" pivotButton="0" quotePrefix="0" xfId="0">
      <alignment horizontal="right" vertical="center"/>
    </xf>
    <xf numFmtId="165" fontId="3" fillId="7" borderId="1" applyAlignment="1" pivotButton="0" quotePrefix="0" xfId="0">
      <alignment horizontal="right" vertical="center"/>
    </xf>
    <xf numFmtId="2" fontId="3" fillId="8" borderId="1" applyAlignment="1" pivotButton="0" quotePrefix="0" xfId="0">
      <alignment horizontal="right" vertical="center"/>
    </xf>
    <xf numFmtId="0" fontId="3" fillId="8" borderId="1" applyAlignment="1" pivotButton="0" quotePrefix="0" xfId="0">
      <alignment horizontal="left" vertical="center" wrapText="1"/>
    </xf>
    <xf numFmtId="1" fontId="3" fillId="8" borderId="1" applyAlignment="1" pivotButton="0" quotePrefix="0" xfId="0">
      <alignment horizontal="right" vertical="center"/>
    </xf>
    <xf numFmtId="165" fontId="3" fillId="8" borderId="1" applyAlignment="1" pivotButton="0" quotePrefix="0" xfId="0">
      <alignment horizontal="right" vertical="center"/>
    </xf>
    <xf numFmtId="164" fontId="3" fillId="4" borderId="1" applyAlignment="1" applyProtection="1" pivotButton="0" quotePrefix="0" xfId="0">
      <alignment horizontal="right" vertical="center"/>
      <protection locked="0" hidden="0"/>
    </xf>
    <xf numFmtId="0" fontId="3" fillId="5" borderId="1" applyAlignment="1" applyProtection="1" pivotButton="0" quotePrefix="0" xfId="0">
      <alignment horizontal="left" vertical="center" wrapText="1"/>
      <protection locked="0" hidden="0"/>
    </xf>
    <xf numFmtId="0" fontId="3" fillId="5" borderId="1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  <xf numFmtId="164" fontId="2" fillId="3" borderId="1" applyAlignment="1" pivotButton="0" quotePrefix="0" xfId="0">
      <alignment horizontal="center" vertical="center" wrapText="1"/>
    </xf>
    <xf numFmtId="165" fontId="2" fillId="3" borderId="1" applyAlignment="1" pivotButton="0" quotePrefix="0" xfId="0">
      <alignment horizontal="right" vertical="center"/>
    </xf>
    <xf numFmtId="165" fontId="2" fillId="5" borderId="1" applyAlignment="1" pivotButton="0" quotePrefix="0" xfId="0">
      <alignment horizontal="right" vertical="center"/>
    </xf>
    <xf numFmtId="165" fontId="3" fillId="3" borderId="1" applyAlignment="1" pivotButton="0" quotePrefix="0" xfId="0">
      <alignment horizontal="right" vertical="center"/>
    </xf>
    <xf numFmtId="165" fontId="3" fillId="5" borderId="1" applyAlignment="1" pivotButton="0" quotePrefix="0" xfId="0">
      <alignment horizontal="right" vertical="center"/>
    </xf>
    <xf numFmtId="164" fontId="3" fillId="4" borderId="1" applyAlignment="1" applyProtection="1" pivotButton="0" quotePrefix="0" xfId="0">
      <alignment horizontal="center" vertical="center" wrapText="1"/>
      <protection locked="0" hidden="0"/>
    </xf>
    <xf numFmtId="166" fontId="3" fillId="4" borderId="1" applyAlignment="1" applyProtection="1" pivotButton="0" quotePrefix="0" xfId="0">
      <alignment horizontal="center" vertical="center" wrapText="1"/>
      <protection locked="0" hidden="0"/>
    </xf>
    <xf numFmtId="165" fontId="3" fillId="4" borderId="1" applyAlignment="1" applyProtection="1" pivotButton="0" quotePrefix="0" xfId="0">
      <alignment horizontal="right" vertical="center"/>
      <protection locked="0" hidden="0"/>
    </xf>
    <xf numFmtId="165" fontId="3" fillId="7" borderId="1" applyAlignment="1" pivotButton="0" quotePrefix="0" xfId="0">
      <alignment horizontal="right" vertical="center"/>
    </xf>
    <xf numFmtId="165" fontId="3" fillId="8" borderId="1" applyAlignment="1" pivotButton="0" quotePrefix="0" xfId="0">
      <alignment horizontal="right" vertical="center"/>
    </xf>
    <xf numFmtId="164" fontId="3" fillId="4" borderId="1" applyAlignment="1" applyProtection="1" pivotButton="0" quotePrefix="0" xfId="0">
      <alignment horizontal="right" vertical="center"/>
      <protection locked="0" hidden="0"/>
    </xf>
  </cellXfs>
  <cellStyles count="1">
    <cellStyle name="Normal" xfId="0" builtinId="0" hidden="0"/>
  </cellStyles>
  <dxfs count="10">
    <dxf>
      <font>
        <name val="Calibri"/>
        <b val="1"/>
        <color rgb="00FFFFFF"/>
        <sz val="10"/>
      </font>
      <fill>
        <patternFill patternType="solid">
          <fgColor rgb="00B94762"/>
        </patternFill>
      </fill>
    </dxf>
    <dxf>
      <font>
        <name val="Calibri"/>
        <b val="1"/>
        <color rgb="00FFFFFF"/>
        <sz val="10"/>
      </font>
      <fill>
        <patternFill patternType="solid">
          <fgColor rgb="002F6B4F"/>
        </patternFill>
      </fill>
    </dxf>
    <dxf>
      <font>
        <name val="Calibri"/>
        <b val="1"/>
        <color rgb="003F303B"/>
        <sz val="10"/>
      </font>
      <fill>
        <patternFill patternType="solid">
          <fgColor rgb="00D9D9D9"/>
        </patternFill>
      </fill>
    </dxf>
    <dxf>
      <font>
        <name val="Calibri"/>
        <b val="1"/>
        <color rgb="003F303B"/>
        <sz val="10"/>
      </font>
      <fill>
        <patternFill patternType="solid">
          <fgColor rgb="00FCE4D6"/>
        </patternFill>
      </fill>
    </dxf>
    <dxf>
      <font>
        <name val="Calibri"/>
        <b val="1"/>
        <color rgb="002F6B4F"/>
        <sz val="10"/>
      </font>
      <fill>
        <patternFill patternType="solid">
          <fgColor rgb="00E2F0D9"/>
        </patternFill>
      </fill>
    </dxf>
    <dxf>
      <fill>
        <patternFill patternType="solid">
          <fgColor rgb="00F8D7DE"/>
        </patternFill>
      </fill>
    </dxf>
    <dxf>
      <fill>
        <patternFill patternType="solid">
          <fgColor rgb="00FCE4D6"/>
        </patternFill>
      </fill>
    </dxf>
    <dxf>
      <fill>
        <patternFill patternType="solid">
          <fgColor rgb="00DDEBF7"/>
        </patternFill>
      </fill>
    </dxf>
    <dxf>
      <fill>
        <patternFill patternType="solid">
          <fgColor rgb="00FFF2CC"/>
        </patternFill>
      </fill>
    </dxf>
    <dxf>
      <font>
        <name val="Calibri"/>
        <b val="1"/>
        <color rgb="002F6B4F"/>
        <sz val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Modelo interno</author>
  </authors>
  <commentList>
    <comment ref="O1" authorId="0" shapeId="0">
      <text>
        <t>Campo calculado automaticamente.</t>
      </text>
    </comment>
    <comment ref="P1" authorId="0" shapeId="0">
      <text>
        <t>Campo calculado automaticamente.</t>
      </text>
    </comment>
    <comment ref="Q1" authorId="0" shapeId="0">
      <text>
        <t>Campo calculado automaticamente.</t>
      </text>
    </comment>
    <comment ref="R1" authorId="0" shapeId="0">
      <text>
        <t>Campo calculado automaticamente.</t>
      </text>
    </comment>
    <comment ref="S1" authorId="0" shapeId="0">
      <text>
        <t>Campo calculado automaticamente.</t>
      </text>
    </comment>
    <comment ref="T1" authorId="0" shapeId="0">
      <text>
        <t>Campo calculado automaticamente.</t>
      </text>
    </comment>
    <comment ref="U1" authorId="0" shapeId="0">
      <text>
        <t>Campo calculado automaticamente.</t>
      </text>
    </comment>
    <comment ref="V1" authorId="0" shapeId="0">
      <text>
        <t>Campo calculado automaticamente.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351432"/>
    <outlinePr summaryBelow="1" summaryRight="1"/>
    <pageSetUpPr/>
  </sheetPr>
  <dimension ref="A1:H2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1" customWidth="1" min="1" max="1"/>
    <col width="34" customWidth="1" min="2" max="2"/>
    <col width="18" customWidth="1" min="3" max="3"/>
    <col width="33" customWidth="1" min="4" max="4"/>
    <col width="20" customWidth="1" min="5" max="5"/>
    <col width="3" customWidth="1" min="6" max="6"/>
    <col width="28" customWidth="1" min="7" max="7"/>
    <col width="18" customWidth="1" min="8" max="8"/>
  </cols>
  <sheetData>
    <row r="1" ht="30" customHeight="1">
      <c r="A1" s="1" t="inlineStr">
        <is>
          <t>Perdas com faltas e cancelamentos</t>
        </is>
      </c>
      <c r="B1" s="41" t="n"/>
      <c r="C1" s="41" t="n"/>
      <c r="D1" s="41" t="n"/>
      <c r="E1" s="41" t="n"/>
      <c r="F1" s="41" t="n"/>
      <c r="G1" s="41" t="n"/>
      <c r="H1" s="42" t="n"/>
    </row>
    <row r="2">
      <c r="A2" s="2" t="inlineStr">
        <is>
          <t>Início do período</t>
        </is>
      </c>
      <c r="B2" s="43">
        <f>IF(Parâmetros!$B$3="","",Parâmetros!$B$3)</f>
        <v/>
      </c>
      <c r="D2" s="2" t="inlineStr">
        <is>
          <t>Fim do período</t>
        </is>
      </c>
      <c r="E2" s="43">
        <f>IF(Parâmetros!$B$4="","",Parâmetros!$B$4)</f>
        <v/>
      </c>
      <c r="G2" s="2" t="inlineStr">
        <is>
          <t>Limite tardio (h)</t>
        </is>
      </c>
      <c r="H2" s="4">
        <f>IF(Parâmetros!$B$2="","",Parâmetros!$B$2)</f>
        <v/>
      </c>
    </row>
    <row r="3"/>
    <row r="4">
      <c r="A4" s="5" t="inlineStr">
        <is>
          <t>Indicador de volume</t>
        </is>
      </c>
      <c r="B4" s="5" t="inlineStr">
        <is>
          <t>Resultado</t>
        </is>
      </c>
      <c r="D4" s="5" t="inlineStr">
        <is>
          <t>Indicador financeiro</t>
        </is>
      </c>
      <c r="E4" s="5" t="inlineStr">
        <is>
          <t>Resultado</t>
        </is>
      </c>
      <c r="G4" s="5" t="inlineStr">
        <is>
          <t>Ociosidade</t>
        </is>
      </c>
      <c r="H4" s="5" t="inlineStr">
        <is>
          <t>Resultado</t>
        </is>
      </c>
    </row>
    <row r="5">
      <c r="A5" s="6" t="inlineStr">
        <is>
          <t>Ocorrências registradas</t>
        </is>
      </c>
      <c r="B5" s="7">
        <f>IF(OR(Parâmetros!$B$3="",Parâmetros!$B$4="",Parâmetros!$B$3&gt;Parâmetros!$B$4),"",COUNTIFS(Lançamentos!$B$2:$B$501,"&gt;="&amp;Parâmetros!$B$3,Lançamentos!$B$2:$B$501,"&lt;="&amp;Parâmetros!$B$4,Lançamentos!$A$2:$A$501,"&lt;&gt;",Lançamentos!$V$2:$V$501,"OK"))</f>
        <v/>
      </c>
      <c r="D5" s="6" t="inlineStr">
        <is>
          <t>Receita prevista afetada</t>
        </is>
      </c>
      <c r="E5" s="44">
        <f>IF(OR(Parâmetros!$B$3="",Parâmetros!$B$4="",Parâmetros!$B$3&gt;Parâmetros!$B$4),"",SUMIFS(Lançamentos!$G$2:$G$501,Lançamentos!$B$2:$B$501,"&gt;="&amp;Parâmetros!$B$3,Lançamentos!$B$2:$B$501,"&lt;="&amp;Parâmetros!$B$4,Lançamentos!$V$2:$V$501,"OK"))</f>
        <v/>
      </c>
      <c r="G5" s="6" t="inlineStr">
        <is>
          <t>Minutos ociosos</t>
        </is>
      </c>
      <c r="H5" s="7">
        <f>IF(OR(Parâmetros!$B$3="",Parâmetros!$B$4="",Parâmetros!$B$3&gt;Parâmetros!$B$4),"",SUMIFS(Lançamentos!$R$2:$R$501,Lançamentos!$B$2:$B$501,"&gt;="&amp;Parâmetros!$B$3,Lançamentos!$B$2:$B$501,"&lt;="&amp;Parâmetros!$B$4,Lançamentos!$V$2:$V$501,"OK"))</f>
        <v/>
      </c>
    </row>
    <row r="6">
      <c r="A6" s="9" t="inlineStr">
        <is>
          <t>Faltas</t>
        </is>
      </c>
      <c r="B6" s="10">
        <f>IF(OR(Parâmetros!$B$3="",Parâmetros!$B$4="",Parâmetros!$B$3&gt;Parâmetros!$B$4),"",COUNTIFS(Lançamentos!$B$2:$B$501,"&gt;="&amp;Parâmetros!$B$3,Lançamentos!$B$2:$B$501,"&lt;="&amp;Parâmetros!$B$4,Lançamentos!$P$2:$P$501,"Falta",Lançamentos!$V$2:$V$501,"OK"))</f>
        <v/>
      </c>
      <c r="D6" s="9" t="inlineStr">
        <is>
          <t>Receita substituta</t>
        </is>
      </c>
      <c r="E6" s="45">
        <f>IF(OR(Parâmetros!$B$3="",Parâmetros!$B$4="",Parâmetros!$B$3&gt;Parâmetros!$B$4),"",SUMIFS(Lançamentos!$L$2:$L$501,Lançamentos!$B$2:$B$501,"&gt;="&amp;Parâmetros!$B$3,Lançamentos!$B$2:$B$501,"&lt;="&amp;Parâmetros!$B$4,Lançamentos!$V$2:$V$501,"OK"))</f>
        <v/>
      </c>
      <c r="G6" s="9" t="inlineStr">
        <is>
          <t>Horas ociosas</t>
        </is>
      </c>
      <c r="H6" s="12">
        <f>IF(H5="","",IFERROR(H5/60,""))</f>
        <v/>
      </c>
    </row>
    <row r="7">
      <c r="A7" s="6" t="inlineStr">
        <is>
          <t>Cancelamentos tardios</t>
        </is>
      </c>
      <c r="B7" s="7">
        <f>IF(OR(Parâmetros!$B$3="",Parâmetros!$B$4="",Parâmetros!$B$3&gt;Parâmetros!$B$4),"",COUNTIFS(Lançamentos!$B$2:$B$501,"&gt;="&amp;Parâmetros!$B$3,Lançamentos!$B$2:$B$501,"&lt;="&amp;Parâmetros!$B$4,Lançamentos!$P$2:$P$501,"Cancelamento tardio",Lançamentos!$V$2:$V$501,"OK"))</f>
        <v/>
      </c>
      <c r="D7" s="6" t="inlineStr">
        <is>
          <t>Perda bruta</t>
        </is>
      </c>
      <c r="E7" s="44">
        <f>IF(OR(Parâmetros!$B$3="",Parâmetros!$B$4="",Parâmetros!$B$3&gt;Parâmetros!$B$4),"",SUMIFS(Lançamentos!$S$2:$S$501,Lançamentos!$B$2:$B$501,"&gt;="&amp;Parâmetros!$B$3,Lançamentos!$B$2:$B$501,"&lt;="&amp;Parâmetros!$B$4,Lançamentos!$V$2:$V$501,"OK"))</f>
        <v/>
      </c>
    </row>
    <row r="8">
      <c r="A8" s="9" t="inlineStr">
        <is>
          <t>Cancelamentos antecipados</t>
        </is>
      </c>
      <c r="B8" s="10">
        <f>IF(OR(Parâmetros!$B$3="",Parâmetros!$B$4="",Parâmetros!$B$3&gt;Parâmetros!$B$4),"",COUNTIFS(Lançamentos!$B$2:$B$501,"&gt;="&amp;Parâmetros!$B$3,Lançamentos!$B$2:$B$501,"&lt;="&amp;Parâmetros!$B$4,Lançamentos!$P$2:$P$501,"Cancelamento antecipado",Lançamentos!$V$2:$V$501,"OK"))</f>
        <v/>
      </c>
      <c r="D8" s="9" t="inlineStr">
        <is>
          <t>Depósitos recuperados</t>
        </is>
      </c>
      <c r="E8" s="45">
        <f>IF(OR(Parâmetros!$B$3="",Parâmetros!$B$4="",Parâmetros!$B$3&gt;Parâmetros!$B$4),"",SUMIFS(Lançamentos!$T$2:$T$501,Lançamentos!$B$2:$B$501,"&gt;="&amp;Parâmetros!$B$3,Lançamentos!$B$2:$B$501,"&lt;="&amp;Parâmetros!$B$4,Lançamentos!$V$2:$V$501,"OK"))</f>
        <v/>
      </c>
    </row>
    <row r="9">
      <c r="D9" s="6" t="inlineStr">
        <is>
          <t>Perda líquida</t>
        </is>
      </c>
      <c r="E9" s="44">
        <f>IF(OR(Parâmetros!$B$3="",Parâmetros!$B$4="",Parâmetros!$B$3&gt;Parâmetros!$B$4),"",SUMIFS(Lançamentos!$U$2:$U$501,Lançamentos!$B$2:$B$501,"&gt;="&amp;Parâmetros!$B$3,Lançamentos!$B$2:$B$501,"&lt;="&amp;Parâmetros!$B$4,Lançamentos!$V$2:$V$501,"OK"))</f>
        <v/>
      </c>
    </row>
    <row r="10">
      <c r="D10" s="9" t="inlineStr">
        <is>
          <t>Depósitos recuperados em faltas</t>
        </is>
      </c>
      <c r="E10" s="45">
        <f>IF(OR(Parâmetros!$B$3="",Parâmetros!$B$4="",Parâmetros!$B$3&gt;Parâmetros!$B$4),"",SUMIFS(Lançamentos!$T$2:$T$501,Lançamentos!$B$2:$B$501,"&gt;="&amp;Parâmetros!$B$3,Lançamentos!$B$2:$B$501,"&lt;="&amp;Parâmetros!$B$4,Lançamentos!$P$2:$P$501,"Falta",Lançamentos!$V$2:$V$501,"OK"))</f>
        <v/>
      </c>
    </row>
    <row r="11">
      <c r="D11" s="6" t="inlineStr">
        <is>
          <t>Percentual recuperado por depósitos</t>
        </is>
      </c>
      <c r="E11" s="13">
        <f>IF(E7="","",IF(E7=0,0,IFERROR(E8/E7,0)))</f>
        <v/>
      </c>
    </row>
    <row r="12">
      <c r="D12" s="9" t="inlineStr">
        <is>
          <t>Perda líquida média por ocorrência</t>
        </is>
      </c>
      <c r="E12" s="45">
        <f>IF(OR(B5="",B5=0),"",IFERROR(E9/B5,""))</f>
        <v/>
      </c>
    </row>
    <row r="13"/>
    <row r="14" ht="32" customHeight="1">
      <c r="A14" s="2" t="inlineStr">
        <is>
          <t>Alerta geral</t>
        </is>
      </c>
      <c r="B14" s="14">
        <f>IF(OR(Parâmetros!$B$3="",Parâmetros!$B$4=""),"Defina o período",IF(Parâmetros!$B$3&gt;Parâmetros!$B$4,"Período inválido",IF(COUNTIFS(Lançamentos!$B$2:$B$501,"&gt;="&amp;Parâmetros!$B$3,Lançamentos!$B$2:$B$501,"&lt;="&amp;Parâmetros!$B$4,Lançamentos!$A$2:$A$501,"&lt;&gt;",Lançamentos!$V$2:$V$501,"&lt;&gt;OK")&gt;0,"Há registros com alerta no período",IF(B5=0,"Sem ocorrências no período",IF(E9&gt;Parâmetros!$B$5,"Perda líquida acima da meta","Perda líquida dentro da meta")))))</f>
        <v/>
      </c>
    </row>
    <row r="15"/>
    <row r="16">
      <c r="A16" s="5" t="inlineStr">
        <is>
          <t>Classificação</t>
        </is>
      </c>
      <c r="B16" s="5" t="inlineStr">
        <is>
          <t>Ocorrências</t>
        </is>
      </c>
      <c r="C16" s="5" t="inlineStr">
        <is>
          <t>Perda líquida</t>
        </is>
      </c>
      <c r="D16" s="5" t="inlineStr">
        <is>
          <t>Horas ociosas</t>
        </is>
      </c>
    </row>
    <row r="17">
      <c r="A17" s="15" t="inlineStr">
        <is>
          <t>Falta</t>
        </is>
      </c>
      <c r="B17" s="16">
        <f>IF(OR(Parâmetros!$B$3="",Parâmetros!$B$4="",Parâmetros!$B$3&gt;Parâmetros!$B$4),"",COUNTIFS(Lançamentos!$B$2:$B$501,"&gt;="&amp;Parâmetros!$B$3,Lançamentos!$B$2:$B$501,"&lt;="&amp;Parâmetros!$B$4,Lançamentos!$P$2:$P$501,$A17,Lançamentos!$V$2:$V$501,"OK"))</f>
        <v/>
      </c>
      <c r="C17" s="46">
        <f>IF(OR(Parâmetros!$B$3="",Parâmetros!$B$4="",Parâmetros!$B$3&gt;Parâmetros!$B$4),"",SUMIFS(Lançamentos!$U$2:$U$501,Lançamentos!$B$2:$B$501,"&gt;="&amp;Parâmetros!$B$3,Lançamentos!$B$2:$B$501,"&lt;="&amp;Parâmetros!$B$4,Lançamentos!$P$2:$P$501,$A17,Lançamentos!$V$2:$V$501,"OK"))</f>
        <v/>
      </c>
      <c r="D17" s="18">
        <f>IF(OR(Parâmetros!$B$3="",Parâmetros!$B$4="",Parâmetros!$B$3&gt;Parâmetros!$B$4),"",IFERROR(SUMIFS(Lançamentos!$R$2:$R$501,Lançamentos!$B$2:$B$501,"&gt;="&amp;Parâmetros!$B$3,Lançamentos!$B$2:$B$501,"&lt;="&amp;Parâmetros!$B$4,Lançamentos!$P$2:$P$501,$A17,Lançamentos!$V$2:$V$501,"OK")/60,0))</f>
        <v/>
      </c>
    </row>
    <row r="18">
      <c r="A18" s="19" t="inlineStr">
        <is>
          <t>Cancelamento tardio</t>
        </is>
      </c>
      <c r="B18" s="20">
        <f>IF(OR(Parâmetros!$B$3="",Parâmetros!$B$4="",Parâmetros!$B$3&gt;Parâmetros!$B$4),"",COUNTIFS(Lançamentos!$B$2:$B$501,"&gt;="&amp;Parâmetros!$B$3,Lançamentos!$B$2:$B$501,"&lt;="&amp;Parâmetros!$B$4,Lançamentos!$P$2:$P$501,$A18,Lançamentos!$V$2:$V$501,"OK"))</f>
        <v/>
      </c>
      <c r="C18" s="47">
        <f>IF(OR(Parâmetros!$B$3="",Parâmetros!$B$4="",Parâmetros!$B$3&gt;Parâmetros!$B$4),"",SUMIFS(Lançamentos!$U$2:$U$501,Lançamentos!$B$2:$B$501,"&gt;="&amp;Parâmetros!$B$3,Lançamentos!$B$2:$B$501,"&lt;="&amp;Parâmetros!$B$4,Lançamentos!$P$2:$P$501,$A18,Lançamentos!$V$2:$V$501,"OK"))</f>
        <v/>
      </c>
      <c r="D18" s="22">
        <f>IF(OR(Parâmetros!$B$3="",Parâmetros!$B$4="",Parâmetros!$B$3&gt;Parâmetros!$B$4),"",IFERROR(SUMIFS(Lançamentos!$R$2:$R$501,Lançamentos!$B$2:$B$501,"&gt;="&amp;Parâmetros!$B$3,Lançamentos!$B$2:$B$501,"&lt;="&amp;Parâmetros!$B$4,Lançamentos!$P$2:$P$501,$A18,Lançamentos!$V$2:$V$501,"OK")/60,0))</f>
        <v/>
      </c>
    </row>
    <row r="19">
      <c r="A19" s="15" t="inlineStr">
        <is>
          <t>Cancelamento antecipado</t>
        </is>
      </c>
      <c r="B19" s="16">
        <f>IF(OR(Parâmetros!$B$3="",Parâmetros!$B$4="",Parâmetros!$B$3&gt;Parâmetros!$B$4),"",COUNTIFS(Lançamentos!$B$2:$B$501,"&gt;="&amp;Parâmetros!$B$3,Lançamentos!$B$2:$B$501,"&lt;="&amp;Parâmetros!$B$4,Lançamentos!$P$2:$P$501,$A19,Lançamentos!$V$2:$V$501,"OK"))</f>
        <v/>
      </c>
      <c r="C19" s="46">
        <f>IF(OR(Parâmetros!$B$3="",Parâmetros!$B$4="",Parâmetros!$B$3&gt;Parâmetros!$B$4),"",SUMIFS(Lançamentos!$U$2:$U$501,Lançamentos!$B$2:$B$501,"&gt;="&amp;Parâmetros!$B$3,Lançamentos!$B$2:$B$501,"&lt;="&amp;Parâmetros!$B$4,Lançamentos!$P$2:$P$501,$A19,Lançamentos!$V$2:$V$501,"OK"))</f>
        <v/>
      </c>
      <c r="D19" s="18">
        <f>IF(OR(Parâmetros!$B$3="",Parâmetros!$B$4="",Parâmetros!$B$3&gt;Parâmetros!$B$4),"",IFERROR(SUMIFS(Lançamentos!$R$2:$R$501,Lançamentos!$B$2:$B$501,"&gt;="&amp;Parâmetros!$B$3,Lançamentos!$B$2:$B$501,"&lt;="&amp;Parâmetros!$B$4,Lançamentos!$P$2:$P$501,$A19,Lançamentos!$V$2:$V$501,"OK")/60,0))</f>
        <v/>
      </c>
    </row>
    <row r="20"/>
    <row r="21"/>
    <row r="22">
      <c r="A22" s="2" t="inlineStr">
        <is>
          <t>Escopo</t>
        </is>
      </c>
      <c r="D22" s="2" t="inlineStr">
        <is>
          <t>Privacidade</t>
        </is>
      </c>
      <c r="G22" s="2" t="inlineStr">
        <is>
          <t>Limites</t>
        </is>
      </c>
    </row>
    <row r="23" ht="70" customHeight="1">
      <c r="A23" s="23" t="inlineStr">
        <is>
          <t>Registra somente faltas e cancelamentos. Não calcula taxa sobre o total de agendamentos.</t>
        </is>
      </c>
      <c r="D23" s="23" t="inlineStr">
        <is>
          <t>Use apenas códigos fictícios. Não registre nomes, telefones ou outros dados pessoais.</t>
        </is>
      </c>
      <c r="G23" s="23" t="inlineStr">
        <is>
          <t>Sem integração de agenda ou pagamentos e sem orientação jurídica, fiscal ou promessa de conformidade.</t>
        </is>
      </c>
    </row>
  </sheetData>
  <mergeCells count="1">
    <mergeCell ref="A1:H1"/>
  </mergeCells>
  <conditionalFormatting sqref="B14">
    <cfRule type="expression" priority="1" dxfId="0">
      <formula>$B$14="Perda líquida acima da meta"</formula>
    </cfRule>
    <cfRule type="expression" priority="2" dxfId="1">
      <formula>$B$14="Perda líquida dentro da meta"</formula>
    </cfRule>
    <cfRule type="expression" priority="3" dxfId="2">
      <formula>$B$14="Sem ocorrências no período"</formula>
    </cfRule>
    <cfRule type="expression" priority="4" dxfId="3">
      <formula>OR($B$14="Defina o período",$B$14="Período inválido")</formula>
    </cfRule>
    <cfRule type="expression" priority="5" dxfId="0">
      <formula>$B$14="Há registros com alerta no período"</formula>
    </cfRule>
  </conditionalFormatting>
  <conditionalFormatting sqref="E9">
    <cfRule type="expression" priority="6" dxfId="0">
      <formula>AND($E$9&lt;&gt;"",$E$9&gt;Parâmetros!$B$5)</formula>
    </cfRule>
    <cfRule type="expression" priority="7" dxfId="4">
      <formula>AND($E$9&lt;&gt;"",$E$9&lt;=Parâmetros!$B$5)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351432"/>
    <outlinePr summaryBelow="1" summaryRight="1"/>
    <pageSetUpPr/>
  </sheetPr>
  <dimension ref="A1:Z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5" customWidth="1" min="2" max="2"/>
    <col width="14" customWidth="1" min="3" max="3"/>
    <col width="22" customWidth="1" min="4" max="4"/>
    <col width="23" customWidth="1" min="5" max="5"/>
    <col width="27" customWidth="1" min="6" max="6"/>
    <col width="17" customWidth="1" min="7" max="7"/>
    <col width="20" customWidth="1" min="8" max="8"/>
    <col width="15" customWidth="1" min="9" max="9"/>
    <col width="14" customWidth="1" min="10" max="10"/>
    <col width="18" customWidth="1" min="11" max="11"/>
    <col width="19" customWidth="1" min="12" max="12"/>
    <col width="19" customWidth="1" min="13" max="13"/>
    <col width="21" customWidth="1" min="14" max="14"/>
    <col width="18" customWidth="1" min="15" max="15"/>
    <col width="29" customWidth="1" min="16" max="16"/>
    <col width="21" customWidth="1" min="17" max="17"/>
    <col width="18" customWidth="1" min="18" max="18"/>
    <col width="17" customWidth="1" min="19" max="19"/>
    <col width="21" customWidth="1" min="20" max="20"/>
    <col width="17" customWidth="1" min="21" max="21"/>
    <col width="35" customWidth="1" min="22" max="22"/>
    <col hidden="1" width="13" customWidth="1" min="23" max="23"/>
    <col hidden="1" width="13" customWidth="1" min="24" max="24"/>
    <col hidden="1" width="13" customWidth="1" min="25" max="25"/>
    <col hidden="1" width="13" customWidth="1" min="26" max="26"/>
  </cols>
  <sheetData>
    <row r="1" ht="42" customHeight="1">
      <c r="A1" s="24" t="inlineStr">
        <is>
          <t>Código da ocorrência</t>
        </is>
      </c>
      <c r="B1" s="24" t="inlineStr">
        <is>
          <t>Data agendada</t>
        </is>
      </c>
      <c r="C1" s="24" t="inlineStr">
        <is>
          <t>Hora agendada</t>
        </is>
      </c>
      <c r="D1" s="24" t="inlineStr">
        <is>
          <t>Duração prevista (min)</t>
        </is>
      </c>
      <c r="E1" s="24" t="inlineStr">
        <is>
          <t>Profissional ou equipe</t>
        </is>
      </c>
      <c r="F1" s="24" t="inlineStr">
        <is>
          <t>Serviço</t>
        </is>
      </c>
      <c r="G1" s="24" t="inlineStr">
        <is>
          <t>Valor previsto</t>
        </is>
      </c>
      <c r="H1" s="24" t="inlineStr">
        <is>
          <t>Tipo de ocorrência</t>
        </is>
      </c>
      <c r="I1" s="24" t="inlineStr">
        <is>
          <t>Data do aviso</t>
        </is>
      </c>
      <c r="J1" s="24" t="inlineStr">
        <is>
          <t>Hora do aviso</t>
        </is>
      </c>
      <c r="K1" s="24" t="inlineStr">
        <is>
          <t>Minutos repostos</t>
        </is>
      </c>
      <c r="L1" s="24" t="inlineStr">
        <is>
          <t>Receita substituta</t>
        </is>
      </c>
      <c r="M1" s="24" t="inlineStr">
        <is>
          <t>Depósito recebido</t>
        </is>
      </c>
      <c r="N1" s="24" t="inlineStr">
        <is>
          <t>Destino do depósito</t>
        </is>
      </c>
      <c r="O1" s="24" t="inlineStr">
        <is>
          <t>Antecedência (h)</t>
        </is>
      </c>
      <c r="P1" s="24" t="inlineStr">
        <is>
          <t>Classificação</t>
        </is>
      </c>
      <c r="Q1" s="24" t="inlineStr">
        <is>
          <t>Reposição do horário</t>
        </is>
      </c>
      <c r="R1" s="24" t="inlineStr">
        <is>
          <t>Minutos ociosos</t>
        </is>
      </c>
      <c r="S1" s="24" t="inlineStr">
        <is>
          <t>Perda bruta</t>
        </is>
      </c>
      <c r="T1" s="24" t="inlineStr">
        <is>
          <t>Depósito recuperado</t>
        </is>
      </c>
      <c r="U1" s="24" t="inlineStr">
        <is>
          <t>Perda líquida</t>
        </is>
      </c>
      <c r="V1" s="24" t="inlineStr">
        <is>
          <t>Alerta da linha</t>
        </is>
      </c>
      <c r="W1" t="inlineStr">
        <is>
          <t>lstProfissionais</t>
        </is>
      </c>
      <c r="X1" t="inlineStr">
        <is>
          <t>lstServicos</t>
        </is>
      </c>
      <c r="Y1" t="inlineStr">
        <is>
          <t>lstOcorrencias</t>
        </is>
      </c>
      <c r="Z1" t="inlineStr">
        <is>
          <t>lstDestinoDeposito</t>
        </is>
      </c>
    </row>
    <row r="2" ht="22" customHeight="1">
      <c r="A2" s="25" t="inlineStr">
        <is>
          <t>FIC-001</t>
        </is>
      </c>
      <c r="B2" s="48" t="n">
        <v>46266</v>
      </c>
      <c r="C2" s="49" t="n">
        <v>0.375</v>
      </c>
      <c r="D2" s="28" t="n">
        <v>60</v>
      </c>
      <c r="E2" s="25" t="inlineStr">
        <is>
          <t>Profissional A</t>
        </is>
      </c>
      <c r="F2" s="25" t="inlineStr">
        <is>
          <t>Corte feminino</t>
        </is>
      </c>
      <c r="G2" s="50" t="n">
        <v>120</v>
      </c>
      <c r="H2" s="25" t="inlineStr">
        <is>
          <t>Falta</t>
        </is>
      </c>
      <c r="I2" s="48" t="n"/>
      <c r="J2" s="49" t="n"/>
      <c r="K2" s="28" t="n">
        <v>0</v>
      </c>
      <c r="L2" s="50" t="n">
        <v>0</v>
      </c>
      <c r="M2" s="50" t="n">
        <v>30</v>
      </c>
      <c r="N2" s="25" t="inlineStr">
        <is>
          <t>Retido</t>
        </is>
      </c>
      <c r="O2" s="30">
        <f>IF($A2="","",IF($H2="Falta",0,IF(OR($B2="",$C2="",$I2="",$J2=""),"",MAX(0,(($B2+$C2)-($I2+$J2))*24))))</f>
        <v/>
      </c>
      <c r="P2" s="31">
        <f>IF($A2="","",IF($H2="Falta","Falta",IF($H2="Cancelamento",IF(OR($B2="",$C2="",$I2="",$J2=""),"Aviso não informado",IF(($I2+$J2)&gt;($B2+$C2),"Aviso após o horário",IF((($B2+$C2)-($I2+$J2))*24&lt;=Parâmetros!$B$2,"Cancelamento tardio","Cancelamento antecipado"))),"Tipo inválido")))</f>
        <v/>
      </c>
      <c r="Q2" s="31">
        <f>IF($A2="","",IF(OR($D2="",$K2=""),"",IF($K2=0,"Não",IF($K2&lt;$D2,"Parcial","Total"))))</f>
        <v/>
      </c>
      <c r="R2" s="32">
        <f>IF($A2="","",IF(OR($D2="",$K2=""),"",MAX(0,$D2-$K2)))</f>
        <v/>
      </c>
      <c r="S2" s="51">
        <f>IF($A2="","",IF(OR($G2="",$L2=""),"",MAX(0,$G2-$L2)))</f>
        <v/>
      </c>
      <c r="T2" s="51">
        <f>IF($A2="","",IF(OR($M2="",$N2="",$S2=""),"",IF($N2="Retido",MIN($M2,$S2),0)))</f>
        <v/>
      </c>
      <c r="U2" s="51">
        <f>IF($A2="","",IF(OR($S2="",$T2=""),"",MAX(0,$S2-$T2)))</f>
        <v/>
      </c>
      <c r="V2" s="31">
        <f>IF($A2="","",IF(COUNTIF($A$2:$A$501,$A2)&gt;1,"Código duplicado",IF(OR($B2="",$C2="",$D2="",$E2="",$F2="",$G2="",$H2="",$K2="",$L2="",$M2="",$N2=""),"Revisar campos obrigatórios",IF(AND($H2="Falta",$B2+$C2&gt;NOW()),"Falta com horário futuro",IF(AND($H2="Cancelamento",OR($I2="",$J2="")),"Informar aviso do cancelamento",IF(AND($H2="Falta",OR($I2&lt;&gt;"",$J2&lt;&gt;"")),"Limpar aviso para falta",IF(AND($H2="Cancelamento",($I2+$J2)&gt;($B2+$C2)),"Aviso após o horário",IF(AND($K2=0,$L2&gt;0),"Receita substituta sem reposição",IF(AND($K2&gt;0,$L2=0),"Confirmar reposição sem receita",IF(AND($N2="Retido",$M2&lt;=0),"Depósito retido sem valor",IF(AND($N2="Devolvido",$M2&lt;=0),"Depósito devolvido sem valor",IF(AND($N2="Não se aplica",$M2&gt;0),"Definir destino do depósito",IF($M2&gt;$G2,"Depósito acima do valor previsto","OK")))))))))))))</f>
        <v/>
      </c>
      <c r="W2">
        <f>'Parâmetros'!$D$3</f>
        <v/>
      </c>
      <c r="X2">
        <f>'Parâmetros'!$E$3</f>
        <v/>
      </c>
      <c r="Y2">
        <f>'Parâmetros'!$F$3</f>
        <v/>
      </c>
      <c r="Z2">
        <f>'Parâmetros'!$G$3</f>
        <v/>
      </c>
    </row>
    <row r="3" ht="22" customHeight="1">
      <c r="A3" s="25" t="inlineStr">
        <is>
          <t>FIC-002</t>
        </is>
      </c>
      <c r="B3" s="48" t="n">
        <v>46266</v>
      </c>
      <c r="C3" s="49" t="n">
        <v>0.5833333333333334</v>
      </c>
      <c r="D3" s="28" t="n">
        <v>45</v>
      </c>
      <c r="E3" s="25" t="inlineStr">
        <is>
          <t>Profissional B</t>
        </is>
      </c>
      <c r="F3" s="25" t="inlineStr">
        <is>
          <t>Manicure</t>
        </is>
      </c>
      <c r="G3" s="50" t="n">
        <v>70</v>
      </c>
      <c r="H3" s="25" t="inlineStr">
        <is>
          <t>Cancelamento</t>
        </is>
      </c>
      <c r="I3" s="48" t="n">
        <v>46266</v>
      </c>
      <c r="J3" s="49" t="n">
        <v>0.3333333333333333</v>
      </c>
      <c r="K3" s="28" t="n">
        <v>0</v>
      </c>
      <c r="L3" s="50" t="n">
        <v>0</v>
      </c>
      <c r="M3" s="50" t="n">
        <v>20</v>
      </c>
      <c r="N3" s="25" t="inlineStr">
        <is>
          <t>Devolvido</t>
        </is>
      </c>
      <c r="O3" s="34">
        <f>IF($A3="","",IF($H3="Falta",0,IF(OR($B3="",$C3="",$I3="",$J3=""),"",MAX(0,(($B3+$C3)-($I3+$J3))*24))))</f>
        <v/>
      </c>
      <c r="P3" s="35">
        <f>IF($A3="","",IF($H3="Falta","Falta",IF($H3="Cancelamento",IF(OR($B3="",$C3="",$I3="",$J3=""),"Aviso não informado",IF(($I3+$J3)&gt;($B3+$C3),"Aviso após o horário",IF((($B3+$C3)-($I3+$J3))*24&lt;=Parâmetros!$B$2,"Cancelamento tardio","Cancelamento antecipado"))),"Tipo inválido")))</f>
        <v/>
      </c>
      <c r="Q3" s="35">
        <f>IF($A3="","",IF(OR($D3="",$K3=""),"",IF($K3=0,"Não",IF($K3&lt;$D3,"Parcial","Total"))))</f>
        <v/>
      </c>
      <c r="R3" s="36">
        <f>IF($A3="","",IF(OR($D3="",$K3=""),"",MAX(0,$D3-$K3)))</f>
        <v/>
      </c>
      <c r="S3" s="52">
        <f>IF($A3="","",IF(OR($G3="",$L3=""),"",MAX(0,$G3-$L3)))</f>
        <v/>
      </c>
      <c r="T3" s="52">
        <f>IF($A3="","",IF(OR($M3="",$N3="",$S3=""),"",IF($N3="Retido",MIN($M3,$S3),0)))</f>
        <v/>
      </c>
      <c r="U3" s="52">
        <f>IF($A3="","",IF(OR($S3="",$T3=""),"",MAX(0,$S3-$T3)))</f>
        <v/>
      </c>
      <c r="V3" s="35">
        <f>IF($A3="","",IF(COUNTIF($A$2:$A$501,$A3)&gt;1,"Código duplicado",IF(OR($B3="",$C3="",$D3="",$E3="",$F3="",$G3="",$H3="",$K3="",$L3="",$M3="",$N3=""),"Revisar campos obrigatórios",IF(AND($H3="Falta",$B3+$C3&gt;NOW()),"Falta com horário futuro",IF(AND($H3="Cancelamento",OR($I3="",$J3="")),"Informar aviso do cancelamento",IF(AND($H3="Falta",OR($I3&lt;&gt;"",$J3&lt;&gt;"")),"Limpar aviso para falta",IF(AND($H3="Cancelamento",($I3+$J3)&gt;($B3+$C3)),"Aviso após o horário",IF(AND($K3=0,$L3&gt;0),"Receita substituta sem reposição",IF(AND($K3&gt;0,$L3=0),"Confirmar reposição sem receita",IF(AND($N3="Retido",$M3&lt;=0),"Depósito retido sem valor",IF(AND($N3="Devolvido",$M3&lt;=0),"Depósito devolvido sem valor",IF(AND($N3="Não se aplica",$M3&gt;0),"Definir destino do depósito",IF($M3&gt;$G3,"Depósito acima do valor previsto","OK")))))))))))))</f>
        <v/>
      </c>
      <c r="W3">
        <f>'Parâmetros'!$D$4</f>
        <v/>
      </c>
      <c r="X3">
        <f>'Parâmetros'!$E$4</f>
        <v/>
      </c>
      <c r="Y3">
        <f>'Parâmetros'!$F$4</f>
        <v/>
      </c>
      <c r="Z3">
        <f>'Parâmetros'!$G$4</f>
        <v/>
      </c>
    </row>
    <row r="4" ht="22" customHeight="1">
      <c r="A4" s="25" t="inlineStr">
        <is>
          <t>FIC-003</t>
        </is>
      </c>
      <c r="B4" s="48" t="n">
        <v>46267</v>
      </c>
      <c r="C4" s="49" t="n">
        <v>0.4166666666666667</v>
      </c>
      <c r="D4" s="28" t="n">
        <v>30</v>
      </c>
      <c r="E4" s="25" t="inlineStr">
        <is>
          <t>Profissional C</t>
        </is>
      </c>
      <c r="F4" s="25" t="inlineStr">
        <is>
          <t>Corte masculino</t>
        </is>
      </c>
      <c r="G4" s="50" t="n">
        <v>60</v>
      </c>
      <c r="H4" s="25" t="inlineStr">
        <is>
          <t>Cancelamento</t>
        </is>
      </c>
      <c r="I4" s="48" t="n">
        <v>46265</v>
      </c>
      <c r="J4" s="49" t="n">
        <v>0.375</v>
      </c>
      <c r="K4" s="28" t="n">
        <v>30</v>
      </c>
      <c r="L4" s="50" t="n">
        <v>60</v>
      </c>
      <c r="M4" s="50" t="n">
        <v>0</v>
      </c>
      <c r="N4" s="25" t="inlineStr">
        <is>
          <t>Não se aplica</t>
        </is>
      </c>
      <c r="O4" s="30">
        <f>IF($A4="","",IF($H4="Falta",0,IF(OR($B4="",$C4="",$I4="",$J4=""),"",MAX(0,(($B4+$C4)-($I4+$J4))*24))))</f>
        <v/>
      </c>
      <c r="P4" s="31">
        <f>IF($A4="","",IF($H4="Falta","Falta",IF($H4="Cancelamento",IF(OR($B4="",$C4="",$I4="",$J4=""),"Aviso não informado",IF(($I4+$J4)&gt;($B4+$C4),"Aviso após o horário",IF((($B4+$C4)-($I4+$J4))*24&lt;=Parâmetros!$B$2,"Cancelamento tardio","Cancelamento antecipado"))),"Tipo inválido")))</f>
        <v/>
      </c>
      <c r="Q4" s="31">
        <f>IF($A4="","",IF(OR($D4="",$K4=""),"",IF($K4=0,"Não",IF($K4&lt;$D4,"Parcial","Total"))))</f>
        <v/>
      </c>
      <c r="R4" s="32">
        <f>IF($A4="","",IF(OR($D4="",$K4=""),"",MAX(0,$D4-$K4)))</f>
        <v/>
      </c>
      <c r="S4" s="51">
        <f>IF($A4="","",IF(OR($G4="",$L4=""),"",MAX(0,$G4-$L4)))</f>
        <v/>
      </c>
      <c r="T4" s="51">
        <f>IF($A4="","",IF(OR($M4="",$N4="",$S4=""),"",IF($N4="Retido",MIN($M4,$S4),0)))</f>
        <v/>
      </c>
      <c r="U4" s="51">
        <f>IF($A4="","",IF(OR($S4="",$T4=""),"",MAX(0,$S4-$T4)))</f>
        <v/>
      </c>
      <c r="V4" s="31">
        <f>IF($A4="","",IF(COUNTIF($A$2:$A$501,$A4)&gt;1,"Código duplicado",IF(OR($B4="",$C4="",$D4="",$E4="",$F4="",$G4="",$H4="",$K4="",$L4="",$M4="",$N4=""),"Revisar campos obrigatórios",IF(AND($H4="Falta",$B4+$C4&gt;NOW()),"Falta com horário futuro",IF(AND($H4="Cancelamento",OR($I4="",$J4="")),"Informar aviso do cancelamento",IF(AND($H4="Falta",OR($I4&lt;&gt;"",$J4&lt;&gt;"")),"Limpar aviso para falta",IF(AND($H4="Cancelamento",($I4+$J4)&gt;($B4+$C4)),"Aviso após o horário",IF(AND($K4=0,$L4&gt;0),"Receita substituta sem reposição",IF(AND($K4&gt;0,$L4=0),"Confirmar reposição sem receita",IF(AND($N4="Retido",$M4&lt;=0),"Depósito retido sem valor",IF(AND($N4="Devolvido",$M4&lt;=0),"Depósito devolvido sem valor",IF(AND($N4="Não se aplica",$M4&gt;0),"Definir destino do depósito",IF($M4&gt;$G4,"Depósito acima do valor previsto","OK")))))))))))))</f>
        <v/>
      </c>
      <c r="W4">
        <f>'Parâmetros'!$D$5</f>
        <v/>
      </c>
      <c r="X4">
        <f>'Parâmetros'!$E$5</f>
        <v/>
      </c>
      <c r="Z4">
        <f>'Parâmetros'!$G$5</f>
        <v/>
      </c>
    </row>
    <row r="5" ht="22" customHeight="1">
      <c r="A5" s="25" t="inlineStr">
        <is>
          <t>FIC-004</t>
        </is>
      </c>
      <c r="B5" s="48" t="n">
        <v>46268</v>
      </c>
      <c r="C5" s="49" t="n">
        <v>0.6666666666666666</v>
      </c>
      <c r="D5" s="28" t="n">
        <v>90</v>
      </c>
      <c r="E5" s="25" t="inlineStr">
        <is>
          <t>Profissional A</t>
        </is>
      </c>
      <c r="F5" s="25" t="inlineStr">
        <is>
          <t>Escova</t>
        </is>
      </c>
      <c r="G5" s="50" t="n">
        <v>180</v>
      </c>
      <c r="H5" s="25" t="inlineStr">
        <is>
          <t>Falta</t>
        </is>
      </c>
      <c r="I5" s="48" t="n"/>
      <c r="J5" s="49" t="n"/>
      <c r="K5" s="28" t="n">
        <v>0</v>
      </c>
      <c r="L5" s="50" t="n">
        <v>0</v>
      </c>
      <c r="M5" s="50" t="n">
        <v>0</v>
      </c>
      <c r="N5" s="25" t="inlineStr">
        <is>
          <t>Não se aplica</t>
        </is>
      </c>
      <c r="O5" s="34">
        <f>IF($A5="","",IF($H5="Falta",0,IF(OR($B5="",$C5="",$I5="",$J5=""),"",MAX(0,(($B5+$C5)-($I5+$J5))*24))))</f>
        <v/>
      </c>
      <c r="P5" s="35">
        <f>IF($A5="","",IF($H5="Falta","Falta",IF($H5="Cancelamento",IF(OR($B5="",$C5="",$I5="",$J5=""),"Aviso não informado",IF(($I5+$J5)&gt;($B5+$C5),"Aviso após o horário",IF((($B5+$C5)-($I5+$J5))*24&lt;=Parâmetros!$B$2,"Cancelamento tardio","Cancelamento antecipado"))),"Tipo inválido")))</f>
        <v/>
      </c>
      <c r="Q5" s="35">
        <f>IF($A5="","",IF(OR($D5="",$K5=""),"",IF($K5=0,"Não",IF($K5&lt;$D5,"Parcial","Total"))))</f>
        <v/>
      </c>
      <c r="R5" s="36">
        <f>IF($A5="","",IF(OR($D5="",$K5=""),"",MAX(0,$D5-$K5)))</f>
        <v/>
      </c>
      <c r="S5" s="52">
        <f>IF($A5="","",IF(OR($G5="",$L5=""),"",MAX(0,$G5-$L5)))</f>
        <v/>
      </c>
      <c r="T5" s="52">
        <f>IF($A5="","",IF(OR($M5="",$N5="",$S5=""),"",IF($N5="Retido",MIN($M5,$S5),0)))</f>
        <v/>
      </c>
      <c r="U5" s="52">
        <f>IF($A5="","",IF(OR($S5="",$T5=""),"",MAX(0,$S5-$T5)))</f>
        <v/>
      </c>
      <c r="V5" s="35">
        <f>IF($A5="","",IF(COUNTIF($A$2:$A$501,$A5)&gt;1,"Código duplicado",IF(OR($B5="",$C5="",$D5="",$E5="",$F5="",$G5="",$H5="",$K5="",$L5="",$M5="",$N5=""),"Revisar campos obrigatórios",IF(AND($H5="Falta",$B5+$C5&gt;NOW()),"Falta com horário futuro",IF(AND($H5="Cancelamento",OR($I5="",$J5="")),"Informar aviso do cancelamento",IF(AND($H5="Falta",OR($I5&lt;&gt;"",$J5&lt;&gt;"")),"Limpar aviso para falta",IF(AND($H5="Cancelamento",($I5+$J5)&gt;($B5+$C5)),"Aviso após o horário",IF(AND($K5=0,$L5&gt;0),"Receita substituta sem reposição",IF(AND($K5&gt;0,$L5=0),"Confirmar reposição sem receita",IF(AND($N5="Retido",$M5&lt;=0),"Depósito retido sem valor",IF(AND($N5="Devolvido",$M5&lt;=0),"Depósito devolvido sem valor",IF(AND($N5="Não se aplica",$M5&gt;0),"Definir destino do depósito",IF($M5&gt;$G5,"Depósito acima do valor previsto","OK")))))))))))))</f>
        <v/>
      </c>
      <c r="W5">
        <f>'Parâmetros'!$D$6</f>
        <v/>
      </c>
      <c r="X5">
        <f>'Parâmetros'!$E$6</f>
        <v/>
      </c>
    </row>
    <row r="6" ht="22" customHeight="1">
      <c r="A6" s="25" t="inlineStr">
        <is>
          <t>FIC-005</t>
        </is>
      </c>
      <c r="B6" s="48" t="n">
        <v>46269</v>
      </c>
      <c r="C6" s="49" t="n">
        <v>0.4583333333333333</v>
      </c>
      <c r="D6" s="28" t="n">
        <v>60</v>
      </c>
      <c r="E6" s="25" t="inlineStr">
        <is>
          <t>Profissional B</t>
        </is>
      </c>
      <c r="F6" s="25" t="inlineStr">
        <is>
          <t>Pedicure</t>
        </is>
      </c>
      <c r="G6" s="50" t="n">
        <v>90</v>
      </c>
      <c r="H6" s="25" t="inlineStr">
        <is>
          <t>Cancelamento</t>
        </is>
      </c>
      <c r="I6" s="48" t="n">
        <v>46268</v>
      </c>
      <c r="J6" s="49" t="n">
        <v>0.5</v>
      </c>
      <c r="K6" s="28" t="n">
        <v>60</v>
      </c>
      <c r="L6" s="50" t="n">
        <v>70</v>
      </c>
      <c r="M6" s="50" t="n">
        <v>20</v>
      </c>
      <c r="N6" s="25" t="inlineStr">
        <is>
          <t>Retido</t>
        </is>
      </c>
      <c r="O6" s="30">
        <f>IF($A6="","",IF($H6="Falta",0,IF(OR($B6="",$C6="",$I6="",$J6=""),"",MAX(0,(($B6+$C6)-($I6+$J6))*24))))</f>
        <v/>
      </c>
      <c r="P6" s="31">
        <f>IF($A6="","",IF($H6="Falta","Falta",IF($H6="Cancelamento",IF(OR($B6="",$C6="",$I6="",$J6=""),"Aviso não informado",IF(($I6+$J6)&gt;($B6+$C6),"Aviso após o horário",IF((($B6+$C6)-($I6+$J6))*24&lt;=Parâmetros!$B$2,"Cancelamento tardio","Cancelamento antecipado"))),"Tipo inválido")))</f>
        <v/>
      </c>
      <c r="Q6" s="31">
        <f>IF($A6="","",IF(OR($D6="",$K6=""),"",IF($K6=0,"Não",IF($K6&lt;$D6,"Parcial","Total"))))</f>
        <v/>
      </c>
      <c r="R6" s="32">
        <f>IF($A6="","",IF(OR($D6="",$K6=""),"",MAX(0,$D6-$K6)))</f>
        <v/>
      </c>
      <c r="S6" s="51">
        <f>IF($A6="","",IF(OR($G6="",$L6=""),"",MAX(0,$G6-$L6)))</f>
        <v/>
      </c>
      <c r="T6" s="51">
        <f>IF($A6="","",IF(OR($M6="",$N6="",$S6=""),"",IF($N6="Retido",MIN($M6,$S6),0)))</f>
        <v/>
      </c>
      <c r="U6" s="51">
        <f>IF($A6="","",IF(OR($S6="",$T6=""),"",MAX(0,$S6-$T6)))</f>
        <v/>
      </c>
      <c r="V6" s="31">
        <f>IF($A6="","",IF(COUNTIF($A$2:$A$501,$A6)&gt;1,"Código duplicado",IF(OR($B6="",$C6="",$D6="",$E6="",$F6="",$G6="",$H6="",$K6="",$L6="",$M6="",$N6=""),"Revisar campos obrigatórios",IF(AND($H6="Falta",$B6+$C6&gt;NOW()),"Falta com horário futuro",IF(AND($H6="Cancelamento",OR($I6="",$J6="")),"Informar aviso do cancelamento",IF(AND($H6="Falta",OR($I6&lt;&gt;"",$J6&lt;&gt;"")),"Limpar aviso para falta",IF(AND($H6="Cancelamento",($I6+$J6)&gt;($B6+$C6)),"Aviso após o horário",IF(AND($K6=0,$L6&gt;0),"Receita substituta sem reposição",IF(AND($K6&gt;0,$L6=0),"Confirmar reposição sem receita",IF(AND($N6="Retido",$M6&lt;=0),"Depósito retido sem valor",IF(AND($N6="Devolvido",$M6&lt;=0),"Depósito devolvido sem valor",IF(AND($N6="Não se aplica",$M6&gt;0),"Definir destino do depósito",IF($M6&gt;$G6,"Depósito acima do valor previsto","OK")))))))))))))</f>
        <v/>
      </c>
      <c r="X6">
        <f>'Parâmetros'!$E$7</f>
        <v/>
      </c>
    </row>
    <row r="7" ht="22" customHeight="1">
      <c r="A7" s="25" t="inlineStr">
        <is>
          <t>FIC-006</t>
        </is>
      </c>
      <c r="B7" s="48" t="n">
        <v>46270</v>
      </c>
      <c r="C7" s="49" t="n">
        <v>0.3958333333333333</v>
      </c>
      <c r="D7" s="28" t="n">
        <v>30</v>
      </c>
      <c r="E7" s="25" t="inlineStr">
        <is>
          <t>Profissional C</t>
        </is>
      </c>
      <c r="F7" s="25" t="inlineStr">
        <is>
          <t>Design de sobrancelhas</t>
        </is>
      </c>
      <c r="G7" s="50" t="n">
        <v>50</v>
      </c>
      <c r="H7" s="25" t="inlineStr">
        <is>
          <t>Cancelamento</t>
        </is>
      </c>
      <c r="I7" s="48" t="n">
        <v>46268</v>
      </c>
      <c r="J7" s="49" t="n">
        <v>0.3958333333333333</v>
      </c>
      <c r="K7" s="28" t="n">
        <v>0</v>
      </c>
      <c r="L7" s="50" t="n">
        <v>0</v>
      </c>
      <c r="M7" s="50" t="n">
        <v>0</v>
      </c>
      <c r="N7" s="25" t="inlineStr">
        <is>
          <t>Não se aplica</t>
        </is>
      </c>
      <c r="O7" s="34">
        <f>IF($A7="","",IF($H7="Falta",0,IF(OR($B7="",$C7="",$I7="",$J7=""),"",MAX(0,(($B7+$C7)-($I7+$J7))*24))))</f>
        <v/>
      </c>
      <c r="P7" s="35">
        <f>IF($A7="","",IF($H7="Falta","Falta",IF($H7="Cancelamento",IF(OR($B7="",$C7="",$I7="",$J7=""),"Aviso não informado",IF(($I7+$J7)&gt;($B7+$C7),"Aviso após o horário",IF((($B7+$C7)-($I7+$J7))*24&lt;=Parâmetros!$B$2,"Cancelamento tardio","Cancelamento antecipado"))),"Tipo inválido")))</f>
        <v/>
      </c>
      <c r="Q7" s="35">
        <f>IF($A7="","",IF(OR($D7="",$K7=""),"",IF($K7=0,"Não",IF($K7&lt;$D7,"Parcial","Total"))))</f>
        <v/>
      </c>
      <c r="R7" s="36">
        <f>IF($A7="","",IF(OR($D7="",$K7=""),"",MAX(0,$D7-$K7)))</f>
        <v/>
      </c>
      <c r="S7" s="52">
        <f>IF($A7="","",IF(OR($G7="",$L7=""),"",MAX(0,$G7-$L7)))</f>
        <v/>
      </c>
      <c r="T7" s="52">
        <f>IF($A7="","",IF(OR($M7="",$N7="",$S7=""),"",IF($N7="Retido",MIN($M7,$S7),0)))</f>
        <v/>
      </c>
      <c r="U7" s="52">
        <f>IF($A7="","",IF(OR($S7="",$T7=""),"",MAX(0,$S7-$T7)))</f>
        <v/>
      </c>
      <c r="V7" s="35">
        <f>IF($A7="","",IF(COUNTIF($A$2:$A$501,$A7)&gt;1,"Código duplicado",IF(OR($B7="",$C7="",$D7="",$E7="",$F7="",$G7="",$H7="",$K7="",$L7="",$M7="",$N7=""),"Revisar campos obrigatórios",IF(AND($H7="Falta",$B7+$C7&gt;NOW()),"Falta com horário futuro",IF(AND($H7="Cancelamento",OR($I7="",$J7="")),"Informar aviso do cancelamento",IF(AND($H7="Falta",OR($I7&lt;&gt;"",$J7&lt;&gt;"")),"Limpar aviso para falta",IF(AND($H7="Cancelamento",($I7+$J7)&gt;($B7+$C7)),"Aviso após o horário",IF(AND($K7=0,$L7&gt;0),"Receita substituta sem reposição",IF(AND($K7&gt;0,$L7=0),"Confirmar reposição sem receita",IF(AND($N7="Retido",$M7&lt;=0),"Depósito retido sem valor",IF(AND($N7="Devolvido",$M7&lt;=0),"Depósito devolvido sem valor",IF(AND($N7="Não se aplica",$M7&gt;0),"Definir destino do depósito",IF($M7&gt;$G7,"Depósito acima do valor previsto","OK")))))))))))))</f>
        <v/>
      </c>
      <c r="X7">
        <f>'Parâmetros'!$E$8</f>
        <v/>
      </c>
    </row>
    <row r="8" ht="22" customHeight="1">
      <c r="A8" s="25" t="inlineStr">
        <is>
          <t>FIC-007</t>
        </is>
      </c>
      <c r="B8" s="48" t="n">
        <v>46271</v>
      </c>
      <c r="C8" s="49" t="n">
        <v>0.5416666666666666</v>
      </c>
      <c r="D8" s="28" t="n">
        <v>45</v>
      </c>
      <c r="E8" s="25" t="inlineStr">
        <is>
          <t>Profissional A</t>
        </is>
      </c>
      <c r="F8" s="25" t="inlineStr">
        <is>
          <t>Barba</t>
        </is>
      </c>
      <c r="G8" s="50" t="n">
        <v>75</v>
      </c>
      <c r="H8" s="25" t="inlineStr">
        <is>
          <t>Falta</t>
        </is>
      </c>
      <c r="I8" s="48" t="n"/>
      <c r="J8" s="49" t="n"/>
      <c r="K8" s="28" t="n">
        <v>45</v>
      </c>
      <c r="L8" s="50" t="n">
        <v>75</v>
      </c>
      <c r="M8" s="50" t="n">
        <v>0</v>
      </c>
      <c r="N8" s="25" t="inlineStr">
        <is>
          <t>Não se aplica</t>
        </is>
      </c>
      <c r="O8" s="30">
        <f>IF($A8="","",IF($H8="Falta",0,IF(OR($B8="",$C8="",$I8="",$J8=""),"",MAX(0,(($B8+$C8)-($I8+$J8))*24))))</f>
        <v/>
      </c>
      <c r="P8" s="31">
        <f>IF($A8="","",IF($H8="Falta","Falta",IF($H8="Cancelamento",IF(OR($B8="",$C8="",$I8="",$J8=""),"Aviso não informado",IF(($I8+$J8)&gt;($B8+$C8),"Aviso após o horário",IF((($B8+$C8)-($I8+$J8))*24&lt;=Parâmetros!$B$2,"Cancelamento tardio","Cancelamento antecipado"))),"Tipo inválido")))</f>
        <v/>
      </c>
      <c r="Q8" s="31">
        <f>IF($A8="","",IF(OR($D8="",$K8=""),"",IF($K8=0,"Não",IF($K8&lt;$D8,"Parcial","Total"))))</f>
        <v/>
      </c>
      <c r="R8" s="32">
        <f>IF($A8="","",IF(OR($D8="",$K8=""),"",MAX(0,$D8-$K8)))</f>
        <v/>
      </c>
      <c r="S8" s="51">
        <f>IF($A8="","",IF(OR($G8="",$L8=""),"",MAX(0,$G8-$L8)))</f>
        <v/>
      </c>
      <c r="T8" s="51">
        <f>IF($A8="","",IF(OR($M8="",$N8="",$S8=""),"",IF($N8="Retido",MIN($M8,$S8),0)))</f>
        <v/>
      </c>
      <c r="U8" s="51">
        <f>IF($A8="","",IF(OR($S8="",$T8=""),"",MAX(0,$S8-$T8)))</f>
        <v/>
      </c>
      <c r="V8" s="31">
        <f>IF($A8="","",IF(COUNTIF($A$2:$A$501,$A8)&gt;1,"Código duplicado",IF(OR($B8="",$C8="",$D8="",$E8="",$F8="",$G8="",$H8="",$K8="",$L8="",$M8="",$N8=""),"Revisar campos obrigatórios",IF(AND($H8="Falta",$B8+$C8&gt;NOW()),"Falta com horário futuro",IF(AND($H8="Cancelamento",OR($I8="",$J8="")),"Informar aviso do cancelamento",IF(AND($H8="Falta",OR($I8&lt;&gt;"",$J8&lt;&gt;"")),"Limpar aviso para falta",IF(AND($H8="Cancelamento",($I8+$J8)&gt;($B8+$C8)),"Aviso após o horário",IF(AND($K8=0,$L8&gt;0),"Receita substituta sem reposição",IF(AND($K8&gt;0,$L8=0),"Confirmar reposição sem receita",IF(AND($N8="Retido",$M8&lt;=0),"Depósito retido sem valor",IF(AND($N8="Devolvido",$M8&lt;=0),"Depósito devolvido sem valor",IF(AND($N8="Não se aplica",$M8&gt;0),"Definir destino do depósito",IF($M8&gt;$G8,"Depósito acima do valor previsto","OK")))))))))))))</f>
        <v/>
      </c>
      <c r="X8">
        <f>'Parâmetros'!$E$9</f>
        <v/>
      </c>
    </row>
    <row r="9" ht="22" customHeight="1">
      <c r="A9" s="25" t="inlineStr">
        <is>
          <t>FIC-008</t>
        </is>
      </c>
      <c r="B9" s="48" t="n">
        <v>46272</v>
      </c>
      <c r="C9" s="49" t="n">
        <v>0.625</v>
      </c>
      <c r="D9" s="28" t="n">
        <v>60</v>
      </c>
      <c r="E9" s="25" t="inlineStr">
        <is>
          <t>Profissional B</t>
        </is>
      </c>
      <c r="F9" s="25" t="inlineStr">
        <is>
          <t>Corte feminino</t>
        </is>
      </c>
      <c r="G9" s="50" t="n">
        <v>130</v>
      </c>
      <c r="H9" s="25" t="inlineStr">
        <is>
          <t>Cancelamento</t>
        </is>
      </c>
      <c r="I9" s="48" t="n">
        <v>46272</v>
      </c>
      <c r="J9" s="49" t="n">
        <v>0.5833333333333334</v>
      </c>
      <c r="K9" s="28" t="n">
        <v>0</v>
      </c>
      <c r="L9" s="50" t="n">
        <v>0</v>
      </c>
      <c r="M9" s="50" t="n">
        <v>40</v>
      </c>
      <c r="N9" s="25" t="inlineStr">
        <is>
          <t>Retido</t>
        </is>
      </c>
      <c r="O9" s="34">
        <f>IF($A9="","",IF($H9="Falta",0,IF(OR($B9="",$C9="",$I9="",$J9=""),"",MAX(0,(($B9+$C9)-($I9+$J9))*24))))</f>
        <v/>
      </c>
      <c r="P9" s="35">
        <f>IF($A9="","",IF($H9="Falta","Falta",IF($H9="Cancelamento",IF(OR($B9="",$C9="",$I9="",$J9=""),"Aviso não informado",IF(($I9+$J9)&gt;($B9+$C9),"Aviso após o horário",IF((($B9+$C9)-($I9+$J9))*24&lt;=Parâmetros!$B$2,"Cancelamento tardio","Cancelamento antecipado"))),"Tipo inválido")))</f>
        <v/>
      </c>
      <c r="Q9" s="35">
        <f>IF($A9="","",IF(OR($D9="",$K9=""),"",IF($K9=0,"Não",IF($K9&lt;$D9,"Parcial","Total"))))</f>
        <v/>
      </c>
      <c r="R9" s="36">
        <f>IF($A9="","",IF(OR($D9="",$K9=""),"",MAX(0,$D9-$K9)))</f>
        <v/>
      </c>
      <c r="S9" s="52">
        <f>IF($A9="","",IF(OR($G9="",$L9=""),"",MAX(0,$G9-$L9)))</f>
        <v/>
      </c>
      <c r="T9" s="52">
        <f>IF($A9="","",IF(OR($M9="",$N9="",$S9=""),"",IF($N9="Retido",MIN($M9,$S9),0)))</f>
        <v/>
      </c>
      <c r="U9" s="52">
        <f>IF($A9="","",IF(OR($S9="",$T9=""),"",MAX(0,$S9-$T9)))</f>
        <v/>
      </c>
      <c r="V9" s="35">
        <f>IF($A9="","",IF(COUNTIF($A$2:$A$501,$A9)&gt;1,"Código duplicado",IF(OR($B9="",$C9="",$D9="",$E9="",$F9="",$G9="",$H9="",$K9="",$L9="",$M9="",$N9=""),"Revisar campos obrigatórios",IF(AND($H9="Falta",$B9+$C9&gt;NOW()),"Falta com horário futuro",IF(AND($H9="Cancelamento",OR($I9="",$J9="")),"Informar aviso do cancelamento",IF(AND($H9="Falta",OR($I9&lt;&gt;"",$J9&lt;&gt;"")),"Limpar aviso para falta",IF(AND($H9="Cancelamento",($I9+$J9)&gt;($B9+$C9)),"Aviso após o horário",IF(AND($K9=0,$L9&gt;0),"Receita substituta sem reposição",IF(AND($K9&gt;0,$L9=0),"Confirmar reposição sem receita",IF(AND($N9="Retido",$M9&lt;=0),"Depósito retido sem valor",IF(AND($N9="Devolvido",$M9&lt;=0),"Depósito devolvido sem valor",IF(AND($N9="Não se aplica",$M9&gt;0),"Definir destino do depósito",IF($M9&gt;$G9,"Depósito acima do valor previsto","OK")))))))))))))</f>
        <v/>
      </c>
    </row>
    <row r="10" ht="22" customHeight="1">
      <c r="A10" s="25" t="inlineStr">
        <is>
          <t>FIC-009</t>
        </is>
      </c>
      <c r="B10" s="48" t="n">
        <v>46273</v>
      </c>
      <c r="C10" s="49" t="n">
        <v>0.4166666666666667</v>
      </c>
      <c r="D10" s="28" t="n">
        <v>30</v>
      </c>
      <c r="E10" s="25" t="inlineStr">
        <is>
          <t>Profissional C</t>
        </is>
      </c>
      <c r="F10" s="25" t="inlineStr">
        <is>
          <t>Manicure</t>
        </is>
      </c>
      <c r="G10" s="50" t="n">
        <v>65</v>
      </c>
      <c r="H10" s="25" t="inlineStr">
        <is>
          <t>Cancelamento</t>
        </is>
      </c>
      <c r="I10" s="48" t="n">
        <v>46271</v>
      </c>
      <c r="J10" s="49" t="n">
        <v>0.4166666666666667</v>
      </c>
      <c r="K10" s="28" t="n">
        <v>15</v>
      </c>
      <c r="L10" s="50" t="n">
        <v>50</v>
      </c>
      <c r="M10" s="50" t="n">
        <v>15</v>
      </c>
      <c r="N10" s="25" t="inlineStr">
        <is>
          <t>Devolvido</t>
        </is>
      </c>
      <c r="O10" s="30">
        <f>IF($A10="","",IF($H10="Falta",0,IF(OR($B10="",$C10="",$I10="",$J10=""),"",MAX(0,(($B10+$C10)-($I10+$J10))*24))))</f>
        <v/>
      </c>
      <c r="P10" s="31">
        <f>IF($A10="","",IF($H10="Falta","Falta",IF($H10="Cancelamento",IF(OR($B10="",$C10="",$I10="",$J10=""),"Aviso não informado",IF(($I10+$J10)&gt;($B10+$C10),"Aviso após o horário",IF((($B10+$C10)-($I10+$J10))*24&lt;=Parâmetros!$B$2,"Cancelamento tardio","Cancelamento antecipado"))),"Tipo inválido")))</f>
        <v/>
      </c>
      <c r="Q10" s="31">
        <f>IF($A10="","",IF(OR($D10="",$K10=""),"",IF($K10=0,"Não",IF($K10&lt;$D10,"Parcial","Total"))))</f>
        <v/>
      </c>
      <c r="R10" s="32">
        <f>IF($A10="","",IF(OR($D10="",$K10=""),"",MAX(0,$D10-$K10)))</f>
        <v/>
      </c>
      <c r="S10" s="51">
        <f>IF($A10="","",IF(OR($G10="",$L10=""),"",MAX(0,$G10-$L10)))</f>
        <v/>
      </c>
      <c r="T10" s="51">
        <f>IF($A10="","",IF(OR($M10="",$N10="",$S10=""),"",IF($N10="Retido",MIN($M10,$S10),0)))</f>
        <v/>
      </c>
      <c r="U10" s="51">
        <f>IF($A10="","",IF(OR($S10="",$T10=""),"",MAX(0,$S10-$T10)))</f>
        <v/>
      </c>
      <c r="V10" s="31">
        <f>IF($A10="","",IF(COUNTIF($A$2:$A$501,$A10)&gt;1,"Código duplicado",IF(OR($B10="",$C10="",$D10="",$E10="",$F10="",$G10="",$H10="",$K10="",$L10="",$M10="",$N10=""),"Revisar campos obrigatórios",IF(AND($H10="Falta",$B10+$C10&gt;NOW()),"Falta com horário futuro",IF(AND($H10="Cancelamento",OR($I10="",$J10="")),"Informar aviso do cancelamento",IF(AND($H10="Falta",OR($I10&lt;&gt;"",$J10&lt;&gt;"")),"Limpar aviso para falta",IF(AND($H10="Cancelamento",($I10+$J10)&gt;($B10+$C10)),"Aviso após o horário",IF(AND($K10=0,$L10&gt;0),"Receita substituta sem reposição",IF(AND($K10&gt;0,$L10=0),"Confirmar reposição sem receita",IF(AND($N10="Retido",$M10&lt;=0),"Depósito retido sem valor",IF(AND($N10="Devolvido",$M10&lt;=0),"Depósito devolvido sem valor",IF(AND($N10="Não se aplica",$M10&gt;0),"Definir destino do depósito",IF($M10&gt;$G10,"Depósito acima do valor previsto","OK")))))))))))))</f>
        <v/>
      </c>
    </row>
    <row r="11" ht="22" customHeight="1">
      <c r="A11" s="25" t="inlineStr">
        <is>
          <t>FIC-010</t>
        </is>
      </c>
      <c r="B11" s="48" t="n">
        <v>46273</v>
      </c>
      <c r="C11" s="49" t="n">
        <v>0.7083333333333334</v>
      </c>
      <c r="D11" s="28" t="n">
        <v>60</v>
      </c>
      <c r="E11" s="25" t="inlineStr">
        <is>
          <t>Profissional A</t>
        </is>
      </c>
      <c r="F11" s="25" t="inlineStr">
        <is>
          <t>Escova</t>
        </is>
      </c>
      <c r="G11" s="50" t="n">
        <v>150</v>
      </c>
      <c r="H11" s="25" t="inlineStr">
        <is>
          <t>Falta</t>
        </is>
      </c>
      <c r="I11" s="48" t="n"/>
      <c r="J11" s="49" t="n"/>
      <c r="K11" s="28" t="n">
        <v>0</v>
      </c>
      <c r="L11" s="50" t="n">
        <v>0</v>
      </c>
      <c r="M11" s="50" t="n">
        <v>50</v>
      </c>
      <c r="N11" s="25" t="inlineStr">
        <is>
          <t>Retido</t>
        </is>
      </c>
      <c r="O11" s="34">
        <f>IF($A11="","",IF($H11="Falta",0,IF(OR($B11="",$C11="",$I11="",$J11=""),"",MAX(0,(($B11+$C11)-($I11+$J11))*24))))</f>
        <v/>
      </c>
      <c r="P11" s="35">
        <f>IF($A11="","",IF($H11="Falta","Falta",IF($H11="Cancelamento",IF(OR($B11="",$C11="",$I11="",$J11=""),"Aviso não informado",IF(($I11+$J11)&gt;($B11+$C11),"Aviso após o horário",IF((($B11+$C11)-($I11+$J11))*24&lt;=Parâmetros!$B$2,"Cancelamento tardio","Cancelamento antecipado"))),"Tipo inválido")))</f>
        <v/>
      </c>
      <c r="Q11" s="35">
        <f>IF($A11="","",IF(OR($D11="",$K11=""),"",IF($K11=0,"Não",IF($K11&lt;$D11,"Parcial","Total"))))</f>
        <v/>
      </c>
      <c r="R11" s="36">
        <f>IF($A11="","",IF(OR($D11="",$K11=""),"",MAX(0,$D11-$K11)))</f>
        <v/>
      </c>
      <c r="S11" s="52">
        <f>IF($A11="","",IF(OR($G11="",$L11=""),"",MAX(0,$G11-$L11)))</f>
        <v/>
      </c>
      <c r="T11" s="52">
        <f>IF($A11="","",IF(OR($M11="",$N11="",$S11=""),"",IF($N11="Retido",MIN($M11,$S11),0)))</f>
        <v/>
      </c>
      <c r="U11" s="52">
        <f>IF($A11="","",IF(OR($S11="",$T11=""),"",MAX(0,$S11-$T11)))</f>
        <v/>
      </c>
      <c r="V11" s="35">
        <f>IF($A11="","",IF(COUNTIF($A$2:$A$501,$A11)&gt;1,"Código duplicado",IF(OR($B11="",$C11="",$D11="",$E11="",$F11="",$G11="",$H11="",$K11="",$L11="",$M11="",$N11=""),"Revisar campos obrigatórios",IF(AND($H11="Falta",$B11+$C11&gt;NOW()),"Falta com horário futuro",IF(AND($H11="Cancelamento",OR($I11="",$J11="")),"Informar aviso do cancelamento",IF(AND($H11="Falta",OR($I11&lt;&gt;"",$J11&lt;&gt;"")),"Limpar aviso para falta",IF(AND($H11="Cancelamento",($I11+$J11)&gt;($B11+$C11)),"Aviso após o horário",IF(AND($K11=0,$L11&gt;0),"Receita substituta sem reposição",IF(AND($K11&gt;0,$L11=0),"Confirmar reposição sem receita",IF(AND($N11="Retido",$M11&lt;=0),"Depósito retido sem valor",IF(AND($N11="Devolvido",$M11&lt;=0),"Depósito devolvido sem valor",IF(AND($N11="Não se aplica",$M11&gt;0),"Definir destino do depósito",IF($M11&gt;$G11,"Depósito acima do valor previsto","OK")))))))))))))</f>
        <v/>
      </c>
    </row>
    <row r="12" ht="22" customHeight="1">
      <c r="A12" s="25" t="n"/>
      <c r="B12" s="48" t="n"/>
      <c r="C12" s="49" t="n"/>
      <c r="D12" s="28" t="n"/>
      <c r="E12" s="25" t="n"/>
      <c r="F12" s="25" t="n"/>
      <c r="G12" s="50" t="n"/>
      <c r="H12" s="25" t="n"/>
      <c r="I12" s="48" t="n"/>
      <c r="J12" s="49" t="n"/>
      <c r="K12" s="28" t="n"/>
      <c r="L12" s="50" t="n"/>
      <c r="M12" s="50" t="n"/>
      <c r="N12" s="25" t="n"/>
      <c r="O12" s="30">
        <f>IF($A12="","",IF($H12="Falta",0,IF(OR($B12="",$C12="",$I12="",$J12=""),"",MAX(0,(($B12+$C12)-($I12+$J12))*24))))</f>
        <v/>
      </c>
      <c r="P12" s="31">
        <f>IF($A12="","",IF($H12="Falta","Falta",IF($H12="Cancelamento",IF(OR($B12="",$C12="",$I12="",$J12=""),"Aviso não informado",IF(($I12+$J12)&gt;($B12+$C12),"Aviso após o horário",IF((($B12+$C12)-($I12+$J12))*24&lt;=Parâmetros!$B$2,"Cancelamento tardio","Cancelamento antecipado"))),"Tipo inválido")))</f>
        <v/>
      </c>
      <c r="Q12" s="31">
        <f>IF($A12="","",IF(OR($D12="",$K12=""),"",IF($K12=0,"Não",IF($K12&lt;$D12,"Parcial","Total"))))</f>
        <v/>
      </c>
      <c r="R12" s="32">
        <f>IF($A12="","",IF(OR($D12="",$K12=""),"",MAX(0,$D12-$K12)))</f>
        <v/>
      </c>
      <c r="S12" s="51">
        <f>IF($A12="","",IF(OR($G12="",$L12=""),"",MAX(0,$G12-$L12)))</f>
        <v/>
      </c>
      <c r="T12" s="51">
        <f>IF($A12="","",IF(OR($M12="",$N12="",$S12=""),"",IF($N12="Retido",MIN($M12,$S12),0)))</f>
        <v/>
      </c>
      <c r="U12" s="51">
        <f>IF($A12="","",IF(OR($S12="",$T12=""),"",MAX(0,$S12-$T12)))</f>
        <v/>
      </c>
      <c r="V12" s="31">
        <f>IF($A12="","",IF(COUNTIF($A$2:$A$501,$A12)&gt;1,"Código duplicado",IF(OR($B12="",$C12="",$D12="",$E12="",$F12="",$G12="",$H12="",$K12="",$L12="",$M12="",$N12=""),"Revisar campos obrigatórios",IF(AND($H12="Falta",$B12+$C12&gt;NOW()),"Falta com horário futuro",IF(AND($H12="Cancelamento",OR($I12="",$J12="")),"Informar aviso do cancelamento",IF(AND($H12="Falta",OR($I12&lt;&gt;"",$J12&lt;&gt;"")),"Limpar aviso para falta",IF(AND($H12="Cancelamento",($I12+$J12)&gt;($B12+$C12)),"Aviso após o horário",IF(AND($K12=0,$L12&gt;0),"Receita substituta sem reposição",IF(AND($K12&gt;0,$L12=0),"Confirmar reposição sem receita",IF(AND($N12="Retido",$M12&lt;=0),"Depósito retido sem valor",IF(AND($N12="Devolvido",$M12&lt;=0),"Depósito devolvido sem valor",IF(AND($N12="Não se aplica",$M12&gt;0),"Definir destino do depósito",IF($M12&gt;$G12,"Depósito acima do valor previsto","OK")))))))))))))</f>
        <v/>
      </c>
    </row>
    <row r="13" ht="22" customHeight="1">
      <c r="A13" s="25" t="n"/>
      <c r="B13" s="48" t="n"/>
      <c r="C13" s="49" t="n"/>
      <c r="D13" s="28" t="n"/>
      <c r="E13" s="25" t="n"/>
      <c r="F13" s="25" t="n"/>
      <c r="G13" s="50" t="n"/>
      <c r="H13" s="25" t="n"/>
      <c r="I13" s="48" t="n"/>
      <c r="J13" s="49" t="n"/>
      <c r="K13" s="28" t="n"/>
      <c r="L13" s="50" t="n"/>
      <c r="M13" s="50" t="n"/>
      <c r="N13" s="25" t="n"/>
      <c r="O13" s="34">
        <f>IF($A13="","",IF($H13="Falta",0,IF(OR($B13="",$C13="",$I13="",$J13=""),"",MAX(0,(($B13+$C13)-($I13+$J13))*24))))</f>
        <v/>
      </c>
      <c r="P13" s="35">
        <f>IF($A13="","",IF($H13="Falta","Falta",IF($H13="Cancelamento",IF(OR($B13="",$C13="",$I13="",$J13=""),"Aviso não informado",IF(($I13+$J13)&gt;($B13+$C13),"Aviso após o horário",IF((($B13+$C13)-($I13+$J13))*24&lt;=Parâmetros!$B$2,"Cancelamento tardio","Cancelamento antecipado"))),"Tipo inválido")))</f>
        <v/>
      </c>
      <c r="Q13" s="35">
        <f>IF($A13="","",IF(OR($D13="",$K13=""),"",IF($K13=0,"Não",IF($K13&lt;$D13,"Parcial","Total"))))</f>
        <v/>
      </c>
      <c r="R13" s="36">
        <f>IF($A13="","",IF(OR($D13="",$K13=""),"",MAX(0,$D13-$K13)))</f>
        <v/>
      </c>
      <c r="S13" s="52">
        <f>IF($A13="","",IF(OR($G13="",$L13=""),"",MAX(0,$G13-$L13)))</f>
        <v/>
      </c>
      <c r="T13" s="52">
        <f>IF($A13="","",IF(OR($M13="",$N13="",$S13=""),"",IF($N13="Retido",MIN($M13,$S13),0)))</f>
        <v/>
      </c>
      <c r="U13" s="52">
        <f>IF($A13="","",IF(OR($S13="",$T13=""),"",MAX(0,$S13-$T13)))</f>
        <v/>
      </c>
      <c r="V13" s="35">
        <f>IF($A13="","",IF(COUNTIF($A$2:$A$501,$A13)&gt;1,"Código duplicado",IF(OR($B13="",$C13="",$D13="",$E13="",$F13="",$G13="",$H13="",$K13="",$L13="",$M13="",$N13=""),"Revisar campos obrigatórios",IF(AND($H13="Falta",$B13+$C13&gt;NOW()),"Falta com horário futuro",IF(AND($H13="Cancelamento",OR($I13="",$J13="")),"Informar aviso do cancelamento",IF(AND($H13="Falta",OR($I13&lt;&gt;"",$J13&lt;&gt;"")),"Limpar aviso para falta",IF(AND($H13="Cancelamento",($I13+$J13)&gt;($B13+$C13)),"Aviso após o horário",IF(AND($K13=0,$L13&gt;0),"Receita substituta sem reposição",IF(AND($K13&gt;0,$L13=0),"Confirmar reposição sem receita",IF(AND($N13="Retido",$M13&lt;=0),"Depósito retido sem valor",IF(AND($N13="Devolvido",$M13&lt;=0),"Depósito devolvido sem valor",IF(AND($N13="Não se aplica",$M13&gt;0),"Definir destino do depósito",IF($M13&gt;$G13,"Depósito acima do valor previsto","OK")))))))))))))</f>
        <v/>
      </c>
    </row>
    <row r="14" ht="22" customHeight="1">
      <c r="A14" s="25" t="n"/>
      <c r="B14" s="48" t="n"/>
      <c r="C14" s="49" t="n"/>
      <c r="D14" s="28" t="n"/>
      <c r="E14" s="25" t="n"/>
      <c r="F14" s="25" t="n"/>
      <c r="G14" s="50" t="n"/>
      <c r="H14" s="25" t="n"/>
      <c r="I14" s="48" t="n"/>
      <c r="J14" s="49" t="n"/>
      <c r="K14" s="28" t="n"/>
      <c r="L14" s="50" t="n"/>
      <c r="M14" s="50" t="n"/>
      <c r="N14" s="25" t="n"/>
      <c r="O14" s="30">
        <f>IF($A14="","",IF($H14="Falta",0,IF(OR($B14="",$C14="",$I14="",$J14=""),"",MAX(0,(($B14+$C14)-($I14+$J14))*24))))</f>
        <v/>
      </c>
      <c r="P14" s="31">
        <f>IF($A14="","",IF($H14="Falta","Falta",IF($H14="Cancelamento",IF(OR($B14="",$C14="",$I14="",$J14=""),"Aviso não informado",IF(($I14+$J14)&gt;($B14+$C14),"Aviso após o horário",IF((($B14+$C14)-($I14+$J14))*24&lt;=Parâmetros!$B$2,"Cancelamento tardio","Cancelamento antecipado"))),"Tipo inválido")))</f>
        <v/>
      </c>
      <c r="Q14" s="31">
        <f>IF($A14="","",IF(OR($D14="",$K14=""),"",IF($K14=0,"Não",IF($K14&lt;$D14,"Parcial","Total"))))</f>
        <v/>
      </c>
      <c r="R14" s="32">
        <f>IF($A14="","",IF(OR($D14="",$K14=""),"",MAX(0,$D14-$K14)))</f>
        <v/>
      </c>
      <c r="S14" s="51">
        <f>IF($A14="","",IF(OR($G14="",$L14=""),"",MAX(0,$G14-$L14)))</f>
        <v/>
      </c>
      <c r="T14" s="51">
        <f>IF($A14="","",IF(OR($M14="",$N14="",$S14=""),"",IF($N14="Retido",MIN($M14,$S14),0)))</f>
        <v/>
      </c>
      <c r="U14" s="51">
        <f>IF($A14="","",IF(OR($S14="",$T14=""),"",MAX(0,$S14-$T14)))</f>
        <v/>
      </c>
      <c r="V14" s="31">
        <f>IF($A14="","",IF(COUNTIF($A$2:$A$501,$A14)&gt;1,"Código duplicado",IF(OR($B14="",$C14="",$D14="",$E14="",$F14="",$G14="",$H14="",$K14="",$L14="",$M14="",$N14=""),"Revisar campos obrigatórios",IF(AND($H14="Falta",$B14+$C14&gt;NOW()),"Falta com horário futuro",IF(AND($H14="Cancelamento",OR($I14="",$J14="")),"Informar aviso do cancelamento",IF(AND($H14="Falta",OR($I14&lt;&gt;"",$J14&lt;&gt;"")),"Limpar aviso para falta",IF(AND($H14="Cancelamento",($I14+$J14)&gt;($B14+$C14)),"Aviso após o horário",IF(AND($K14=0,$L14&gt;0),"Receita substituta sem reposição",IF(AND($K14&gt;0,$L14=0),"Confirmar reposição sem receita",IF(AND($N14="Retido",$M14&lt;=0),"Depósito retido sem valor",IF(AND($N14="Devolvido",$M14&lt;=0),"Depósito devolvido sem valor",IF(AND($N14="Não se aplica",$M14&gt;0),"Definir destino do depósito",IF($M14&gt;$G14,"Depósito acima do valor previsto","OK")))))))))))))</f>
        <v/>
      </c>
    </row>
    <row r="15" ht="22" customHeight="1">
      <c r="A15" s="25" t="n"/>
      <c r="B15" s="48" t="n"/>
      <c r="C15" s="49" t="n"/>
      <c r="D15" s="28" t="n"/>
      <c r="E15" s="25" t="n"/>
      <c r="F15" s="25" t="n"/>
      <c r="G15" s="50" t="n"/>
      <c r="H15" s="25" t="n"/>
      <c r="I15" s="48" t="n"/>
      <c r="J15" s="49" t="n"/>
      <c r="K15" s="28" t="n"/>
      <c r="L15" s="50" t="n"/>
      <c r="M15" s="50" t="n"/>
      <c r="N15" s="25" t="n"/>
      <c r="O15" s="34">
        <f>IF($A15="","",IF($H15="Falta",0,IF(OR($B15="",$C15="",$I15="",$J15=""),"",MAX(0,(($B15+$C15)-($I15+$J15))*24))))</f>
        <v/>
      </c>
      <c r="P15" s="35">
        <f>IF($A15="","",IF($H15="Falta","Falta",IF($H15="Cancelamento",IF(OR($B15="",$C15="",$I15="",$J15=""),"Aviso não informado",IF(($I15+$J15)&gt;($B15+$C15),"Aviso após o horário",IF((($B15+$C15)-($I15+$J15))*24&lt;=Parâmetros!$B$2,"Cancelamento tardio","Cancelamento antecipado"))),"Tipo inválido")))</f>
        <v/>
      </c>
      <c r="Q15" s="35">
        <f>IF($A15="","",IF(OR($D15="",$K15=""),"",IF($K15=0,"Não",IF($K15&lt;$D15,"Parcial","Total"))))</f>
        <v/>
      </c>
      <c r="R15" s="36">
        <f>IF($A15="","",IF(OR($D15="",$K15=""),"",MAX(0,$D15-$K15)))</f>
        <v/>
      </c>
      <c r="S15" s="52">
        <f>IF($A15="","",IF(OR($G15="",$L15=""),"",MAX(0,$G15-$L15)))</f>
        <v/>
      </c>
      <c r="T15" s="52">
        <f>IF($A15="","",IF(OR($M15="",$N15="",$S15=""),"",IF($N15="Retido",MIN($M15,$S15),0)))</f>
        <v/>
      </c>
      <c r="U15" s="52">
        <f>IF($A15="","",IF(OR($S15="",$T15=""),"",MAX(0,$S15-$T15)))</f>
        <v/>
      </c>
      <c r="V15" s="35">
        <f>IF($A15="","",IF(COUNTIF($A$2:$A$501,$A15)&gt;1,"Código duplicado",IF(OR($B15="",$C15="",$D15="",$E15="",$F15="",$G15="",$H15="",$K15="",$L15="",$M15="",$N15=""),"Revisar campos obrigatórios",IF(AND($H15="Falta",$B15+$C15&gt;NOW()),"Falta com horário futuro",IF(AND($H15="Cancelamento",OR($I15="",$J15="")),"Informar aviso do cancelamento",IF(AND($H15="Falta",OR($I15&lt;&gt;"",$J15&lt;&gt;"")),"Limpar aviso para falta",IF(AND($H15="Cancelamento",($I15+$J15)&gt;($B15+$C15)),"Aviso após o horário",IF(AND($K15=0,$L15&gt;0),"Receita substituta sem reposição",IF(AND($K15&gt;0,$L15=0),"Confirmar reposição sem receita",IF(AND($N15="Retido",$M15&lt;=0),"Depósito retido sem valor",IF(AND($N15="Devolvido",$M15&lt;=0),"Depósito devolvido sem valor",IF(AND($N15="Não se aplica",$M15&gt;0),"Definir destino do depósito",IF($M15&gt;$G15,"Depósito acima do valor previsto","OK")))))))))))))</f>
        <v/>
      </c>
    </row>
    <row r="16" ht="22" customHeight="1">
      <c r="A16" s="25" t="n"/>
      <c r="B16" s="48" t="n"/>
      <c r="C16" s="49" t="n"/>
      <c r="D16" s="28" t="n"/>
      <c r="E16" s="25" t="n"/>
      <c r="F16" s="25" t="n"/>
      <c r="G16" s="50" t="n"/>
      <c r="H16" s="25" t="n"/>
      <c r="I16" s="48" t="n"/>
      <c r="J16" s="49" t="n"/>
      <c r="K16" s="28" t="n"/>
      <c r="L16" s="50" t="n"/>
      <c r="M16" s="50" t="n"/>
      <c r="N16" s="25" t="n"/>
      <c r="O16" s="30">
        <f>IF($A16="","",IF($H16="Falta",0,IF(OR($B16="",$C16="",$I16="",$J16=""),"",MAX(0,(($B16+$C16)-($I16+$J16))*24))))</f>
        <v/>
      </c>
      <c r="P16" s="31">
        <f>IF($A16="","",IF($H16="Falta","Falta",IF($H16="Cancelamento",IF(OR($B16="",$C16="",$I16="",$J16=""),"Aviso não informado",IF(($I16+$J16)&gt;($B16+$C16),"Aviso após o horário",IF((($B16+$C16)-($I16+$J16))*24&lt;=Parâmetros!$B$2,"Cancelamento tardio","Cancelamento antecipado"))),"Tipo inválido")))</f>
        <v/>
      </c>
      <c r="Q16" s="31">
        <f>IF($A16="","",IF(OR($D16="",$K16=""),"",IF($K16=0,"Não",IF($K16&lt;$D16,"Parcial","Total"))))</f>
        <v/>
      </c>
      <c r="R16" s="32">
        <f>IF($A16="","",IF(OR($D16="",$K16=""),"",MAX(0,$D16-$K16)))</f>
        <v/>
      </c>
      <c r="S16" s="51">
        <f>IF($A16="","",IF(OR($G16="",$L16=""),"",MAX(0,$G16-$L16)))</f>
        <v/>
      </c>
      <c r="T16" s="51">
        <f>IF($A16="","",IF(OR($M16="",$N16="",$S16=""),"",IF($N16="Retido",MIN($M16,$S16),0)))</f>
        <v/>
      </c>
      <c r="U16" s="51">
        <f>IF($A16="","",IF(OR($S16="",$T16=""),"",MAX(0,$S16-$T16)))</f>
        <v/>
      </c>
      <c r="V16" s="31">
        <f>IF($A16="","",IF(COUNTIF($A$2:$A$501,$A16)&gt;1,"Código duplicado",IF(OR($B16="",$C16="",$D16="",$E16="",$F16="",$G16="",$H16="",$K16="",$L16="",$M16="",$N16=""),"Revisar campos obrigatórios",IF(AND($H16="Falta",$B16+$C16&gt;NOW()),"Falta com horário futuro",IF(AND($H16="Cancelamento",OR($I16="",$J16="")),"Informar aviso do cancelamento",IF(AND($H16="Falta",OR($I16&lt;&gt;"",$J16&lt;&gt;"")),"Limpar aviso para falta",IF(AND($H16="Cancelamento",($I16+$J16)&gt;($B16+$C16)),"Aviso após o horário",IF(AND($K16=0,$L16&gt;0),"Receita substituta sem reposição",IF(AND($K16&gt;0,$L16=0),"Confirmar reposição sem receita",IF(AND($N16="Retido",$M16&lt;=0),"Depósito retido sem valor",IF(AND($N16="Devolvido",$M16&lt;=0),"Depósito devolvido sem valor",IF(AND($N16="Não se aplica",$M16&gt;0),"Definir destino do depósito",IF($M16&gt;$G16,"Depósito acima do valor previsto","OK")))))))))))))</f>
        <v/>
      </c>
    </row>
    <row r="17" ht="22" customHeight="1">
      <c r="A17" s="25" t="n"/>
      <c r="B17" s="48" t="n"/>
      <c r="C17" s="49" t="n"/>
      <c r="D17" s="28" t="n"/>
      <c r="E17" s="25" t="n"/>
      <c r="F17" s="25" t="n"/>
      <c r="G17" s="50" t="n"/>
      <c r="H17" s="25" t="n"/>
      <c r="I17" s="48" t="n"/>
      <c r="J17" s="49" t="n"/>
      <c r="K17" s="28" t="n"/>
      <c r="L17" s="50" t="n"/>
      <c r="M17" s="50" t="n"/>
      <c r="N17" s="25" t="n"/>
      <c r="O17" s="34">
        <f>IF($A17="","",IF($H17="Falta",0,IF(OR($B17="",$C17="",$I17="",$J17=""),"",MAX(0,(($B17+$C17)-($I17+$J17))*24))))</f>
        <v/>
      </c>
      <c r="P17" s="35">
        <f>IF($A17="","",IF($H17="Falta","Falta",IF($H17="Cancelamento",IF(OR($B17="",$C17="",$I17="",$J17=""),"Aviso não informado",IF(($I17+$J17)&gt;($B17+$C17),"Aviso após o horário",IF((($B17+$C17)-($I17+$J17))*24&lt;=Parâmetros!$B$2,"Cancelamento tardio","Cancelamento antecipado"))),"Tipo inválido")))</f>
        <v/>
      </c>
      <c r="Q17" s="35">
        <f>IF($A17="","",IF(OR($D17="",$K17=""),"",IF($K17=0,"Não",IF($K17&lt;$D17,"Parcial","Total"))))</f>
        <v/>
      </c>
      <c r="R17" s="36">
        <f>IF($A17="","",IF(OR($D17="",$K17=""),"",MAX(0,$D17-$K17)))</f>
        <v/>
      </c>
      <c r="S17" s="52">
        <f>IF($A17="","",IF(OR($G17="",$L17=""),"",MAX(0,$G17-$L17)))</f>
        <v/>
      </c>
      <c r="T17" s="52">
        <f>IF($A17="","",IF(OR($M17="",$N17="",$S17=""),"",IF($N17="Retido",MIN($M17,$S17),0)))</f>
        <v/>
      </c>
      <c r="U17" s="52">
        <f>IF($A17="","",IF(OR($S17="",$T17=""),"",MAX(0,$S17-$T17)))</f>
        <v/>
      </c>
      <c r="V17" s="35">
        <f>IF($A17="","",IF(COUNTIF($A$2:$A$501,$A17)&gt;1,"Código duplicado",IF(OR($B17="",$C17="",$D17="",$E17="",$F17="",$G17="",$H17="",$K17="",$L17="",$M17="",$N17=""),"Revisar campos obrigatórios",IF(AND($H17="Falta",$B17+$C17&gt;NOW()),"Falta com horário futuro",IF(AND($H17="Cancelamento",OR($I17="",$J17="")),"Informar aviso do cancelamento",IF(AND($H17="Falta",OR($I17&lt;&gt;"",$J17&lt;&gt;"")),"Limpar aviso para falta",IF(AND($H17="Cancelamento",($I17+$J17)&gt;($B17+$C17)),"Aviso após o horário",IF(AND($K17=0,$L17&gt;0),"Receita substituta sem reposição",IF(AND($K17&gt;0,$L17=0),"Confirmar reposição sem receita",IF(AND($N17="Retido",$M17&lt;=0),"Depósito retido sem valor",IF(AND($N17="Devolvido",$M17&lt;=0),"Depósito devolvido sem valor",IF(AND($N17="Não se aplica",$M17&gt;0),"Definir destino do depósito",IF($M17&gt;$G17,"Depósito acima do valor previsto","OK")))))))))))))</f>
        <v/>
      </c>
    </row>
    <row r="18" ht="22" customHeight="1">
      <c r="A18" s="25" t="n"/>
      <c r="B18" s="48" t="n"/>
      <c r="C18" s="49" t="n"/>
      <c r="D18" s="28" t="n"/>
      <c r="E18" s="25" t="n"/>
      <c r="F18" s="25" t="n"/>
      <c r="G18" s="50" t="n"/>
      <c r="H18" s="25" t="n"/>
      <c r="I18" s="48" t="n"/>
      <c r="J18" s="49" t="n"/>
      <c r="K18" s="28" t="n"/>
      <c r="L18" s="50" t="n"/>
      <c r="M18" s="50" t="n"/>
      <c r="N18" s="25" t="n"/>
      <c r="O18" s="30">
        <f>IF($A18="","",IF($H18="Falta",0,IF(OR($B18="",$C18="",$I18="",$J18=""),"",MAX(0,(($B18+$C18)-($I18+$J18))*24))))</f>
        <v/>
      </c>
      <c r="P18" s="31">
        <f>IF($A18="","",IF($H18="Falta","Falta",IF($H18="Cancelamento",IF(OR($B18="",$C18="",$I18="",$J18=""),"Aviso não informado",IF(($I18+$J18)&gt;($B18+$C18),"Aviso após o horário",IF((($B18+$C18)-($I18+$J18))*24&lt;=Parâmetros!$B$2,"Cancelamento tardio","Cancelamento antecipado"))),"Tipo inválido")))</f>
        <v/>
      </c>
      <c r="Q18" s="31">
        <f>IF($A18="","",IF(OR($D18="",$K18=""),"",IF($K18=0,"Não",IF($K18&lt;$D18,"Parcial","Total"))))</f>
        <v/>
      </c>
      <c r="R18" s="32">
        <f>IF($A18="","",IF(OR($D18="",$K18=""),"",MAX(0,$D18-$K18)))</f>
        <v/>
      </c>
      <c r="S18" s="51">
        <f>IF($A18="","",IF(OR($G18="",$L18=""),"",MAX(0,$G18-$L18)))</f>
        <v/>
      </c>
      <c r="T18" s="51">
        <f>IF($A18="","",IF(OR($M18="",$N18="",$S18=""),"",IF($N18="Retido",MIN($M18,$S18),0)))</f>
        <v/>
      </c>
      <c r="U18" s="51">
        <f>IF($A18="","",IF(OR($S18="",$T18=""),"",MAX(0,$S18-$T18)))</f>
        <v/>
      </c>
      <c r="V18" s="31">
        <f>IF($A18="","",IF(COUNTIF($A$2:$A$501,$A18)&gt;1,"Código duplicado",IF(OR($B18="",$C18="",$D18="",$E18="",$F18="",$G18="",$H18="",$K18="",$L18="",$M18="",$N18=""),"Revisar campos obrigatórios",IF(AND($H18="Falta",$B18+$C18&gt;NOW()),"Falta com horário futuro",IF(AND($H18="Cancelamento",OR($I18="",$J18="")),"Informar aviso do cancelamento",IF(AND($H18="Falta",OR($I18&lt;&gt;"",$J18&lt;&gt;"")),"Limpar aviso para falta",IF(AND($H18="Cancelamento",($I18+$J18)&gt;($B18+$C18)),"Aviso após o horário",IF(AND($K18=0,$L18&gt;0),"Receita substituta sem reposição",IF(AND($K18&gt;0,$L18=0),"Confirmar reposição sem receita",IF(AND($N18="Retido",$M18&lt;=0),"Depósito retido sem valor",IF(AND($N18="Devolvido",$M18&lt;=0),"Depósito devolvido sem valor",IF(AND($N18="Não se aplica",$M18&gt;0),"Definir destino do depósito",IF($M18&gt;$G18,"Depósito acima do valor previsto","OK")))))))))))))</f>
        <v/>
      </c>
    </row>
    <row r="19" ht="22" customHeight="1">
      <c r="A19" s="25" t="n"/>
      <c r="B19" s="48" t="n"/>
      <c r="C19" s="49" t="n"/>
      <c r="D19" s="28" t="n"/>
      <c r="E19" s="25" t="n"/>
      <c r="F19" s="25" t="n"/>
      <c r="G19" s="50" t="n"/>
      <c r="H19" s="25" t="n"/>
      <c r="I19" s="48" t="n"/>
      <c r="J19" s="49" t="n"/>
      <c r="K19" s="28" t="n"/>
      <c r="L19" s="50" t="n"/>
      <c r="M19" s="50" t="n"/>
      <c r="N19" s="25" t="n"/>
      <c r="O19" s="34">
        <f>IF($A19="","",IF($H19="Falta",0,IF(OR($B19="",$C19="",$I19="",$J19=""),"",MAX(0,(($B19+$C19)-($I19+$J19))*24))))</f>
        <v/>
      </c>
      <c r="P19" s="35">
        <f>IF($A19="","",IF($H19="Falta","Falta",IF($H19="Cancelamento",IF(OR($B19="",$C19="",$I19="",$J19=""),"Aviso não informado",IF(($I19+$J19)&gt;($B19+$C19),"Aviso após o horário",IF((($B19+$C19)-($I19+$J19))*24&lt;=Parâmetros!$B$2,"Cancelamento tardio","Cancelamento antecipado"))),"Tipo inválido")))</f>
        <v/>
      </c>
      <c r="Q19" s="35">
        <f>IF($A19="","",IF(OR($D19="",$K19=""),"",IF($K19=0,"Não",IF($K19&lt;$D19,"Parcial","Total"))))</f>
        <v/>
      </c>
      <c r="R19" s="36">
        <f>IF($A19="","",IF(OR($D19="",$K19=""),"",MAX(0,$D19-$K19)))</f>
        <v/>
      </c>
      <c r="S19" s="52">
        <f>IF($A19="","",IF(OR($G19="",$L19=""),"",MAX(0,$G19-$L19)))</f>
        <v/>
      </c>
      <c r="T19" s="52">
        <f>IF($A19="","",IF(OR($M19="",$N19="",$S19=""),"",IF($N19="Retido",MIN($M19,$S19),0)))</f>
        <v/>
      </c>
      <c r="U19" s="52">
        <f>IF($A19="","",IF(OR($S19="",$T19=""),"",MAX(0,$S19-$T19)))</f>
        <v/>
      </c>
      <c r="V19" s="35">
        <f>IF($A19="","",IF(COUNTIF($A$2:$A$501,$A19)&gt;1,"Código duplicado",IF(OR($B19="",$C19="",$D19="",$E19="",$F19="",$G19="",$H19="",$K19="",$L19="",$M19="",$N19=""),"Revisar campos obrigatórios",IF(AND($H19="Falta",$B19+$C19&gt;NOW()),"Falta com horário futuro",IF(AND($H19="Cancelamento",OR($I19="",$J19="")),"Informar aviso do cancelamento",IF(AND($H19="Falta",OR($I19&lt;&gt;"",$J19&lt;&gt;"")),"Limpar aviso para falta",IF(AND($H19="Cancelamento",($I19+$J19)&gt;($B19+$C19)),"Aviso após o horário",IF(AND($K19=0,$L19&gt;0),"Receita substituta sem reposição",IF(AND($K19&gt;0,$L19=0),"Confirmar reposição sem receita",IF(AND($N19="Retido",$M19&lt;=0),"Depósito retido sem valor",IF(AND($N19="Devolvido",$M19&lt;=0),"Depósito devolvido sem valor",IF(AND($N19="Não se aplica",$M19&gt;0),"Definir destino do depósito",IF($M19&gt;$G19,"Depósito acima do valor previsto","OK")))))))))))))</f>
        <v/>
      </c>
    </row>
    <row r="20" ht="22" customHeight="1">
      <c r="A20" s="25" t="n"/>
      <c r="B20" s="48" t="n"/>
      <c r="C20" s="49" t="n"/>
      <c r="D20" s="28" t="n"/>
      <c r="E20" s="25" t="n"/>
      <c r="F20" s="25" t="n"/>
      <c r="G20" s="50" t="n"/>
      <c r="H20" s="25" t="n"/>
      <c r="I20" s="48" t="n"/>
      <c r="J20" s="49" t="n"/>
      <c r="K20" s="28" t="n"/>
      <c r="L20" s="50" t="n"/>
      <c r="M20" s="50" t="n"/>
      <c r="N20" s="25" t="n"/>
      <c r="O20" s="30">
        <f>IF($A20="","",IF($H20="Falta",0,IF(OR($B20="",$C20="",$I20="",$J20=""),"",MAX(0,(($B20+$C20)-($I20+$J20))*24))))</f>
        <v/>
      </c>
      <c r="P20" s="31">
        <f>IF($A20="","",IF($H20="Falta","Falta",IF($H20="Cancelamento",IF(OR($B20="",$C20="",$I20="",$J20=""),"Aviso não informado",IF(($I20+$J20)&gt;($B20+$C20),"Aviso após o horário",IF((($B20+$C20)-($I20+$J20))*24&lt;=Parâmetros!$B$2,"Cancelamento tardio","Cancelamento antecipado"))),"Tipo inválido")))</f>
        <v/>
      </c>
      <c r="Q20" s="31">
        <f>IF($A20="","",IF(OR($D20="",$K20=""),"",IF($K20=0,"Não",IF($K20&lt;$D20,"Parcial","Total"))))</f>
        <v/>
      </c>
      <c r="R20" s="32">
        <f>IF($A20="","",IF(OR($D20="",$K20=""),"",MAX(0,$D20-$K20)))</f>
        <v/>
      </c>
      <c r="S20" s="51">
        <f>IF($A20="","",IF(OR($G20="",$L20=""),"",MAX(0,$G20-$L20)))</f>
        <v/>
      </c>
      <c r="T20" s="51">
        <f>IF($A20="","",IF(OR($M20="",$N20="",$S20=""),"",IF($N20="Retido",MIN($M20,$S20),0)))</f>
        <v/>
      </c>
      <c r="U20" s="51">
        <f>IF($A20="","",IF(OR($S20="",$T20=""),"",MAX(0,$S20-$T20)))</f>
        <v/>
      </c>
      <c r="V20" s="31">
        <f>IF($A20="","",IF(COUNTIF($A$2:$A$501,$A20)&gt;1,"Código duplicado",IF(OR($B20="",$C20="",$D20="",$E20="",$F20="",$G20="",$H20="",$K20="",$L20="",$M20="",$N20=""),"Revisar campos obrigatórios",IF(AND($H20="Falta",$B20+$C20&gt;NOW()),"Falta com horário futuro",IF(AND($H20="Cancelamento",OR($I20="",$J20="")),"Informar aviso do cancelamento",IF(AND($H20="Falta",OR($I20&lt;&gt;"",$J20&lt;&gt;"")),"Limpar aviso para falta",IF(AND($H20="Cancelamento",($I20+$J20)&gt;($B20+$C20)),"Aviso após o horário",IF(AND($K20=0,$L20&gt;0),"Receita substituta sem reposição",IF(AND($K20&gt;0,$L20=0),"Confirmar reposição sem receita",IF(AND($N20="Retido",$M20&lt;=0),"Depósito retido sem valor",IF(AND($N20="Devolvido",$M20&lt;=0),"Depósito devolvido sem valor",IF(AND($N20="Não se aplica",$M20&gt;0),"Definir destino do depósito",IF($M20&gt;$G20,"Depósito acima do valor previsto","OK")))))))))))))</f>
        <v/>
      </c>
    </row>
    <row r="21" ht="22" customHeight="1">
      <c r="A21" s="25" t="n"/>
      <c r="B21" s="48" t="n"/>
      <c r="C21" s="49" t="n"/>
      <c r="D21" s="28" t="n"/>
      <c r="E21" s="25" t="n"/>
      <c r="F21" s="25" t="n"/>
      <c r="G21" s="50" t="n"/>
      <c r="H21" s="25" t="n"/>
      <c r="I21" s="48" t="n"/>
      <c r="J21" s="49" t="n"/>
      <c r="K21" s="28" t="n"/>
      <c r="L21" s="50" t="n"/>
      <c r="M21" s="50" t="n"/>
      <c r="N21" s="25" t="n"/>
      <c r="O21" s="34">
        <f>IF($A21="","",IF($H21="Falta",0,IF(OR($B21="",$C21="",$I21="",$J21=""),"",MAX(0,(($B21+$C21)-($I21+$J21))*24))))</f>
        <v/>
      </c>
      <c r="P21" s="35">
        <f>IF($A21="","",IF($H21="Falta","Falta",IF($H21="Cancelamento",IF(OR($B21="",$C21="",$I21="",$J21=""),"Aviso não informado",IF(($I21+$J21)&gt;($B21+$C21),"Aviso após o horário",IF((($B21+$C21)-($I21+$J21))*24&lt;=Parâmetros!$B$2,"Cancelamento tardio","Cancelamento antecipado"))),"Tipo inválido")))</f>
        <v/>
      </c>
      <c r="Q21" s="35">
        <f>IF($A21="","",IF(OR($D21="",$K21=""),"",IF($K21=0,"Não",IF($K21&lt;$D21,"Parcial","Total"))))</f>
        <v/>
      </c>
      <c r="R21" s="36">
        <f>IF($A21="","",IF(OR($D21="",$K21=""),"",MAX(0,$D21-$K21)))</f>
        <v/>
      </c>
      <c r="S21" s="52">
        <f>IF($A21="","",IF(OR($G21="",$L21=""),"",MAX(0,$G21-$L21)))</f>
        <v/>
      </c>
      <c r="T21" s="52">
        <f>IF($A21="","",IF(OR($M21="",$N21="",$S21=""),"",IF($N21="Retido",MIN($M21,$S21),0)))</f>
        <v/>
      </c>
      <c r="U21" s="52">
        <f>IF($A21="","",IF(OR($S21="",$T21=""),"",MAX(0,$S21-$T21)))</f>
        <v/>
      </c>
      <c r="V21" s="35">
        <f>IF($A21="","",IF(COUNTIF($A$2:$A$501,$A21)&gt;1,"Código duplicado",IF(OR($B21="",$C21="",$D21="",$E21="",$F21="",$G21="",$H21="",$K21="",$L21="",$M21="",$N21=""),"Revisar campos obrigatórios",IF(AND($H21="Falta",$B21+$C21&gt;NOW()),"Falta com horário futuro",IF(AND($H21="Cancelamento",OR($I21="",$J21="")),"Informar aviso do cancelamento",IF(AND($H21="Falta",OR($I21&lt;&gt;"",$J21&lt;&gt;"")),"Limpar aviso para falta",IF(AND($H21="Cancelamento",($I21+$J21)&gt;($B21+$C21)),"Aviso após o horário",IF(AND($K21=0,$L21&gt;0),"Receita substituta sem reposição",IF(AND($K21&gt;0,$L21=0),"Confirmar reposição sem receita",IF(AND($N21="Retido",$M21&lt;=0),"Depósito retido sem valor",IF(AND($N21="Devolvido",$M21&lt;=0),"Depósito devolvido sem valor",IF(AND($N21="Não se aplica",$M21&gt;0),"Definir destino do depósito",IF($M21&gt;$G21,"Depósito acima do valor previsto","OK")))))))))))))</f>
        <v/>
      </c>
    </row>
    <row r="22" ht="22" customHeight="1">
      <c r="A22" s="25" t="n"/>
      <c r="B22" s="48" t="n"/>
      <c r="C22" s="49" t="n"/>
      <c r="D22" s="28" t="n"/>
      <c r="E22" s="25" t="n"/>
      <c r="F22" s="25" t="n"/>
      <c r="G22" s="50" t="n"/>
      <c r="H22" s="25" t="n"/>
      <c r="I22" s="48" t="n"/>
      <c r="J22" s="49" t="n"/>
      <c r="K22" s="28" t="n"/>
      <c r="L22" s="50" t="n"/>
      <c r="M22" s="50" t="n"/>
      <c r="N22" s="25" t="n"/>
      <c r="O22" s="30">
        <f>IF($A22="","",IF($H22="Falta",0,IF(OR($B22="",$C22="",$I22="",$J22=""),"",MAX(0,(($B22+$C22)-($I22+$J22))*24))))</f>
        <v/>
      </c>
      <c r="P22" s="31">
        <f>IF($A22="","",IF($H22="Falta","Falta",IF($H22="Cancelamento",IF(OR($B22="",$C22="",$I22="",$J22=""),"Aviso não informado",IF(($I22+$J22)&gt;($B22+$C22),"Aviso após o horário",IF((($B22+$C22)-($I22+$J22))*24&lt;=Parâmetros!$B$2,"Cancelamento tardio","Cancelamento antecipado"))),"Tipo inválido")))</f>
        <v/>
      </c>
      <c r="Q22" s="31">
        <f>IF($A22="","",IF(OR($D22="",$K22=""),"",IF($K22=0,"Não",IF($K22&lt;$D22,"Parcial","Total"))))</f>
        <v/>
      </c>
      <c r="R22" s="32">
        <f>IF($A22="","",IF(OR($D22="",$K22=""),"",MAX(0,$D22-$K22)))</f>
        <v/>
      </c>
      <c r="S22" s="51">
        <f>IF($A22="","",IF(OR($G22="",$L22=""),"",MAX(0,$G22-$L22)))</f>
        <v/>
      </c>
      <c r="T22" s="51">
        <f>IF($A22="","",IF(OR($M22="",$N22="",$S22=""),"",IF($N22="Retido",MIN($M22,$S22),0)))</f>
        <v/>
      </c>
      <c r="U22" s="51">
        <f>IF($A22="","",IF(OR($S22="",$T22=""),"",MAX(0,$S22-$T22)))</f>
        <v/>
      </c>
      <c r="V22" s="31">
        <f>IF($A22="","",IF(COUNTIF($A$2:$A$501,$A22)&gt;1,"Código duplicado",IF(OR($B22="",$C22="",$D22="",$E22="",$F22="",$G22="",$H22="",$K22="",$L22="",$M22="",$N22=""),"Revisar campos obrigatórios",IF(AND($H22="Falta",$B22+$C22&gt;NOW()),"Falta com horário futuro",IF(AND($H22="Cancelamento",OR($I22="",$J22="")),"Informar aviso do cancelamento",IF(AND($H22="Falta",OR($I22&lt;&gt;"",$J22&lt;&gt;"")),"Limpar aviso para falta",IF(AND($H22="Cancelamento",($I22+$J22)&gt;($B22+$C22)),"Aviso após o horário",IF(AND($K22=0,$L22&gt;0),"Receita substituta sem reposição",IF(AND($K22&gt;0,$L22=0),"Confirmar reposição sem receita",IF(AND($N22="Retido",$M22&lt;=0),"Depósito retido sem valor",IF(AND($N22="Devolvido",$M22&lt;=0),"Depósito devolvido sem valor",IF(AND($N22="Não se aplica",$M22&gt;0),"Definir destino do depósito",IF($M22&gt;$G22,"Depósito acima do valor previsto","OK")))))))))))))</f>
        <v/>
      </c>
    </row>
    <row r="23" ht="22" customHeight="1">
      <c r="A23" s="25" t="n"/>
      <c r="B23" s="48" t="n"/>
      <c r="C23" s="49" t="n"/>
      <c r="D23" s="28" t="n"/>
      <c r="E23" s="25" t="n"/>
      <c r="F23" s="25" t="n"/>
      <c r="G23" s="50" t="n"/>
      <c r="H23" s="25" t="n"/>
      <c r="I23" s="48" t="n"/>
      <c r="J23" s="49" t="n"/>
      <c r="K23" s="28" t="n"/>
      <c r="L23" s="50" t="n"/>
      <c r="M23" s="50" t="n"/>
      <c r="N23" s="25" t="n"/>
      <c r="O23" s="34">
        <f>IF($A23="","",IF($H23="Falta",0,IF(OR($B23="",$C23="",$I23="",$J23=""),"",MAX(0,(($B23+$C23)-($I23+$J23))*24))))</f>
        <v/>
      </c>
      <c r="P23" s="35">
        <f>IF($A23="","",IF($H23="Falta","Falta",IF($H23="Cancelamento",IF(OR($B23="",$C23="",$I23="",$J23=""),"Aviso não informado",IF(($I23+$J23)&gt;($B23+$C23),"Aviso após o horário",IF((($B23+$C23)-($I23+$J23))*24&lt;=Parâmetros!$B$2,"Cancelamento tardio","Cancelamento antecipado"))),"Tipo inválido")))</f>
        <v/>
      </c>
      <c r="Q23" s="35">
        <f>IF($A23="","",IF(OR($D23="",$K23=""),"",IF($K23=0,"Não",IF($K23&lt;$D23,"Parcial","Total"))))</f>
        <v/>
      </c>
      <c r="R23" s="36">
        <f>IF($A23="","",IF(OR($D23="",$K23=""),"",MAX(0,$D23-$K23)))</f>
        <v/>
      </c>
      <c r="S23" s="52">
        <f>IF($A23="","",IF(OR($G23="",$L23=""),"",MAX(0,$G23-$L23)))</f>
        <v/>
      </c>
      <c r="T23" s="52">
        <f>IF($A23="","",IF(OR($M23="",$N23="",$S23=""),"",IF($N23="Retido",MIN($M23,$S23),0)))</f>
        <v/>
      </c>
      <c r="U23" s="52">
        <f>IF($A23="","",IF(OR($S23="",$T23=""),"",MAX(0,$S23-$T23)))</f>
        <v/>
      </c>
      <c r="V23" s="35">
        <f>IF($A23="","",IF(COUNTIF($A$2:$A$501,$A23)&gt;1,"Código duplicado",IF(OR($B23="",$C23="",$D23="",$E23="",$F23="",$G23="",$H23="",$K23="",$L23="",$M23="",$N23=""),"Revisar campos obrigatórios",IF(AND($H23="Falta",$B23+$C23&gt;NOW()),"Falta com horário futuro",IF(AND($H23="Cancelamento",OR($I23="",$J23="")),"Informar aviso do cancelamento",IF(AND($H23="Falta",OR($I23&lt;&gt;"",$J23&lt;&gt;"")),"Limpar aviso para falta",IF(AND($H23="Cancelamento",($I23+$J23)&gt;($B23+$C23)),"Aviso após o horário",IF(AND($K23=0,$L23&gt;0),"Receita substituta sem reposição",IF(AND($K23&gt;0,$L23=0),"Confirmar reposição sem receita",IF(AND($N23="Retido",$M23&lt;=0),"Depósito retido sem valor",IF(AND($N23="Devolvido",$M23&lt;=0),"Depósito devolvido sem valor",IF(AND($N23="Não se aplica",$M23&gt;0),"Definir destino do depósito",IF($M23&gt;$G23,"Depósito acima do valor previsto","OK")))))))))))))</f>
        <v/>
      </c>
    </row>
    <row r="24" ht="22" customHeight="1">
      <c r="A24" s="25" t="n"/>
      <c r="B24" s="48" t="n"/>
      <c r="C24" s="49" t="n"/>
      <c r="D24" s="28" t="n"/>
      <c r="E24" s="25" t="n"/>
      <c r="F24" s="25" t="n"/>
      <c r="G24" s="50" t="n"/>
      <c r="H24" s="25" t="n"/>
      <c r="I24" s="48" t="n"/>
      <c r="J24" s="49" t="n"/>
      <c r="K24" s="28" t="n"/>
      <c r="L24" s="50" t="n"/>
      <c r="M24" s="50" t="n"/>
      <c r="N24" s="25" t="n"/>
      <c r="O24" s="30">
        <f>IF($A24="","",IF($H24="Falta",0,IF(OR($B24="",$C24="",$I24="",$J24=""),"",MAX(0,(($B24+$C24)-($I24+$J24))*24))))</f>
        <v/>
      </c>
      <c r="P24" s="31">
        <f>IF($A24="","",IF($H24="Falta","Falta",IF($H24="Cancelamento",IF(OR($B24="",$C24="",$I24="",$J24=""),"Aviso não informado",IF(($I24+$J24)&gt;($B24+$C24),"Aviso após o horário",IF((($B24+$C24)-($I24+$J24))*24&lt;=Parâmetros!$B$2,"Cancelamento tardio","Cancelamento antecipado"))),"Tipo inválido")))</f>
        <v/>
      </c>
      <c r="Q24" s="31">
        <f>IF($A24="","",IF(OR($D24="",$K24=""),"",IF($K24=0,"Não",IF($K24&lt;$D24,"Parcial","Total"))))</f>
        <v/>
      </c>
      <c r="R24" s="32">
        <f>IF($A24="","",IF(OR($D24="",$K24=""),"",MAX(0,$D24-$K24)))</f>
        <v/>
      </c>
      <c r="S24" s="51">
        <f>IF($A24="","",IF(OR($G24="",$L24=""),"",MAX(0,$G24-$L24)))</f>
        <v/>
      </c>
      <c r="T24" s="51">
        <f>IF($A24="","",IF(OR($M24="",$N24="",$S24=""),"",IF($N24="Retido",MIN($M24,$S24),0)))</f>
        <v/>
      </c>
      <c r="U24" s="51">
        <f>IF($A24="","",IF(OR($S24="",$T24=""),"",MAX(0,$S24-$T24)))</f>
        <v/>
      </c>
      <c r="V24" s="31">
        <f>IF($A24="","",IF(COUNTIF($A$2:$A$501,$A24)&gt;1,"Código duplicado",IF(OR($B24="",$C24="",$D24="",$E24="",$F24="",$G24="",$H24="",$K24="",$L24="",$M24="",$N24=""),"Revisar campos obrigatórios",IF(AND($H24="Falta",$B24+$C24&gt;NOW()),"Falta com horário futuro",IF(AND($H24="Cancelamento",OR($I24="",$J24="")),"Informar aviso do cancelamento",IF(AND($H24="Falta",OR($I24&lt;&gt;"",$J24&lt;&gt;"")),"Limpar aviso para falta",IF(AND($H24="Cancelamento",($I24+$J24)&gt;($B24+$C24)),"Aviso após o horário",IF(AND($K24=0,$L24&gt;0),"Receita substituta sem reposição",IF(AND($K24&gt;0,$L24=0),"Confirmar reposição sem receita",IF(AND($N24="Retido",$M24&lt;=0),"Depósito retido sem valor",IF(AND($N24="Devolvido",$M24&lt;=0),"Depósito devolvido sem valor",IF(AND($N24="Não se aplica",$M24&gt;0),"Definir destino do depósito",IF($M24&gt;$G24,"Depósito acima do valor previsto","OK")))))))))))))</f>
        <v/>
      </c>
    </row>
    <row r="25" ht="22" customHeight="1">
      <c r="A25" s="25" t="n"/>
      <c r="B25" s="48" t="n"/>
      <c r="C25" s="49" t="n"/>
      <c r="D25" s="28" t="n"/>
      <c r="E25" s="25" t="n"/>
      <c r="F25" s="25" t="n"/>
      <c r="G25" s="50" t="n"/>
      <c r="H25" s="25" t="n"/>
      <c r="I25" s="48" t="n"/>
      <c r="J25" s="49" t="n"/>
      <c r="K25" s="28" t="n"/>
      <c r="L25" s="50" t="n"/>
      <c r="M25" s="50" t="n"/>
      <c r="N25" s="25" t="n"/>
      <c r="O25" s="34">
        <f>IF($A25="","",IF($H25="Falta",0,IF(OR($B25="",$C25="",$I25="",$J25=""),"",MAX(0,(($B25+$C25)-($I25+$J25))*24))))</f>
        <v/>
      </c>
      <c r="P25" s="35">
        <f>IF($A25="","",IF($H25="Falta","Falta",IF($H25="Cancelamento",IF(OR($B25="",$C25="",$I25="",$J25=""),"Aviso não informado",IF(($I25+$J25)&gt;($B25+$C25),"Aviso após o horário",IF((($B25+$C25)-($I25+$J25))*24&lt;=Parâmetros!$B$2,"Cancelamento tardio","Cancelamento antecipado"))),"Tipo inválido")))</f>
        <v/>
      </c>
      <c r="Q25" s="35">
        <f>IF($A25="","",IF(OR($D25="",$K25=""),"",IF($K25=0,"Não",IF($K25&lt;$D25,"Parcial","Total"))))</f>
        <v/>
      </c>
      <c r="R25" s="36">
        <f>IF($A25="","",IF(OR($D25="",$K25=""),"",MAX(0,$D25-$K25)))</f>
        <v/>
      </c>
      <c r="S25" s="52">
        <f>IF($A25="","",IF(OR($G25="",$L25=""),"",MAX(0,$G25-$L25)))</f>
        <v/>
      </c>
      <c r="T25" s="52">
        <f>IF($A25="","",IF(OR($M25="",$N25="",$S25=""),"",IF($N25="Retido",MIN($M25,$S25),0)))</f>
        <v/>
      </c>
      <c r="U25" s="52">
        <f>IF($A25="","",IF(OR($S25="",$T25=""),"",MAX(0,$S25-$T25)))</f>
        <v/>
      </c>
      <c r="V25" s="35">
        <f>IF($A25="","",IF(COUNTIF($A$2:$A$501,$A25)&gt;1,"Código duplicado",IF(OR($B25="",$C25="",$D25="",$E25="",$F25="",$G25="",$H25="",$K25="",$L25="",$M25="",$N25=""),"Revisar campos obrigatórios",IF(AND($H25="Falta",$B25+$C25&gt;NOW()),"Falta com horário futuro",IF(AND($H25="Cancelamento",OR($I25="",$J25="")),"Informar aviso do cancelamento",IF(AND($H25="Falta",OR($I25&lt;&gt;"",$J25&lt;&gt;"")),"Limpar aviso para falta",IF(AND($H25="Cancelamento",($I25+$J25)&gt;($B25+$C25)),"Aviso após o horário",IF(AND($K25=0,$L25&gt;0),"Receita substituta sem reposição",IF(AND($K25&gt;0,$L25=0),"Confirmar reposição sem receita",IF(AND($N25="Retido",$M25&lt;=0),"Depósito retido sem valor",IF(AND($N25="Devolvido",$M25&lt;=0),"Depósito devolvido sem valor",IF(AND($N25="Não se aplica",$M25&gt;0),"Definir destino do depósito",IF($M25&gt;$G25,"Depósito acima do valor previsto","OK")))))))))))))</f>
        <v/>
      </c>
    </row>
    <row r="26" ht="22" customHeight="1">
      <c r="A26" s="25" t="n"/>
      <c r="B26" s="48" t="n"/>
      <c r="C26" s="49" t="n"/>
      <c r="D26" s="28" t="n"/>
      <c r="E26" s="25" t="n"/>
      <c r="F26" s="25" t="n"/>
      <c r="G26" s="50" t="n"/>
      <c r="H26" s="25" t="n"/>
      <c r="I26" s="48" t="n"/>
      <c r="J26" s="49" t="n"/>
      <c r="K26" s="28" t="n"/>
      <c r="L26" s="50" t="n"/>
      <c r="M26" s="50" t="n"/>
      <c r="N26" s="25" t="n"/>
      <c r="O26" s="30">
        <f>IF($A26="","",IF($H26="Falta",0,IF(OR($B26="",$C26="",$I26="",$J26=""),"",MAX(0,(($B26+$C26)-($I26+$J26))*24))))</f>
        <v/>
      </c>
      <c r="P26" s="31">
        <f>IF($A26="","",IF($H26="Falta","Falta",IF($H26="Cancelamento",IF(OR($B26="",$C26="",$I26="",$J26=""),"Aviso não informado",IF(($I26+$J26)&gt;($B26+$C26),"Aviso após o horário",IF((($B26+$C26)-($I26+$J26))*24&lt;=Parâmetros!$B$2,"Cancelamento tardio","Cancelamento antecipado"))),"Tipo inválido")))</f>
        <v/>
      </c>
      <c r="Q26" s="31">
        <f>IF($A26="","",IF(OR($D26="",$K26=""),"",IF($K26=0,"Não",IF($K26&lt;$D26,"Parcial","Total"))))</f>
        <v/>
      </c>
      <c r="R26" s="32">
        <f>IF($A26="","",IF(OR($D26="",$K26=""),"",MAX(0,$D26-$K26)))</f>
        <v/>
      </c>
      <c r="S26" s="51">
        <f>IF($A26="","",IF(OR($G26="",$L26=""),"",MAX(0,$G26-$L26)))</f>
        <v/>
      </c>
      <c r="T26" s="51">
        <f>IF($A26="","",IF(OR($M26="",$N26="",$S26=""),"",IF($N26="Retido",MIN($M26,$S26),0)))</f>
        <v/>
      </c>
      <c r="U26" s="51">
        <f>IF($A26="","",IF(OR($S26="",$T26=""),"",MAX(0,$S26-$T26)))</f>
        <v/>
      </c>
      <c r="V26" s="31">
        <f>IF($A26="","",IF(COUNTIF($A$2:$A$501,$A26)&gt;1,"Código duplicado",IF(OR($B26="",$C26="",$D26="",$E26="",$F26="",$G26="",$H26="",$K26="",$L26="",$M26="",$N26=""),"Revisar campos obrigatórios",IF(AND($H26="Falta",$B26+$C26&gt;NOW()),"Falta com horário futuro",IF(AND($H26="Cancelamento",OR($I26="",$J26="")),"Informar aviso do cancelamento",IF(AND($H26="Falta",OR($I26&lt;&gt;"",$J26&lt;&gt;"")),"Limpar aviso para falta",IF(AND($H26="Cancelamento",($I26+$J26)&gt;($B26+$C26)),"Aviso após o horário",IF(AND($K26=0,$L26&gt;0),"Receita substituta sem reposição",IF(AND($K26&gt;0,$L26=0),"Confirmar reposição sem receita",IF(AND($N26="Retido",$M26&lt;=0),"Depósito retido sem valor",IF(AND($N26="Devolvido",$M26&lt;=0),"Depósito devolvido sem valor",IF(AND($N26="Não se aplica",$M26&gt;0),"Definir destino do depósito",IF($M26&gt;$G26,"Depósito acima do valor previsto","OK")))))))))))))</f>
        <v/>
      </c>
    </row>
    <row r="27" ht="22" customHeight="1">
      <c r="A27" s="25" t="n"/>
      <c r="B27" s="48" t="n"/>
      <c r="C27" s="49" t="n"/>
      <c r="D27" s="28" t="n"/>
      <c r="E27" s="25" t="n"/>
      <c r="F27" s="25" t="n"/>
      <c r="G27" s="50" t="n"/>
      <c r="H27" s="25" t="n"/>
      <c r="I27" s="48" t="n"/>
      <c r="J27" s="49" t="n"/>
      <c r="K27" s="28" t="n"/>
      <c r="L27" s="50" t="n"/>
      <c r="M27" s="50" t="n"/>
      <c r="N27" s="25" t="n"/>
      <c r="O27" s="34">
        <f>IF($A27="","",IF($H27="Falta",0,IF(OR($B27="",$C27="",$I27="",$J27=""),"",MAX(0,(($B27+$C27)-($I27+$J27))*24))))</f>
        <v/>
      </c>
      <c r="P27" s="35">
        <f>IF($A27="","",IF($H27="Falta","Falta",IF($H27="Cancelamento",IF(OR($B27="",$C27="",$I27="",$J27=""),"Aviso não informado",IF(($I27+$J27)&gt;($B27+$C27),"Aviso após o horário",IF((($B27+$C27)-($I27+$J27))*24&lt;=Parâmetros!$B$2,"Cancelamento tardio","Cancelamento antecipado"))),"Tipo inválido")))</f>
        <v/>
      </c>
      <c r="Q27" s="35">
        <f>IF($A27="","",IF(OR($D27="",$K27=""),"",IF($K27=0,"Não",IF($K27&lt;$D27,"Parcial","Total"))))</f>
        <v/>
      </c>
      <c r="R27" s="36">
        <f>IF($A27="","",IF(OR($D27="",$K27=""),"",MAX(0,$D27-$K27)))</f>
        <v/>
      </c>
      <c r="S27" s="52">
        <f>IF($A27="","",IF(OR($G27="",$L27=""),"",MAX(0,$G27-$L27)))</f>
        <v/>
      </c>
      <c r="T27" s="52">
        <f>IF($A27="","",IF(OR($M27="",$N27="",$S27=""),"",IF($N27="Retido",MIN($M27,$S27),0)))</f>
        <v/>
      </c>
      <c r="U27" s="52">
        <f>IF($A27="","",IF(OR($S27="",$T27=""),"",MAX(0,$S27-$T27)))</f>
        <v/>
      </c>
      <c r="V27" s="35">
        <f>IF($A27="","",IF(COUNTIF($A$2:$A$501,$A27)&gt;1,"Código duplicado",IF(OR($B27="",$C27="",$D27="",$E27="",$F27="",$G27="",$H27="",$K27="",$L27="",$M27="",$N27=""),"Revisar campos obrigatórios",IF(AND($H27="Falta",$B27+$C27&gt;NOW()),"Falta com horário futuro",IF(AND($H27="Cancelamento",OR($I27="",$J27="")),"Informar aviso do cancelamento",IF(AND($H27="Falta",OR($I27&lt;&gt;"",$J27&lt;&gt;"")),"Limpar aviso para falta",IF(AND($H27="Cancelamento",($I27+$J27)&gt;($B27+$C27)),"Aviso após o horário",IF(AND($K27=0,$L27&gt;0),"Receita substituta sem reposição",IF(AND($K27&gt;0,$L27=0),"Confirmar reposição sem receita",IF(AND($N27="Retido",$M27&lt;=0),"Depósito retido sem valor",IF(AND($N27="Devolvido",$M27&lt;=0),"Depósito devolvido sem valor",IF(AND($N27="Não se aplica",$M27&gt;0),"Definir destino do depósito",IF($M27&gt;$G27,"Depósito acima do valor previsto","OK")))))))))))))</f>
        <v/>
      </c>
    </row>
    <row r="28" ht="22" customHeight="1">
      <c r="A28" s="25" t="n"/>
      <c r="B28" s="48" t="n"/>
      <c r="C28" s="49" t="n"/>
      <c r="D28" s="28" t="n"/>
      <c r="E28" s="25" t="n"/>
      <c r="F28" s="25" t="n"/>
      <c r="G28" s="50" t="n"/>
      <c r="H28" s="25" t="n"/>
      <c r="I28" s="48" t="n"/>
      <c r="J28" s="49" t="n"/>
      <c r="K28" s="28" t="n"/>
      <c r="L28" s="50" t="n"/>
      <c r="M28" s="50" t="n"/>
      <c r="N28" s="25" t="n"/>
      <c r="O28" s="30">
        <f>IF($A28="","",IF($H28="Falta",0,IF(OR($B28="",$C28="",$I28="",$J28=""),"",MAX(0,(($B28+$C28)-($I28+$J28))*24))))</f>
        <v/>
      </c>
      <c r="P28" s="31">
        <f>IF($A28="","",IF($H28="Falta","Falta",IF($H28="Cancelamento",IF(OR($B28="",$C28="",$I28="",$J28=""),"Aviso não informado",IF(($I28+$J28)&gt;($B28+$C28),"Aviso após o horário",IF((($B28+$C28)-($I28+$J28))*24&lt;=Parâmetros!$B$2,"Cancelamento tardio","Cancelamento antecipado"))),"Tipo inválido")))</f>
        <v/>
      </c>
      <c r="Q28" s="31">
        <f>IF($A28="","",IF(OR($D28="",$K28=""),"",IF($K28=0,"Não",IF($K28&lt;$D28,"Parcial","Total"))))</f>
        <v/>
      </c>
      <c r="R28" s="32">
        <f>IF($A28="","",IF(OR($D28="",$K28=""),"",MAX(0,$D28-$K28)))</f>
        <v/>
      </c>
      <c r="S28" s="51">
        <f>IF($A28="","",IF(OR($G28="",$L28=""),"",MAX(0,$G28-$L28)))</f>
        <v/>
      </c>
      <c r="T28" s="51">
        <f>IF($A28="","",IF(OR($M28="",$N28="",$S28=""),"",IF($N28="Retido",MIN($M28,$S28),0)))</f>
        <v/>
      </c>
      <c r="U28" s="51">
        <f>IF($A28="","",IF(OR($S28="",$T28=""),"",MAX(0,$S28-$T28)))</f>
        <v/>
      </c>
      <c r="V28" s="31">
        <f>IF($A28="","",IF(COUNTIF($A$2:$A$501,$A28)&gt;1,"Código duplicado",IF(OR($B28="",$C28="",$D28="",$E28="",$F28="",$G28="",$H28="",$K28="",$L28="",$M28="",$N28=""),"Revisar campos obrigatórios",IF(AND($H28="Falta",$B28+$C28&gt;NOW()),"Falta com horário futuro",IF(AND($H28="Cancelamento",OR($I28="",$J28="")),"Informar aviso do cancelamento",IF(AND($H28="Falta",OR($I28&lt;&gt;"",$J28&lt;&gt;"")),"Limpar aviso para falta",IF(AND($H28="Cancelamento",($I28+$J28)&gt;($B28+$C28)),"Aviso após o horário",IF(AND($K28=0,$L28&gt;0),"Receita substituta sem reposição",IF(AND($K28&gt;0,$L28=0),"Confirmar reposição sem receita",IF(AND($N28="Retido",$M28&lt;=0),"Depósito retido sem valor",IF(AND($N28="Devolvido",$M28&lt;=0),"Depósito devolvido sem valor",IF(AND($N28="Não se aplica",$M28&gt;0),"Definir destino do depósito",IF($M28&gt;$G28,"Depósito acima do valor previsto","OK")))))))))))))</f>
        <v/>
      </c>
    </row>
    <row r="29" ht="22" customHeight="1">
      <c r="A29" s="25" t="n"/>
      <c r="B29" s="48" t="n"/>
      <c r="C29" s="49" t="n"/>
      <c r="D29" s="28" t="n"/>
      <c r="E29" s="25" t="n"/>
      <c r="F29" s="25" t="n"/>
      <c r="G29" s="50" t="n"/>
      <c r="H29" s="25" t="n"/>
      <c r="I29" s="48" t="n"/>
      <c r="J29" s="49" t="n"/>
      <c r="K29" s="28" t="n"/>
      <c r="L29" s="50" t="n"/>
      <c r="M29" s="50" t="n"/>
      <c r="N29" s="25" t="n"/>
      <c r="O29" s="34">
        <f>IF($A29="","",IF($H29="Falta",0,IF(OR($B29="",$C29="",$I29="",$J29=""),"",MAX(0,(($B29+$C29)-($I29+$J29))*24))))</f>
        <v/>
      </c>
      <c r="P29" s="35">
        <f>IF($A29="","",IF($H29="Falta","Falta",IF($H29="Cancelamento",IF(OR($B29="",$C29="",$I29="",$J29=""),"Aviso não informado",IF(($I29+$J29)&gt;($B29+$C29),"Aviso após o horário",IF((($B29+$C29)-($I29+$J29))*24&lt;=Parâmetros!$B$2,"Cancelamento tardio","Cancelamento antecipado"))),"Tipo inválido")))</f>
        <v/>
      </c>
      <c r="Q29" s="35">
        <f>IF($A29="","",IF(OR($D29="",$K29=""),"",IF($K29=0,"Não",IF($K29&lt;$D29,"Parcial","Total"))))</f>
        <v/>
      </c>
      <c r="R29" s="36">
        <f>IF($A29="","",IF(OR($D29="",$K29=""),"",MAX(0,$D29-$K29)))</f>
        <v/>
      </c>
      <c r="S29" s="52">
        <f>IF($A29="","",IF(OR($G29="",$L29=""),"",MAX(0,$G29-$L29)))</f>
        <v/>
      </c>
      <c r="T29" s="52">
        <f>IF($A29="","",IF(OR($M29="",$N29="",$S29=""),"",IF($N29="Retido",MIN($M29,$S29),0)))</f>
        <v/>
      </c>
      <c r="U29" s="52">
        <f>IF($A29="","",IF(OR($S29="",$T29=""),"",MAX(0,$S29-$T29)))</f>
        <v/>
      </c>
      <c r="V29" s="35">
        <f>IF($A29="","",IF(COUNTIF($A$2:$A$501,$A29)&gt;1,"Código duplicado",IF(OR($B29="",$C29="",$D29="",$E29="",$F29="",$G29="",$H29="",$K29="",$L29="",$M29="",$N29=""),"Revisar campos obrigatórios",IF(AND($H29="Falta",$B29+$C29&gt;NOW()),"Falta com horário futuro",IF(AND($H29="Cancelamento",OR($I29="",$J29="")),"Informar aviso do cancelamento",IF(AND($H29="Falta",OR($I29&lt;&gt;"",$J29&lt;&gt;"")),"Limpar aviso para falta",IF(AND($H29="Cancelamento",($I29+$J29)&gt;($B29+$C29)),"Aviso após o horário",IF(AND($K29=0,$L29&gt;0),"Receita substituta sem reposição",IF(AND($K29&gt;0,$L29=0),"Confirmar reposição sem receita",IF(AND($N29="Retido",$M29&lt;=0),"Depósito retido sem valor",IF(AND($N29="Devolvido",$M29&lt;=0),"Depósito devolvido sem valor",IF(AND($N29="Não se aplica",$M29&gt;0),"Definir destino do depósito",IF($M29&gt;$G29,"Depósito acima do valor previsto","OK")))))))))))))</f>
        <v/>
      </c>
    </row>
    <row r="30" ht="22" customHeight="1">
      <c r="A30" s="25" t="n"/>
      <c r="B30" s="48" t="n"/>
      <c r="C30" s="49" t="n"/>
      <c r="D30" s="28" t="n"/>
      <c r="E30" s="25" t="n"/>
      <c r="F30" s="25" t="n"/>
      <c r="G30" s="50" t="n"/>
      <c r="H30" s="25" t="n"/>
      <c r="I30" s="48" t="n"/>
      <c r="J30" s="49" t="n"/>
      <c r="K30" s="28" t="n"/>
      <c r="L30" s="50" t="n"/>
      <c r="M30" s="50" t="n"/>
      <c r="N30" s="25" t="n"/>
      <c r="O30" s="30">
        <f>IF($A30="","",IF($H30="Falta",0,IF(OR($B30="",$C30="",$I30="",$J30=""),"",MAX(0,(($B30+$C30)-($I30+$J30))*24))))</f>
        <v/>
      </c>
      <c r="P30" s="31">
        <f>IF($A30="","",IF($H30="Falta","Falta",IF($H30="Cancelamento",IF(OR($B30="",$C30="",$I30="",$J30=""),"Aviso não informado",IF(($I30+$J30)&gt;($B30+$C30),"Aviso após o horário",IF((($B30+$C30)-($I30+$J30))*24&lt;=Parâmetros!$B$2,"Cancelamento tardio","Cancelamento antecipado"))),"Tipo inválido")))</f>
        <v/>
      </c>
      <c r="Q30" s="31">
        <f>IF($A30="","",IF(OR($D30="",$K30=""),"",IF($K30=0,"Não",IF($K30&lt;$D30,"Parcial","Total"))))</f>
        <v/>
      </c>
      <c r="R30" s="32">
        <f>IF($A30="","",IF(OR($D30="",$K30=""),"",MAX(0,$D30-$K30)))</f>
        <v/>
      </c>
      <c r="S30" s="51">
        <f>IF($A30="","",IF(OR($G30="",$L30=""),"",MAX(0,$G30-$L30)))</f>
        <v/>
      </c>
      <c r="T30" s="51">
        <f>IF($A30="","",IF(OR($M30="",$N30="",$S30=""),"",IF($N30="Retido",MIN($M30,$S30),0)))</f>
        <v/>
      </c>
      <c r="U30" s="51">
        <f>IF($A30="","",IF(OR($S30="",$T30=""),"",MAX(0,$S30-$T30)))</f>
        <v/>
      </c>
      <c r="V30" s="31">
        <f>IF($A30="","",IF(COUNTIF($A$2:$A$501,$A30)&gt;1,"Código duplicado",IF(OR($B30="",$C30="",$D30="",$E30="",$F30="",$G30="",$H30="",$K30="",$L30="",$M30="",$N30=""),"Revisar campos obrigatórios",IF(AND($H30="Falta",$B30+$C30&gt;NOW()),"Falta com horário futuro",IF(AND($H30="Cancelamento",OR($I30="",$J30="")),"Informar aviso do cancelamento",IF(AND($H30="Falta",OR($I30&lt;&gt;"",$J30&lt;&gt;"")),"Limpar aviso para falta",IF(AND($H30="Cancelamento",($I30+$J30)&gt;($B30+$C30)),"Aviso após o horário",IF(AND($K30=0,$L30&gt;0),"Receita substituta sem reposição",IF(AND($K30&gt;0,$L30=0),"Confirmar reposição sem receita",IF(AND($N30="Retido",$M30&lt;=0),"Depósito retido sem valor",IF(AND($N30="Devolvido",$M30&lt;=0),"Depósito devolvido sem valor",IF(AND($N30="Não se aplica",$M30&gt;0),"Definir destino do depósito",IF($M30&gt;$G30,"Depósito acima do valor previsto","OK")))))))))))))</f>
        <v/>
      </c>
    </row>
    <row r="31" ht="22" customHeight="1">
      <c r="A31" s="25" t="n"/>
      <c r="B31" s="48" t="n"/>
      <c r="C31" s="49" t="n"/>
      <c r="D31" s="28" t="n"/>
      <c r="E31" s="25" t="n"/>
      <c r="F31" s="25" t="n"/>
      <c r="G31" s="50" t="n"/>
      <c r="H31" s="25" t="n"/>
      <c r="I31" s="48" t="n"/>
      <c r="J31" s="49" t="n"/>
      <c r="K31" s="28" t="n"/>
      <c r="L31" s="50" t="n"/>
      <c r="M31" s="50" t="n"/>
      <c r="N31" s="25" t="n"/>
      <c r="O31" s="34">
        <f>IF($A31="","",IF($H31="Falta",0,IF(OR($B31="",$C31="",$I31="",$J31=""),"",MAX(0,(($B31+$C31)-($I31+$J31))*24))))</f>
        <v/>
      </c>
      <c r="P31" s="35">
        <f>IF($A31="","",IF($H31="Falta","Falta",IF($H31="Cancelamento",IF(OR($B31="",$C31="",$I31="",$J31=""),"Aviso não informado",IF(($I31+$J31)&gt;($B31+$C31),"Aviso após o horário",IF((($B31+$C31)-($I31+$J31))*24&lt;=Parâmetros!$B$2,"Cancelamento tardio","Cancelamento antecipado"))),"Tipo inválido")))</f>
        <v/>
      </c>
      <c r="Q31" s="35">
        <f>IF($A31="","",IF(OR($D31="",$K31=""),"",IF($K31=0,"Não",IF($K31&lt;$D31,"Parcial","Total"))))</f>
        <v/>
      </c>
      <c r="R31" s="36">
        <f>IF($A31="","",IF(OR($D31="",$K31=""),"",MAX(0,$D31-$K31)))</f>
        <v/>
      </c>
      <c r="S31" s="52">
        <f>IF($A31="","",IF(OR($G31="",$L31=""),"",MAX(0,$G31-$L31)))</f>
        <v/>
      </c>
      <c r="T31" s="52">
        <f>IF($A31="","",IF(OR($M31="",$N31="",$S31=""),"",IF($N31="Retido",MIN($M31,$S31),0)))</f>
        <v/>
      </c>
      <c r="U31" s="52">
        <f>IF($A31="","",IF(OR($S31="",$T31=""),"",MAX(0,$S31-$T31)))</f>
        <v/>
      </c>
      <c r="V31" s="35">
        <f>IF($A31="","",IF(COUNTIF($A$2:$A$501,$A31)&gt;1,"Código duplicado",IF(OR($B31="",$C31="",$D31="",$E31="",$F31="",$G31="",$H31="",$K31="",$L31="",$M31="",$N31=""),"Revisar campos obrigatórios",IF(AND($H31="Falta",$B31+$C31&gt;NOW()),"Falta com horário futuro",IF(AND($H31="Cancelamento",OR($I31="",$J31="")),"Informar aviso do cancelamento",IF(AND($H31="Falta",OR($I31&lt;&gt;"",$J31&lt;&gt;"")),"Limpar aviso para falta",IF(AND($H31="Cancelamento",($I31+$J31)&gt;($B31+$C31)),"Aviso após o horário",IF(AND($K31=0,$L31&gt;0),"Receita substituta sem reposição",IF(AND($K31&gt;0,$L31=0),"Confirmar reposição sem receita",IF(AND($N31="Retido",$M31&lt;=0),"Depósito retido sem valor",IF(AND($N31="Devolvido",$M31&lt;=0),"Depósito devolvido sem valor",IF(AND($N31="Não se aplica",$M31&gt;0),"Definir destino do depósito",IF($M31&gt;$G31,"Depósito acima do valor previsto","OK")))))))))))))</f>
        <v/>
      </c>
    </row>
    <row r="32" ht="22" customHeight="1">
      <c r="A32" s="25" t="n"/>
      <c r="B32" s="48" t="n"/>
      <c r="C32" s="49" t="n"/>
      <c r="D32" s="28" t="n"/>
      <c r="E32" s="25" t="n"/>
      <c r="F32" s="25" t="n"/>
      <c r="G32" s="50" t="n"/>
      <c r="H32" s="25" t="n"/>
      <c r="I32" s="48" t="n"/>
      <c r="J32" s="49" t="n"/>
      <c r="K32" s="28" t="n"/>
      <c r="L32" s="50" t="n"/>
      <c r="M32" s="50" t="n"/>
      <c r="N32" s="25" t="n"/>
      <c r="O32" s="30">
        <f>IF($A32="","",IF($H32="Falta",0,IF(OR($B32="",$C32="",$I32="",$J32=""),"",MAX(0,(($B32+$C32)-($I32+$J32))*24))))</f>
        <v/>
      </c>
      <c r="P32" s="31">
        <f>IF($A32="","",IF($H32="Falta","Falta",IF($H32="Cancelamento",IF(OR($B32="",$C32="",$I32="",$J32=""),"Aviso não informado",IF(($I32+$J32)&gt;($B32+$C32),"Aviso após o horário",IF((($B32+$C32)-($I32+$J32))*24&lt;=Parâmetros!$B$2,"Cancelamento tardio","Cancelamento antecipado"))),"Tipo inválido")))</f>
        <v/>
      </c>
      <c r="Q32" s="31">
        <f>IF($A32="","",IF(OR($D32="",$K32=""),"",IF($K32=0,"Não",IF($K32&lt;$D32,"Parcial","Total"))))</f>
        <v/>
      </c>
      <c r="R32" s="32">
        <f>IF($A32="","",IF(OR($D32="",$K32=""),"",MAX(0,$D32-$K32)))</f>
        <v/>
      </c>
      <c r="S32" s="51">
        <f>IF($A32="","",IF(OR($G32="",$L32=""),"",MAX(0,$G32-$L32)))</f>
        <v/>
      </c>
      <c r="T32" s="51">
        <f>IF($A32="","",IF(OR($M32="",$N32="",$S32=""),"",IF($N32="Retido",MIN($M32,$S32),0)))</f>
        <v/>
      </c>
      <c r="U32" s="51">
        <f>IF($A32="","",IF(OR($S32="",$T32=""),"",MAX(0,$S32-$T32)))</f>
        <v/>
      </c>
      <c r="V32" s="31">
        <f>IF($A32="","",IF(COUNTIF($A$2:$A$501,$A32)&gt;1,"Código duplicado",IF(OR($B32="",$C32="",$D32="",$E32="",$F32="",$G32="",$H32="",$K32="",$L32="",$M32="",$N32=""),"Revisar campos obrigatórios",IF(AND($H32="Falta",$B32+$C32&gt;NOW()),"Falta com horário futuro",IF(AND($H32="Cancelamento",OR($I32="",$J32="")),"Informar aviso do cancelamento",IF(AND($H32="Falta",OR($I32&lt;&gt;"",$J32&lt;&gt;"")),"Limpar aviso para falta",IF(AND($H32="Cancelamento",($I32+$J32)&gt;($B32+$C32)),"Aviso após o horário",IF(AND($K32=0,$L32&gt;0),"Receita substituta sem reposição",IF(AND($K32&gt;0,$L32=0),"Confirmar reposição sem receita",IF(AND($N32="Retido",$M32&lt;=0),"Depósito retido sem valor",IF(AND($N32="Devolvido",$M32&lt;=0),"Depósito devolvido sem valor",IF(AND($N32="Não se aplica",$M32&gt;0),"Definir destino do depósito",IF($M32&gt;$G32,"Depósito acima do valor previsto","OK")))))))))))))</f>
        <v/>
      </c>
    </row>
    <row r="33" ht="22" customHeight="1">
      <c r="A33" s="25" t="n"/>
      <c r="B33" s="48" t="n"/>
      <c r="C33" s="49" t="n"/>
      <c r="D33" s="28" t="n"/>
      <c r="E33" s="25" t="n"/>
      <c r="F33" s="25" t="n"/>
      <c r="G33" s="50" t="n"/>
      <c r="H33" s="25" t="n"/>
      <c r="I33" s="48" t="n"/>
      <c r="J33" s="49" t="n"/>
      <c r="K33" s="28" t="n"/>
      <c r="L33" s="50" t="n"/>
      <c r="M33" s="50" t="n"/>
      <c r="N33" s="25" t="n"/>
      <c r="O33" s="34">
        <f>IF($A33="","",IF($H33="Falta",0,IF(OR($B33="",$C33="",$I33="",$J33=""),"",MAX(0,(($B33+$C33)-($I33+$J33))*24))))</f>
        <v/>
      </c>
      <c r="P33" s="35">
        <f>IF($A33="","",IF($H33="Falta","Falta",IF($H33="Cancelamento",IF(OR($B33="",$C33="",$I33="",$J33=""),"Aviso não informado",IF(($I33+$J33)&gt;($B33+$C33),"Aviso após o horário",IF((($B33+$C33)-($I33+$J33))*24&lt;=Parâmetros!$B$2,"Cancelamento tardio","Cancelamento antecipado"))),"Tipo inválido")))</f>
        <v/>
      </c>
      <c r="Q33" s="35">
        <f>IF($A33="","",IF(OR($D33="",$K33=""),"",IF($K33=0,"Não",IF($K33&lt;$D33,"Parcial","Total"))))</f>
        <v/>
      </c>
      <c r="R33" s="36">
        <f>IF($A33="","",IF(OR($D33="",$K33=""),"",MAX(0,$D33-$K33)))</f>
        <v/>
      </c>
      <c r="S33" s="52">
        <f>IF($A33="","",IF(OR($G33="",$L33=""),"",MAX(0,$G33-$L33)))</f>
        <v/>
      </c>
      <c r="T33" s="52">
        <f>IF($A33="","",IF(OR($M33="",$N33="",$S33=""),"",IF($N33="Retido",MIN($M33,$S33),0)))</f>
        <v/>
      </c>
      <c r="U33" s="52">
        <f>IF($A33="","",IF(OR($S33="",$T33=""),"",MAX(0,$S33-$T33)))</f>
        <v/>
      </c>
      <c r="V33" s="35">
        <f>IF($A33="","",IF(COUNTIF($A$2:$A$501,$A33)&gt;1,"Código duplicado",IF(OR($B33="",$C33="",$D33="",$E33="",$F33="",$G33="",$H33="",$K33="",$L33="",$M33="",$N33=""),"Revisar campos obrigatórios",IF(AND($H33="Falta",$B33+$C33&gt;NOW()),"Falta com horário futuro",IF(AND($H33="Cancelamento",OR($I33="",$J33="")),"Informar aviso do cancelamento",IF(AND($H33="Falta",OR($I33&lt;&gt;"",$J33&lt;&gt;"")),"Limpar aviso para falta",IF(AND($H33="Cancelamento",($I33+$J33)&gt;($B33+$C33)),"Aviso após o horário",IF(AND($K33=0,$L33&gt;0),"Receita substituta sem reposição",IF(AND($K33&gt;0,$L33=0),"Confirmar reposição sem receita",IF(AND($N33="Retido",$M33&lt;=0),"Depósito retido sem valor",IF(AND($N33="Devolvido",$M33&lt;=0),"Depósito devolvido sem valor",IF(AND($N33="Não se aplica",$M33&gt;0),"Definir destino do depósito",IF($M33&gt;$G33,"Depósito acima do valor previsto","OK")))))))))))))</f>
        <v/>
      </c>
    </row>
    <row r="34" ht="22" customHeight="1">
      <c r="A34" s="25" t="n"/>
      <c r="B34" s="48" t="n"/>
      <c r="C34" s="49" t="n"/>
      <c r="D34" s="28" t="n"/>
      <c r="E34" s="25" t="n"/>
      <c r="F34" s="25" t="n"/>
      <c r="G34" s="50" t="n"/>
      <c r="H34" s="25" t="n"/>
      <c r="I34" s="48" t="n"/>
      <c r="J34" s="49" t="n"/>
      <c r="K34" s="28" t="n"/>
      <c r="L34" s="50" t="n"/>
      <c r="M34" s="50" t="n"/>
      <c r="N34" s="25" t="n"/>
      <c r="O34" s="30">
        <f>IF($A34="","",IF($H34="Falta",0,IF(OR($B34="",$C34="",$I34="",$J34=""),"",MAX(0,(($B34+$C34)-($I34+$J34))*24))))</f>
        <v/>
      </c>
      <c r="P34" s="31">
        <f>IF($A34="","",IF($H34="Falta","Falta",IF($H34="Cancelamento",IF(OR($B34="",$C34="",$I34="",$J34=""),"Aviso não informado",IF(($I34+$J34)&gt;($B34+$C34),"Aviso após o horário",IF((($B34+$C34)-($I34+$J34))*24&lt;=Parâmetros!$B$2,"Cancelamento tardio","Cancelamento antecipado"))),"Tipo inválido")))</f>
        <v/>
      </c>
      <c r="Q34" s="31">
        <f>IF($A34="","",IF(OR($D34="",$K34=""),"",IF($K34=0,"Não",IF($K34&lt;$D34,"Parcial","Total"))))</f>
        <v/>
      </c>
      <c r="R34" s="32">
        <f>IF($A34="","",IF(OR($D34="",$K34=""),"",MAX(0,$D34-$K34)))</f>
        <v/>
      </c>
      <c r="S34" s="51">
        <f>IF($A34="","",IF(OR($G34="",$L34=""),"",MAX(0,$G34-$L34)))</f>
        <v/>
      </c>
      <c r="T34" s="51">
        <f>IF($A34="","",IF(OR($M34="",$N34="",$S34=""),"",IF($N34="Retido",MIN($M34,$S34),0)))</f>
        <v/>
      </c>
      <c r="U34" s="51">
        <f>IF($A34="","",IF(OR($S34="",$T34=""),"",MAX(0,$S34-$T34)))</f>
        <v/>
      </c>
      <c r="V34" s="31">
        <f>IF($A34="","",IF(COUNTIF($A$2:$A$501,$A34)&gt;1,"Código duplicado",IF(OR($B34="",$C34="",$D34="",$E34="",$F34="",$G34="",$H34="",$K34="",$L34="",$M34="",$N34=""),"Revisar campos obrigatórios",IF(AND($H34="Falta",$B34+$C34&gt;NOW()),"Falta com horário futuro",IF(AND($H34="Cancelamento",OR($I34="",$J34="")),"Informar aviso do cancelamento",IF(AND($H34="Falta",OR($I34&lt;&gt;"",$J34&lt;&gt;"")),"Limpar aviso para falta",IF(AND($H34="Cancelamento",($I34+$J34)&gt;($B34+$C34)),"Aviso após o horário",IF(AND($K34=0,$L34&gt;0),"Receita substituta sem reposição",IF(AND($K34&gt;0,$L34=0),"Confirmar reposição sem receita",IF(AND($N34="Retido",$M34&lt;=0),"Depósito retido sem valor",IF(AND($N34="Devolvido",$M34&lt;=0),"Depósito devolvido sem valor",IF(AND($N34="Não se aplica",$M34&gt;0),"Definir destino do depósito",IF($M34&gt;$G34,"Depósito acima do valor previsto","OK")))))))))))))</f>
        <v/>
      </c>
    </row>
    <row r="35" ht="22" customHeight="1">
      <c r="A35" s="25" t="n"/>
      <c r="B35" s="48" t="n"/>
      <c r="C35" s="49" t="n"/>
      <c r="D35" s="28" t="n"/>
      <c r="E35" s="25" t="n"/>
      <c r="F35" s="25" t="n"/>
      <c r="G35" s="50" t="n"/>
      <c r="H35" s="25" t="n"/>
      <c r="I35" s="48" t="n"/>
      <c r="J35" s="49" t="n"/>
      <c r="K35" s="28" t="n"/>
      <c r="L35" s="50" t="n"/>
      <c r="M35" s="50" t="n"/>
      <c r="N35" s="25" t="n"/>
      <c r="O35" s="34">
        <f>IF($A35="","",IF($H35="Falta",0,IF(OR($B35="",$C35="",$I35="",$J35=""),"",MAX(0,(($B35+$C35)-($I35+$J35))*24))))</f>
        <v/>
      </c>
      <c r="P35" s="35">
        <f>IF($A35="","",IF($H35="Falta","Falta",IF($H35="Cancelamento",IF(OR($B35="",$C35="",$I35="",$J35=""),"Aviso não informado",IF(($I35+$J35)&gt;($B35+$C35),"Aviso após o horário",IF((($B35+$C35)-($I35+$J35))*24&lt;=Parâmetros!$B$2,"Cancelamento tardio","Cancelamento antecipado"))),"Tipo inválido")))</f>
        <v/>
      </c>
      <c r="Q35" s="35">
        <f>IF($A35="","",IF(OR($D35="",$K35=""),"",IF($K35=0,"Não",IF($K35&lt;$D35,"Parcial","Total"))))</f>
        <v/>
      </c>
      <c r="R35" s="36">
        <f>IF($A35="","",IF(OR($D35="",$K35=""),"",MAX(0,$D35-$K35)))</f>
        <v/>
      </c>
      <c r="S35" s="52">
        <f>IF($A35="","",IF(OR($G35="",$L35=""),"",MAX(0,$G35-$L35)))</f>
        <v/>
      </c>
      <c r="T35" s="52">
        <f>IF($A35="","",IF(OR($M35="",$N35="",$S35=""),"",IF($N35="Retido",MIN($M35,$S35),0)))</f>
        <v/>
      </c>
      <c r="U35" s="52">
        <f>IF($A35="","",IF(OR($S35="",$T35=""),"",MAX(0,$S35-$T35)))</f>
        <v/>
      </c>
      <c r="V35" s="35">
        <f>IF($A35="","",IF(COUNTIF($A$2:$A$501,$A35)&gt;1,"Código duplicado",IF(OR($B35="",$C35="",$D35="",$E35="",$F35="",$G35="",$H35="",$K35="",$L35="",$M35="",$N35=""),"Revisar campos obrigatórios",IF(AND($H35="Falta",$B35+$C35&gt;NOW()),"Falta com horário futuro",IF(AND($H35="Cancelamento",OR($I35="",$J35="")),"Informar aviso do cancelamento",IF(AND($H35="Falta",OR($I35&lt;&gt;"",$J35&lt;&gt;"")),"Limpar aviso para falta",IF(AND($H35="Cancelamento",($I35+$J35)&gt;($B35+$C35)),"Aviso após o horário",IF(AND($K35=0,$L35&gt;0),"Receita substituta sem reposição",IF(AND($K35&gt;0,$L35=0),"Confirmar reposição sem receita",IF(AND($N35="Retido",$M35&lt;=0),"Depósito retido sem valor",IF(AND($N35="Devolvido",$M35&lt;=0),"Depósito devolvido sem valor",IF(AND($N35="Não se aplica",$M35&gt;0),"Definir destino do depósito",IF($M35&gt;$G35,"Depósito acima do valor previsto","OK")))))))))))))</f>
        <v/>
      </c>
    </row>
    <row r="36" ht="22" customHeight="1">
      <c r="A36" s="25" t="n"/>
      <c r="B36" s="48" t="n"/>
      <c r="C36" s="49" t="n"/>
      <c r="D36" s="28" t="n"/>
      <c r="E36" s="25" t="n"/>
      <c r="F36" s="25" t="n"/>
      <c r="G36" s="50" t="n"/>
      <c r="H36" s="25" t="n"/>
      <c r="I36" s="48" t="n"/>
      <c r="J36" s="49" t="n"/>
      <c r="K36" s="28" t="n"/>
      <c r="L36" s="50" t="n"/>
      <c r="M36" s="50" t="n"/>
      <c r="N36" s="25" t="n"/>
      <c r="O36" s="30">
        <f>IF($A36="","",IF($H36="Falta",0,IF(OR($B36="",$C36="",$I36="",$J36=""),"",MAX(0,(($B36+$C36)-($I36+$J36))*24))))</f>
        <v/>
      </c>
      <c r="P36" s="31">
        <f>IF($A36="","",IF($H36="Falta","Falta",IF($H36="Cancelamento",IF(OR($B36="",$C36="",$I36="",$J36=""),"Aviso não informado",IF(($I36+$J36)&gt;($B36+$C36),"Aviso após o horário",IF((($B36+$C36)-($I36+$J36))*24&lt;=Parâmetros!$B$2,"Cancelamento tardio","Cancelamento antecipado"))),"Tipo inválido")))</f>
        <v/>
      </c>
      <c r="Q36" s="31">
        <f>IF($A36="","",IF(OR($D36="",$K36=""),"",IF($K36=0,"Não",IF($K36&lt;$D36,"Parcial","Total"))))</f>
        <v/>
      </c>
      <c r="R36" s="32">
        <f>IF($A36="","",IF(OR($D36="",$K36=""),"",MAX(0,$D36-$K36)))</f>
        <v/>
      </c>
      <c r="S36" s="51">
        <f>IF($A36="","",IF(OR($G36="",$L36=""),"",MAX(0,$G36-$L36)))</f>
        <v/>
      </c>
      <c r="T36" s="51">
        <f>IF($A36="","",IF(OR($M36="",$N36="",$S36=""),"",IF($N36="Retido",MIN($M36,$S36),0)))</f>
        <v/>
      </c>
      <c r="U36" s="51">
        <f>IF($A36="","",IF(OR($S36="",$T36=""),"",MAX(0,$S36-$T36)))</f>
        <v/>
      </c>
      <c r="V36" s="31">
        <f>IF($A36="","",IF(COUNTIF($A$2:$A$501,$A36)&gt;1,"Código duplicado",IF(OR($B36="",$C36="",$D36="",$E36="",$F36="",$G36="",$H36="",$K36="",$L36="",$M36="",$N36=""),"Revisar campos obrigatórios",IF(AND($H36="Falta",$B36+$C36&gt;NOW()),"Falta com horário futuro",IF(AND($H36="Cancelamento",OR($I36="",$J36="")),"Informar aviso do cancelamento",IF(AND($H36="Falta",OR($I36&lt;&gt;"",$J36&lt;&gt;"")),"Limpar aviso para falta",IF(AND($H36="Cancelamento",($I36+$J36)&gt;($B36+$C36)),"Aviso após o horário",IF(AND($K36=0,$L36&gt;0),"Receita substituta sem reposição",IF(AND($K36&gt;0,$L36=0),"Confirmar reposição sem receita",IF(AND($N36="Retido",$M36&lt;=0),"Depósito retido sem valor",IF(AND($N36="Devolvido",$M36&lt;=0),"Depósito devolvido sem valor",IF(AND($N36="Não se aplica",$M36&gt;0),"Definir destino do depósito",IF($M36&gt;$G36,"Depósito acima do valor previsto","OK")))))))))))))</f>
        <v/>
      </c>
    </row>
    <row r="37" ht="22" customHeight="1">
      <c r="A37" s="25" t="n"/>
      <c r="B37" s="48" t="n"/>
      <c r="C37" s="49" t="n"/>
      <c r="D37" s="28" t="n"/>
      <c r="E37" s="25" t="n"/>
      <c r="F37" s="25" t="n"/>
      <c r="G37" s="50" t="n"/>
      <c r="H37" s="25" t="n"/>
      <c r="I37" s="48" t="n"/>
      <c r="J37" s="49" t="n"/>
      <c r="K37" s="28" t="n"/>
      <c r="L37" s="50" t="n"/>
      <c r="M37" s="50" t="n"/>
      <c r="N37" s="25" t="n"/>
      <c r="O37" s="34">
        <f>IF($A37="","",IF($H37="Falta",0,IF(OR($B37="",$C37="",$I37="",$J37=""),"",MAX(0,(($B37+$C37)-($I37+$J37))*24))))</f>
        <v/>
      </c>
      <c r="P37" s="35">
        <f>IF($A37="","",IF($H37="Falta","Falta",IF($H37="Cancelamento",IF(OR($B37="",$C37="",$I37="",$J37=""),"Aviso não informado",IF(($I37+$J37)&gt;($B37+$C37),"Aviso após o horário",IF((($B37+$C37)-($I37+$J37))*24&lt;=Parâmetros!$B$2,"Cancelamento tardio","Cancelamento antecipado"))),"Tipo inválido")))</f>
        <v/>
      </c>
      <c r="Q37" s="35">
        <f>IF($A37="","",IF(OR($D37="",$K37=""),"",IF($K37=0,"Não",IF($K37&lt;$D37,"Parcial","Total"))))</f>
        <v/>
      </c>
      <c r="R37" s="36">
        <f>IF($A37="","",IF(OR($D37="",$K37=""),"",MAX(0,$D37-$K37)))</f>
        <v/>
      </c>
      <c r="S37" s="52">
        <f>IF($A37="","",IF(OR($G37="",$L37=""),"",MAX(0,$G37-$L37)))</f>
        <v/>
      </c>
      <c r="T37" s="52">
        <f>IF($A37="","",IF(OR($M37="",$N37="",$S37=""),"",IF($N37="Retido",MIN($M37,$S37),0)))</f>
        <v/>
      </c>
      <c r="U37" s="52">
        <f>IF($A37="","",IF(OR($S37="",$T37=""),"",MAX(0,$S37-$T37)))</f>
        <v/>
      </c>
      <c r="V37" s="35">
        <f>IF($A37="","",IF(COUNTIF($A$2:$A$501,$A37)&gt;1,"Código duplicado",IF(OR($B37="",$C37="",$D37="",$E37="",$F37="",$G37="",$H37="",$K37="",$L37="",$M37="",$N37=""),"Revisar campos obrigatórios",IF(AND($H37="Falta",$B37+$C37&gt;NOW()),"Falta com horário futuro",IF(AND($H37="Cancelamento",OR($I37="",$J37="")),"Informar aviso do cancelamento",IF(AND($H37="Falta",OR($I37&lt;&gt;"",$J37&lt;&gt;"")),"Limpar aviso para falta",IF(AND($H37="Cancelamento",($I37+$J37)&gt;($B37+$C37)),"Aviso após o horário",IF(AND($K37=0,$L37&gt;0),"Receita substituta sem reposição",IF(AND($K37&gt;0,$L37=0),"Confirmar reposição sem receita",IF(AND($N37="Retido",$M37&lt;=0),"Depósito retido sem valor",IF(AND($N37="Devolvido",$M37&lt;=0),"Depósito devolvido sem valor",IF(AND($N37="Não se aplica",$M37&gt;0),"Definir destino do depósito",IF($M37&gt;$G37,"Depósito acima do valor previsto","OK")))))))))))))</f>
        <v/>
      </c>
    </row>
    <row r="38" ht="22" customHeight="1">
      <c r="A38" s="25" t="n"/>
      <c r="B38" s="48" t="n"/>
      <c r="C38" s="49" t="n"/>
      <c r="D38" s="28" t="n"/>
      <c r="E38" s="25" t="n"/>
      <c r="F38" s="25" t="n"/>
      <c r="G38" s="50" t="n"/>
      <c r="H38" s="25" t="n"/>
      <c r="I38" s="48" t="n"/>
      <c r="J38" s="49" t="n"/>
      <c r="K38" s="28" t="n"/>
      <c r="L38" s="50" t="n"/>
      <c r="M38" s="50" t="n"/>
      <c r="N38" s="25" t="n"/>
      <c r="O38" s="30">
        <f>IF($A38="","",IF($H38="Falta",0,IF(OR($B38="",$C38="",$I38="",$J38=""),"",MAX(0,(($B38+$C38)-($I38+$J38))*24))))</f>
        <v/>
      </c>
      <c r="P38" s="31">
        <f>IF($A38="","",IF($H38="Falta","Falta",IF($H38="Cancelamento",IF(OR($B38="",$C38="",$I38="",$J38=""),"Aviso não informado",IF(($I38+$J38)&gt;($B38+$C38),"Aviso após o horário",IF((($B38+$C38)-($I38+$J38))*24&lt;=Parâmetros!$B$2,"Cancelamento tardio","Cancelamento antecipado"))),"Tipo inválido")))</f>
        <v/>
      </c>
      <c r="Q38" s="31">
        <f>IF($A38="","",IF(OR($D38="",$K38=""),"",IF($K38=0,"Não",IF($K38&lt;$D38,"Parcial","Total"))))</f>
        <v/>
      </c>
      <c r="R38" s="32">
        <f>IF($A38="","",IF(OR($D38="",$K38=""),"",MAX(0,$D38-$K38)))</f>
        <v/>
      </c>
      <c r="S38" s="51">
        <f>IF($A38="","",IF(OR($G38="",$L38=""),"",MAX(0,$G38-$L38)))</f>
        <v/>
      </c>
      <c r="T38" s="51">
        <f>IF($A38="","",IF(OR($M38="",$N38="",$S38=""),"",IF($N38="Retido",MIN($M38,$S38),0)))</f>
        <v/>
      </c>
      <c r="U38" s="51">
        <f>IF($A38="","",IF(OR($S38="",$T38=""),"",MAX(0,$S38-$T38)))</f>
        <v/>
      </c>
      <c r="V38" s="31">
        <f>IF($A38="","",IF(COUNTIF($A$2:$A$501,$A38)&gt;1,"Código duplicado",IF(OR($B38="",$C38="",$D38="",$E38="",$F38="",$G38="",$H38="",$K38="",$L38="",$M38="",$N38=""),"Revisar campos obrigatórios",IF(AND($H38="Falta",$B38+$C38&gt;NOW()),"Falta com horário futuro",IF(AND($H38="Cancelamento",OR($I38="",$J38="")),"Informar aviso do cancelamento",IF(AND($H38="Falta",OR($I38&lt;&gt;"",$J38&lt;&gt;"")),"Limpar aviso para falta",IF(AND($H38="Cancelamento",($I38+$J38)&gt;($B38+$C38)),"Aviso após o horário",IF(AND($K38=0,$L38&gt;0),"Receita substituta sem reposição",IF(AND($K38&gt;0,$L38=0),"Confirmar reposição sem receita",IF(AND($N38="Retido",$M38&lt;=0),"Depósito retido sem valor",IF(AND($N38="Devolvido",$M38&lt;=0),"Depósito devolvido sem valor",IF(AND($N38="Não se aplica",$M38&gt;0),"Definir destino do depósito",IF($M38&gt;$G38,"Depósito acima do valor previsto","OK")))))))))))))</f>
        <v/>
      </c>
    </row>
    <row r="39" ht="22" customHeight="1">
      <c r="A39" s="25" t="n"/>
      <c r="B39" s="48" t="n"/>
      <c r="C39" s="49" t="n"/>
      <c r="D39" s="28" t="n"/>
      <c r="E39" s="25" t="n"/>
      <c r="F39" s="25" t="n"/>
      <c r="G39" s="50" t="n"/>
      <c r="H39" s="25" t="n"/>
      <c r="I39" s="48" t="n"/>
      <c r="J39" s="49" t="n"/>
      <c r="K39" s="28" t="n"/>
      <c r="L39" s="50" t="n"/>
      <c r="M39" s="50" t="n"/>
      <c r="N39" s="25" t="n"/>
      <c r="O39" s="34">
        <f>IF($A39="","",IF($H39="Falta",0,IF(OR($B39="",$C39="",$I39="",$J39=""),"",MAX(0,(($B39+$C39)-($I39+$J39))*24))))</f>
        <v/>
      </c>
      <c r="P39" s="35">
        <f>IF($A39="","",IF($H39="Falta","Falta",IF($H39="Cancelamento",IF(OR($B39="",$C39="",$I39="",$J39=""),"Aviso não informado",IF(($I39+$J39)&gt;($B39+$C39),"Aviso após o horário",IF((($B39+$C39)-($I39+$J39))*24&lt;=Parâmetros!$B$2,"Cancelamento tardio","Cancelamento antecipado"))),"Tipo inválido")))</f>
        <v/>
      </c>
      <c r="Q39" s="35">
        <f>IF($A39="","",IF(OR($D39="",$K39=""),"",IF($K39=0,"Não",IF($K39&lt;$D39,"Parcial","Total"))))</f>
        <v/>
      </c>
      <c r="R39" s="36">
        <f>IF($A39="","",IF(OR($D39="",$K39=""),"",MAX(0,$D39-$K39)))</f>
        <v/>
      </c>
      <c r="S39" s="52">
        <f>IF($A39="","",IF(OR($G39="",$L39=""),"",MAX(0,$G39-$L39)))</f>
        <v/>
      </c>
      <c r="T39" s="52">
        <f>IF($A39="","",IF(OR($M39="",$N39="",$S39=""),"",IF($N39="Retido",MIN($M39,$S39),0)))</f>
        <v/>
      </c>
      <c r="U39" s="52">
        <f>IF($A39="","",IF(OR($S39="",$T39=""),"",MAX(0,$S39-$T39)))</f>
        <v/>
      </c>
      <c r="V39" s="35">
        <f>IF($A39="","",IF(COUNTIF($A$2:$A$501,$A39)&gt;1,"Código duplicado",IF(OR($B39="",$C39="",$D39="",$E39="",$F39="",$G39="",$H39="",$K39="",$L39="",$M39="",$N39=""),"Revisar campos obrigatórios",IF(AND($H39="Falta",$B39+$C39&gt;NOW()),"Falta com horário futuro",IF(AND($H39="Cancelamento",OR($I39="",$J39="")),"Informar aviso do cancelamento",IF(AND($H39="Falta",OR($I39&lt;&gt;"",$J39&lt;&gt;"")),"Limpar aviso para falta",IF(AND($H39="Cancelamento",($I39+$J39)&gt;($B39+$C39)),"Aviso após o horário",IF(AND($K39=0,$L39&gt;0),"Receita substituta sem reposição",IF(AND($K39&gt;0,$L39=0),"Confirmar reposição sem receita",IF(AND($N39="Retido",$M39&lt;=0),"Depósito retido sem valor",IF(AND($N39="Devolvido",$M39&lt;=0),"Depósito devolvido sem valor",IF(AND($N39="Não se aplica",$M39&gt;0),"Definir destino do depósito",IF($M39&gt;$G39,"Depósito acima do valor previsto","OK")))))))))))))</f>
        <v/>
      </c>
    </row>
    <row r="40" ht="22" customHeight="1">
      <c r="A40" s="25" t="n"/>
      <c r="B40" s="48" t="n"/>
      <c r="C40" s="49" t="n"/>
      <c r="D40" s="28" t="n"/>
      <c r="E40" s="25" t="n"/>
      <c r="F40" s="25" t="n"/>
      <c r="G40" s="50" t="n"/>
      <c r="H40" s="25" t="n"/>
      <c r="I40" s="48" t="n"/>
      <c r="J40" s="49" t="n"/>
      <c r="K40" s="28" t="n"/>
      <c r="L40" s="50" t="n"/>
      <c r="M40" s="50" t="n"/>
      <c r="N40" s="25" t="n"/>
      <c r="O40" s="30">
        <f>IF($A40="","",IF($H40="Falta",0,IF(OR($B40="",$C40="",$I40="",$J40=""),"",MAX(0,(($B40+$C40)-($I40+$J40))*24))))</f>
        <v/>
      </c>
      <c r="P40" s="31">
        <f>IF($A40="","",IF($H40="Falta","Falta",IF($H40="Cancelamento",IF(OR($B40="",$C40="",$I40="",$J40=""),"Aviso não informado",IF(($I40+$J40)&gt;($B40+$C40),"Aviso após o horário",IF((($B40+$C40)-($I40+$J40))*24&lt;=Parâmetros!$B$2,"Cancelamento tardio","Cancelamento antecipado"))),"Tipo inválido")))</f>
        <v/>
      </c>
      <c r="Q40" s="31">
        <f>IF($A40="","",IF(OR($D40="",$K40=""),"",IF($K40=0,"Não",IF($K40&lt;$D40,"Parcial","Total"))))</f>
        <v/>
      </c>
      <c r="R40" s="32">
        <f>IF($A40="","",IF(OR($D40="",$K40=""),"",MAX(0,$D40-$K40)))</f>
        <v/>
      </c>
      <c r="S40" s="51">
        <f>IF($A40="","",IF(OR($G40="",$L40=""),"",MAX(0,$G40-$L40)))</f>
        <v/>
      </c>
      <c r="T40" s="51">
        <f>IF($A40="","",IF(OR($M40="",$N40="",$S40=""),"",IF($N40="Retido",MIN($M40,$S40),0)))</f>
        <v/>
      </c>
      <c r="U40" s="51">
        <f>IF($A40="","",IF(OR($S40="",$T40=""),"",MAX(0,$S40-$T40)))</f>
        <v/>
      </c>
      <c r="V40" s="31">
        <f>IF($A40="","",IF(COUNTIF($A$2:$A$501,$A40)&gt;1,"Código duplicado",IF(OR($B40="",$C40="",$D40="",$E40="",$F40="",$G40="",$H40="",$K40="",$L40="",$M40="",$N40=""),"Revisar campos obrigatórios",IF(AND($H40="Falta",$B40+$C40&gt;NOW()),"Falta com horário futuro",IF(AND($H40="Cancelamento",OR($I40="",$J40="")),"Informar aviso do cancelamento",IF(AND($H40="Falta",OR($I40&lt;&gt;"",$J40&lt;&gt;"")),"Limpar aviso para falta",IF(AND($H40="Cancelamento",($I40+$J40)&gt;($B40+$C40)),"Aviso após o horário",IF(AND($K40=0,$L40&gt;0),"Receita substituta sem reposição",IF(AND($K40&gt;0,$L40=0),"Confirmar reposição sem receita",IF(AND($N40="Retido",$M40&lt;=0),"Depósito retido sem valor",IF(AND($N40="Devolvido",$M40&lt;=0),"Depósito devolvido sem valor",IF(AND($N40="Não se aplica",$M40&gt;0),"Definir destino do depósito",IF($M40&gt;$G40,"Depósito acima do valor previsto","OK")))))))))))))</f>
        <v/>
      </c>
    </row>
    <row r="41" ht="22" customHeight="1">
      <c r="A41" s="25" t="n"/>
      <c r="B41" s="48" t="n"/>
      <c r="C41" s="49" t="n"/>
      <c r="D41" s="28" t="n"/>
      <c r="E41" s="25" t="n"/>
      <c r="F41" s="25" t="n"/>
      <c r="G41" s="50" t="n"/>
      <c r="H41" s="25" t="n"/>
      <c r="I41" s="48" t="n"/>
      <c r="J41" s="49" t="n"/>
      <c r="K41" s="28" t="n"/>
      <c r="L41" s="50" t="n"/>
      <c r="M41" s="50" t="n"/>
      <c r="N41" s="25" t="n"/>
      <c r="O41" s="34">
        <f>IF($A41="","",IF($H41="Falta",0,IF(OR($B41="",$C41="",$I41="",$J41=""),"",MAX(0,(($B41+$C41)-($I41+$J41))*24))))</f>
        <v/>
      </c>
      <c r="P41" s="35">
        <f>IF($A41="","",IF($H41="Falta","Falta",IF($H41="Cancelamento",IF(OR($B41="",$C41="",$I41="",$J41=""),"Aviso não informado",IF(($I41+$J41)&gt;($B41+$C41),"Aviso após o horário",IF((($B41+$C41)-($I41+$J41))*24&lt;=Parâmetros!$B$2,"Cancelamento tardio","Cancelamento antecipado"))),"Tipo inválido")))</f>
        <v/>
      </c>
      <c r="Q41" s="35">
        <f>IF($A41="","",IF(OR($D41="",$K41=""),"",IF($K41=0,"Não",IF($K41&lt;$D41,"Parcial","Total"))))</f>
        <v/>
      </c>
      <c r="R41" s="36">
        <f>IF($A41="","",IF(OR($D41="",$K41=""),"",MAX(0,$D41-$K41)))</f>
        <v/>
      </c>
      <c r="S41" s="52">
        <f>IF($A41="","",IF(OR($G41="",$L41=""),"",MAX(0,$G41-$L41)))</f>
        <v/>
      </c>
      <c r="T41" s="52">
        <f>IF($A41="","",IF(OR($M41="",$N41="",$S41=""),"",IF($N41="Retido",MIN($M41,$S41),0)))</f>
        <v/>
      </c>
      <c r="U41" s="52">
        <f>IF($A41="","",IF(OR($S41="",$T41=""),"",MAX(0,$S41-$T41)))</f>
        <v/>
      </c>
      <c r="V41" s="35">
        <f>IF($A41="","",IF(COUNTIF($A$2:$A$501,$A41)&gt;1,"Código duplicado",IF(OR($B41="",$C41="",$D41="",$E41="",$F41="",$G41="",$H41="",$K41="",$L41="",$M41="",$N41=""),"Revisar campos obrigatórios",IF(AND($H41="Falta",$B41+$C41&gt;NOW()),"Falta com horário futuro",IF(AND($H41="Cancelamento",OR($I41="",$J41="")),"Informar aviso do cancelamento",IF(AND($H41="Falta",OR($I41&lt;&gt;"",$J41&lt;&gt;"")),"Limpar aviso para falta",IF(AND($H41="Cancelamento",($I41+$J41)&gt;($B41+$C41)),"Aviso após o horário",IF(AND($K41=0,$L41&gt;0),"Receita substituta sem reposição",IF(AND($K41&gt;0,$L41=0),"Confirmar reposição sem receita",IF(AND($N41="Retido",$M41&lt;=0),"Depósito retido sem valor",IF(AND($N41="Devolvido",$M41&lt;=0),"Depósito devolvido sem valor",IF(AND($N41="Não se aplica",$M41&gt;0),"Definir destino do depósito",IF($M41&gt;$G41,"Depósito acima do valor previsto","OK")))))))))))))</f>
        <v/>
      </c>
    </row>
    <row r="42" ht="22" customHeight="1">
      <c r="A42" s="25" t="n"/>
      <c r="B42" s="48" t="n"/>
      <c r="C42" s="49" t="n"/>
      <c r="D42" s="28" t="n"/>
      <c r="E42" s="25" t="n"/>
      <c r="F42" s="25" t="n"/>
      <c r="G42" s="50" t="n"/>
      <c r="H42" s="25" t="n"/>
      <c r="I42" s="48" t="n"/>
      <c r="J42" s="49" t="n"/>
      <c r="K42" s="28" t="n"/>
      <c r="L42" s="50" t="n"/>
      <c r="M42" s="50" t="n"/>
      <c r="N42" s="25" t="n"/>
      <c r="O42" s="30">
        <f>IF($A42="","",IF($H42="Falta",0,IF(OR($B42="",$C42="",$I42="",$J42=""),"",MAX(0,(($B42+$C42)-($I42+$J42))*24))))</f>
        <v/>
      </c>
      <c r="P42" s="31">
        <f>IF($A42="","",IF($H42="Falta","Falta",IF($H42="Cancelamento",IF(OR($B42="",$C42="",$I42="",$J42=""),"Aviso não informado",IF(($I42+$J42)&gt;($B42+$C42),"Aviso após o horário",IF((($B42+$C42)-($I42+$J42))*24&lt;=Parâmetros!$B$2,"Cancelamento tardio","Cancelamento antecipado"))),"Tipo inválido")))</f>
        <v/>
      </c>
      <c r="Q42" s="31">
        <f>IF($A42="","",IF(OR($D42="",$K42=""),"",IF($K42=0,"Não",IF($K42&lt;$D42,"Parcial","Total"))))</f>
        <v/>
      </c>
      <c r="R42" s="32">
        <f>IF($A42="","",IF(OR($D42="",$K42=""),"",MAX(0,$D42-$K42)))</f>
        <v/>
      </c>
      <c r="S42" s="51">
        <f>IF($A42="","",IF(OR($G42="",$L42=""),"",MAX(0,$G42-$L42)))</f>
        <v/>
      </c>
      <c r="T42" s="51">
        <f>IF($A42="","",IF(OR($M42="",$N42="",$S42=""),"",IF($N42="Retido",MIN($M42,$S42),0)))</f>
        <v/>
      </c>
      <c r="U42" s="51">
        <f>IF($A42="","",IF(OR($S42="",$T42=""),"",MAX(0,$S42-$T42)))</f>
        <v/>
      </c>
      <c r="V42" s="31">
        <f>IF($A42="","",IF(COUNTIF($A$2:$A$501,$A42)&gt;1,"Código duplicado",IF(OR($B42="",$C42="",$D42="",$E42="",$F42="",$G42="",$H42="",$K42="",$L42="",$M42="",$N42=""),"Revisar campos obrigatórios",IF(AND($H42="Falta",$B42+$C42&gt;NOW()),"Falta com horário futuro",IF(AND($H42="Cancelamento",OR($I42="",$J42="")),"Informar aviso do cancelamento",IF(AND($H42="Falta",OR($I42&lt;&gt;"",$J42&lt;&gt;"")),"Limpar aviso para falta",IF(AND($H42="Cancelamento",($I42+$J42)&gt;($B42+$C42)),"Aviso após o horário",IF(AND($K42=0,$L42&gt;0),"Receita substituta sem reposição",IF(AND($K42&gt;0,$L42=0),"Confirmar reposição sem receita",IF(AND($N42="Retido",$M42&lt;=0),"Depósito retido sem valor",IF(AND($N42="Devolvido",$M42&lt;=0),"Depósito devolvido sem valor",IF(AND($N42="Não se aplica",$M42&gt;0),"Definir destino do depósito",IF($M42&gt;$G42,"Depósito acima do valor previsto","OK")))))))))))))</f>
        <v/>
      </c>
    </row>
    <row r="43" ht="22" customHeight="1">
      <c r="A43" s="25" t="n"/>
      <c r="B43" s="48" t="n"/>
      <c r="C43" s="49" t="n"/>
      <c r="D43" s="28" t="n"/>
      <c r="E43" s="25" t="n"/>
      <c r="F43" s="25" t="n"/>
      <c r="G43" s="50" t="n"/>
      <c r="H43" s="25" t="n"/>
      <c r="I43" s="48" t="n"/>
      <c r="J43" s="49" t="n"/>
      <c r="K43" s="28" t="n"/>
      <c r="L43" s="50" t="n"/>
      <c r="M43" s="50" t="n"/>
      <c r="N43" s="25" t="n"/>
      <c r="O43" s="34">
        <f>IF($A43="","",IF($H43="Falta",0,IF(OR($B43="",$C43="",$I43="",$J43=""),"",MAX(0,(($B43+$C43)-($I43+$J43))*24))))</f>
        <v/>
      </c>
      <c r="P43" s="35">
        <f>IF($A43="","",IF($H43="Falta","Falta",IF($H43="Cancelamento",IF(OR($B43="",$C43="",$I43="",$J43=""),"Aviso não informado",IF(($I43+$J43)&gt;($B43+$C43),"Aviso após o horário",IF((($B43+$C43)-($I43+$J43))*24&lt;=Parâmetros!$B$2,"Cancelamento tardio","Cancelamento antecipado"))),"Tipo inválido")))</f>
        <v/>
      </c>
      <c r="Q43" s="35">
        <f>IF($A43="","",IF(OR($D43="",$K43=""),"",IF($K43=0,"Não",IF($K43&lt;$D43,"Parcial","Total"))))</f>
        <v/>
      </c>
      <c r="R43" s="36">
        <f>IF($A43="","",IF(OR($D43="",$K43=""),"",MAX(0,$D43-$K43)))</f>
        <v/>
      </c>
      <c r="S43" s="52">
        <f>IF($A43="","",IF(OR($G43="",$L43=""),"",MAX(0,$G43-$L43)))</f>
        <v/>
      </c>
      <c r="T43" s="52">
        <f>IF($A43="","",IF(OR($M43="",$N43="",$S43=""),"",IF($N43="Retido",MIN($M43,$S43),0)))</f>
        <v/>
      </c>
      <c r="U43" s="52">
        <f>IF($A43="","",IF(OR($S43="",$T43=""),"",MAX(0,$S43-$T43)))</f>
        <v/>
      </c>
      <c r="V43" s="35">
        <f>IF($A43="","",IF(COUNTIF($A$2:$A$501,$A43)&gt;1,"Código duplicado",IF(OR($B43="",$C43="",$D43="",$E43="",$F43="",$G43="",$H43="",$K43="",$L43="",$M43="",$N43=""),"Revisar campos obrigatórios",IF(AND($H43="Falta",$B43+$C43&gt;NOW()),"Falta com horário futuro",IF(AND($H43="Cancelamento",OR($I43="",$J43="")),"Informar aviso do cancelamento",IF(AND($H43="Falta",OR($I43&lt;&gt;"",$J43&lt;&gt;"")),"Limpar aviso para falta",IF(AND($H43="Cancelamento",($I43+$J43)&gt;($B43+$C43)),"Aviso após o horário",IF(AND($K43=0,$L43&gt;0),"Receita substituta sem reposição",IF(AND($K43&gt;0,$L43=0),"Confirmar reposição sem receita",IF(AND($N43="Retido",$M43&lt;=0),"Depósito retido sem valor",IF(AND($N43="Devolvido",$M43&lt;=0),"Depósito devolvido sem valor",IF(AND($N43="Não se aplica",$M43&gt;0),"Definir destino do depósito",IF($M43&gt;$G43,"Depósito acima do valor previsto","OK")))))))))))))</f>
        <v/>
      </c>
    </row>
    <row r="44" ht="22" customHeight="1">
      <c r="A44" s="25" t="n"/>
      <c r="B44" s="48" t="n"/>
      <c r="C44" s="49" t="n"/>
      <c r="D44" s="28" t="n"/>
      <c r="E44" s="25" t="n"/>
      <c r="F44" s="25" t="n"/>
      <c r="G44" s="50" t="n"/>
      <c r="H44" s="25" t="n"/>
      <c r="I44" s="48" t="n"/>
      <c r="J44" s="49" t="n"/>
      <c r="K44" s="28" t="n"/>
      <c r="L44" s="50" t="n"/>
      <c r="M44" s="50" t="n"/>
      <c r="N44" s="25" t="n"/>
      <c r="O44" s="30">
        <f>IF($A44="","",IF($H44="Falta",0,IF(OR($B44="",$C44="",$I44="",$J44=""),"",MAX(0,(($B44+$C44)-($I44+$J44))*24))))</f>
        <v/>
      </c>
      <c r="P44" s="31">
        <f>IF($A44="","",IF($H44="Falta","Falta",IF($H44="Cancelamento",IF(OR($B44="",$C44="",$I44="",$J44=""),"Aviso não informado",IF(($I44+$J44)&gt;($B44+$C44),"Aviso após o horário",IF((($B44+$C44)-($I44+$J44))*24&lt;=Parâmetros!$B$2,"Cancelamento tardio","Cancelamento antecipado"))),"Tipo inválido")))</f>
        <v/>
      </c>
      <c r="Q44" s="31">
        <f>IF($A44="","",IF(OR($D44="",$K44=""),"",IF($K44=0,"Não",IF($K44&lt;$D44,"Parcial","Total"))))</f>
        <v/>
      </c>
      <c r="R44" s="32">
        <f>IF($A44="","",IF(OR($D44="",$K44=""),"",MAX(0,$D44-$K44)))</f>
        <v/>
      </c>
      <c r="S44" s="51">
        <f>IF($A44="","",IF(OR($G44="",$L44=""),"",MAX(0,$G44-$L44)))</f>
        <v/>
      </c>
      <c r="T44" s="51">
        <f>IF($A44="","",IF(OR($M44="",$N44="",$S44=""),"",IF($N44="Retido",MIN($M44,$S44),0)))</f>
        <v/>
      </c>
      <c r="U44" s="51">
        <f>IF($A44="","",IF(OR($S44="",$T44=""),"",MAX(0,$S44-$T44)))</f>
        <v/>
      </c>
      <c r="V44" s="31">
        <f>IF($A44="","",IF(COUNTIF($A$2:$A$501,$A44)&gt;1,"Código duplicado",IF(OR($B44="",$C44="",$D44="",$E44="",$F44="",$G44="",$H44="",$K44="",$L44="",$M44="",$N44=""),"Revisar campos obrigatórios",IF(AND($H44="Falta",$B44+$C44&gt;NOW()),"Falta com horário futuro",IF(AND($H44="Cancelamento",OR($I44="",$J44="")),"Informar aviso do cancelamento",IF(AND($H44="Falta",OR($I44&lt;&gt;"",$J44&lt;&gt;"")),"Limpar aviso para falta",IF(AND($H44="Cancelamento",($I44+$J44)&gt;($B44+$C44)),"Aviso após o horário",IF(AND($K44=0,$L44&gt;0),"Receita substituta sem reposição",IF(AND($K44&gt;0,$L44=0),"Confirmar reposição sem receita",IF(AND($N44="Retido",$M44&lt;=0),"Depósito retido sem valor",IF(AND($N44="Devolvido",$M44&lt;=0),"Depósito devolvido sem valor",IF(AND($N44="Não se aplica",$M44&gt;0),"Definir destino do depósito",IF($M44&gt;$G44,"Depósito acima do valor previsto","OK")))))))))))))</f>
        <v/>
      </c>
    </row>
    <row r="45" ht="22" customHeight="1">
      <c r="A45" s="25" t="n"/>
      <c r="B45" s="48" t="n"/>
      <c r="C45" s="49" t="n"/>
      <c r="D45" s="28" t="n"/>
      <c r="E45" s="25" t="n"/>
      <c r="F45" s="25" t="n"/>
      <c r="G45" s="50" t="n"/>
      <c r="H45" s="25" t="n"/>
      <c r="I45" s="48" t="n"/>
      <c r="J45" s="49" t="n"/>
      <c r="K45" s="28" t="n"/>
      <c r="L45" s="50" t="n"/>
      <c r="M45" s="50" t="n"/>
      <c r="N45" s="25" t="n"/>
      <c r="O45" s="34">
        <f>IF($A45="","",IF($H45="Falta",0,IF(OR($B45="",$C45="",$I45="",$J45=""),"",MAX(0,(($B45+$C45)-($I45+$J45))*24))))</f>
        <v/>
      </c>
      <c r="P45" s="35">
        <f>IF($A45="","",IF($H45="Falta","Falta",IF($H45="Cancelamento",IF(OR($B45="",$C45="",$I45="",$J45=""),"Aviso não informado",IF(($I45+$J45)&gt;($B45+$C45),"Aviso após o horário",IF((($B45+$C45)-($I45+$J45))*24&lt;=Parâmetros!$B$2,"Cancelamento tardio","Cancelamento antecipado"))),"Tipo inválido")))</f>
        <v/>
      </c>
      <c r="Q45" s="35">
        <f>IF($A45="","",IF(OR($D45="",$K45=""),"",IF($K45=0,"Não",IF($K45&lt;$D45,"Parcial","Total"))))</f>
        <v/>
      </c>
      <c r="R45" s="36">
        <f>IF($A45="","",IF(OR($D45="",$K45=""),"",MAX(0,$D45-$K45)))</f>
        <v/>
      </c>
      <c r="S45" s="52">
        <f>IF($A45="","",IF(OR($G45="",$L45=""),"",MAX(0,$G45-$L45)))</f>
        <v/>
      </c>
      <c r="T45" s="52">
        <f>IF($A45="","",IF(OR($M45="",$N45="",$S45=""),"",IF($N45="Retido",MIN($M45,$S45),0)))</f>
        <v/>
      </c>
      <c r="U45" s="52">
        <f>IF($A45="","",IF(OR($S45="",$T45=""),"",MAX(0,$S45-$T45)))</f>
        <v/>
      </c>
      <c r="V45" s="35">
        <f>IF($A45="","",IF(COUNTIF($A$2:$A$501,$A45)&gt;1,"Código duplicado",IF(OR($B45="",$C45="",$D45="",$E45="",$F45="",$G45="",$H45="",$K45="",$L45="",$M45="",$N45=""),"Revisar campos obrigatórios",IF(AND($H45="Falta",$B45+$C45&gt;NOW()),"Falta com horário futuro",IF(AND($H45="Cancelamento",OR($I45="",$J45="")),"Informar aviso do cancelamento",IF(AND($H45="Falta",OR($I45&lt;&gt;"",$J45&lt;&gt;"")),"Limpar aviso para falta",IF(AND($H45="Cancelamento",($I45+$J45)&gt;($B45+$C45)),"Aviso após o horário",IF(AND($K45=0,$L45&gt;0),"Receita substituta sem reposição",IF(AND($K45&gt;0,$L45=0),"Confirmar reposição sem receita",IF(AND($N45="Retido",$M45&lt;=0),"Depósito retido sem valor",IF(AND($N45="Devolvido",$M45&lt;=0),"Depósito devolvido sem valor",IF(AND($N45="Não se aplica",$M45&gt;0),"Definir destino do depósito",IF($M45&gt;$G45,"Depósito acima do valor previsto","OK")))))))))))))</f>
        <v/>
      </c>
    </row>
    <row r="46" ht="22" customHeight="1">
      <c r="A46" s="25" t="n"/>
      <c r="B46" s="48" t="n"/>
      <c r="C46" s="49" t="n"/>
      <c r="D46" s="28" t="n"/>
      <c r="E46" s="25" t="n"/>
      <c r="F46" s="25" t="n"/>
      <c r="G46" s="50" t="n"/>
      <c r="H46" s="25" t="n"/>
      <c r="I46" s="48" t="n"/>
      <c r="J46" s="49" t="n"/>
      <c r="K46" s="28" t="n"/>
      <c r="L46" s="50" t="n"/>
      <c r="M46" s="50" t="n"/>
      <c r="N46" s="25" t="n"/>
      <c r="O46" s="30">
        <f>IF($A46="","",IF($H46="Falta",0,IF(OR($B46="",$C46="",$I46="",$J46=""),"",MAX(0,(($B46+$C46)-($I46+$J46))*24))))</f>
        <v/>
      </c>
      <c r="P46" s="31">
        <f>IF($A46="","",IF($H46="Falta","Falta",IF($H46="Cancelamento",IF(OR($B46="",$C46="",$I46="",$J46=""),"Aviso não informado",IF(($I46+$J46)&gt;($B46+$C46),"Aviso após o horário",IF((($B46+$C46)-($I46+$J46))*24&lt;=Parâmetros!$B$2,"Cancelamento tardio","Cancelamento antecipado"))),"Tipo inválido")))</f>
        <v/>
      </c>
      <c r="Q46" s="31">
        <f>IF($A46="","",IF(OR($D46="",$K46=""),"",IF($K46=0,"Não",IF($K46&lt;$D46,"Parcial","Total"))))</f>
        <v/>
      </c>
      <c r="R46" s="32">
        <f>IF($A46="","",IF(OR($D46="",$K46=""),"",MAX(0,$D46-$K46)))</f>
        <v/>
      </c>
      <c r="S46" s="51">
        <f>IF($A46="","",IF(OR($G46="",$L46=""),"",MAX(0,$G46-$L46)))</f>
        <v/>
      </c>
      <c r="T46" s="51">
        <f>IF($A46="","",IF(OR($M46="",$N46="",$S46=""),"",IF($N46="Retido",MIN($M46,$S46),0)))</f>
        <v/>
      </c>
      <c r="U46" s="51">
        <f>IF($A46="","",IF(OR($S46="",$T46=""),"",MAX(0,$S46-$T46)))</f>
        <v/>
      </c>
      <c r="V46" s="31">
        <f>IF($A46="","",IF(COUNTIF($A$2:$A$501,$A46)&gt;1,"Código duplicado",IF(OR($B46="",$C46="",$D46="",$E46="",$F46="",$G46="",$H46="",$K46="",$L46="",$M46="",$N46=""),"Revisar campos obrigatórios",IF(AND($H46="Falta",$B46+$C46&gt;NOW()),"Falta com horário futuro",IF(AND($H46="Cancelamento",OR($I46="",$J46="")),"Informar aviso do cancelamento",IF(AND($H46="Falta",OR($I46&lt;&gt;"",$J46&lt;&gt;"")),"Limpar aviso para falta",IF(AND($H46="Cancelamento",($I46+$J46)&gt;($B46+$C46)),"Aviso após o horário",IF(AND($K46=0,$L46&gt;0),"Receita substituta sem reposição",IF(AND($K46&gt;0,$L46=0),"Confirmar reposição sem receita",IF(AND($N46="Retido",$M46&lt;=0),"Depósito retido sem valor",IF(AND($N46="Devolvido",$M46&lt;=0),"Depósito devolvido sem valor",IF(AND($N46="Não se aplica",$M46&gt;0),"Definir destino do depósito",IF($M46&gt;$G46,"Depósito acima do valor previsto","OK")))))))))))))</f>
        <v/>
      </c>
    </row>
    <row r="47" ht="22" customHeight="1">
      <c r="A47" s="25" t="n"/>
      <c r="B47" s="48" t="n"/>
      <c r="C47" s="49" t="n"/>
      <c r="D47" s="28" t="n"/>
      <c r="E47" s="25" t="n"/>
      <c r="F47" s="25" t="n"/>
      <c r="G47" s="50" t="n"/>
      <c r="H47" s="25" t="n"/>
      <c r="I47" s="48" t="n"/>
      <c r="J47" s="49" t="n"/>
      <c r="K47" s="28" t="n"/>
      <c r="L47" s="50" t="n"/>
      <c r="M47" s="50" t="n"/>
      <c r="N47" s="25" t="n"/>
      <c r="O47" s="34">
        <f>IF($A47="","",IF($H47="Falta",0,IF(OR($B47="",$C47="",$I47="",$J47=""),"",MAX(0,(($B47+$C47)-($I47+$J47))*24))))</f>
        <v/>
      </c>
      <c r="P47" s="35">
        <f>IF($A47="","",IF($H47="Falta","Falta",IF($H47="Cancelamento",IF(OR($B47="",$C47="",$I47="",$J47=""),"Aviso não informado",IF(($I47+$J47)&gt;($B47+$C47),"Aviso após o horário",IF((($B47+$C47)-($I47+$J47))*24&lt;=Parâmetros!$B$2,"Cancelamento tardio","Cancelamento antecipado"))),"Tipo inválido")))</f>
        <v/>
      </c>
      <c r="Q47" s="35">
        <f>IF($A47="","",IF(OR($D47="",$K47=""),"",IF($K47=0,"Não",IF($K47&lt;$D47,"Parcial","Total"))))</f>
        <v/>
      </c>
      <c r="R47" s="36">
        <f>IF($A47="","",IF(OR($D47="",$K47=""),"",MAX(0,$D47-$K47)))</f>
        <v/>
      </c>
      <c r="S47" s="52">
        <f>IF($A47="","",IF(OR($G47="",$L47=""),"",MAX(0,$G47-$L47)))</f>
        <v/>
      </c>
      <c r="T47" s="52">
        <f>IF($A47="","",IF(OR($M47="",$N47="",$S47=""),"",IF($N47="Retido",MIN($M47,$S47),0)))</f>
        <v/>
      </c>
      <c r="U47" s="52">
        <f>IF($A47="","",IF(OR($S47="",$T47=""),"",MAX(0,$S47-$T47)))</f>
        <v/>
      </c>
      <c r="V47" s="35">
        <f>IF($A47="","",IF(COUNTIF($A$2:$A$501,$A47)&gt;1,"Código duplicado",IF(OR($B47="",$C47="",$D47="",$E47="",$F47="",$G47="",$H47="",$K47="",$L47="",$M47="",$N47=""),"Revisar campos obrigatórios",IF(AND($H47="Falta",$B47+$C47&gt;NOW()),"Falta com horário futuro",IF(AND($H47="Cancelamento",OR($I47="",$J47="")),"Informar aviso do cancelamento",IF(AND($H47="Falta",OR($I47&lt;&gt;"",$J47&lt;&gt;"")),"Limpar aviso para falta",IF(AND($H47="Cancelamento",($I47+$J47)&gt;($B47+$C47)),"Aviso após o horário",IF(AND($K47=0,$L47&gt;0),"Receita substituta sem reposição",IF(AND($K47&gt;0,$L47=0),"Confirmar reposição sem receita",IF(AND($N47="Retido",$M47&lt;=0),"Depósito retido sem valor",IF(AND($N47="Devolvido",$M47&lt;=0),"Depósito devolvido sem valor",IF(AND($N47="Não se aplica",$M47&gt;0),"Definir destino do depósito",IF($M47&gt;$G47,"Depósito acima do valor previsto","OK")))))))))))))</f>
        <v/>
      </c>
    </row>
    <row r="48" ht="22" customHeight="1">
      <c r="A48" s="25" t="n"/>
      <c r="B48" s="48" t="n"/>
      <c r="C48" s="49" t="n"/>
      <c r="D48" s="28" t="n"/>
      <c r="E48" s="25" t="n"/>
      <c r="F48" s="25" t="n"/>
      <c r="G48" s="50" t="n"/>
      <c r="H48" s="25" t="n"/>
      <c r="I48" s="48" t="n"/>
      <c r="J48" s="49" t="n"/>
      <c r="K48" s="28" t="n"/>
      <c r="L48" s="50" t="n"/>
      <c r="M48" s="50" t="n"/>
      <c r="N48" s="25" t="n"/>
      <c r="O48" s="30">
        <f>IF($A48="","",IF($H48="Falta",0,IF(OR($B48="",$C48="",$I48="",$J48=""),"",MAX(0,(($B48+$C48)-($I48+$J48))*24))))</f>
        <v/>
      </c>
      <c r="P48" s="31">
        <f>IF($A48="","",IF($H48="Falta","Falta",IF($H48="Cancelamento",IF(OR($B48="",$C48="",$I48="",$J48=""),"Aviso não informado",IF(($I48+$J48)&gt;($B48+$C48),"Aviso após o horário",IF((($B48+$C48)-($I48+$J48))*24&lt;=Parâmetros!$B$2,"Cancelamento tardio","Cancelamento antecipado"))),"Tipo inválido")))</f>
        <v/>
      </c>
      <c r="Q48" s="31">
        <f>IF($A48="","",IF(OR($D48="",$K48=""),"",IF($K48=0,"Não",IF($K48&lt;$D48,"Parcial","Total"))))</f>
        <v/>
      </c>
      <c r="R48" s="32">
        <f>IF($A48="","",IF(OR($D48="",$K48=""),"",MAX(0,$D48-$K48)))</f>
        <v/>
      </c>
      <c r="S48" s="51">
        <f>IF($A48="","",IF(OR($G48="",$L48=""),"",MAX(0,$G48-$L48)))</f>
        <v/>
      </c>
      <c r="T48" s="51">
        <f>IF($A48="","",IF(OR($M48="",$N48="",$S48=""),"",IF($N48="Retido",MIN($M48,$S48),0)))</f>
        <v/>
      </c>
      <c r="U48" s="51">
        <f>IF($A48="","",IF(OR($S48="",$T48=""),"",MAX(0,$S48-$T48)))</f>
        <v/>
      </c>
      <c r="V48" s="31">
        <f>IF($A48="","",IF(COUNTIF($A$2:$A$501,$A48)&gt;1,"Código duplicado",IF(OR($B48="",$C48="",$D48="",$E48="",$F48="",$G48="",$H48="",$K48="",$L48="",$M48="",$N48=""),"Revisar campos obrigatórios",IF(AND($H48="Falta",$B48+$C48&gt;NOW()),"Falta com horário futuro",IF(AND($H48="Cancelamento",OR($I48="",$J48="")),"Informar aviso do cancelamento",IF(AND($H48="Falta",OR($I48&lt;&gt;"",$J48&lt;&gt;"")),"Limpar aviso para falta",IF(AND($H48="Cancelamento",($I48+$J48)&gt;($B48+$C48)),"Aviso após o horário",IF(AND($K48=0,$L48&gt;0),"Receita substituta sem reposição",IF(AND($K48&gt;0,$L48=0),"Confirmar reposição sem receita",IF(AND($N48="Retido",$M48&lt;=0),"Depósito retido sem valor",IF(AND($N48="Devolvido",$M48&lt;=0),"Depósito devolvido sem valor",IF(AND($N48="Não se aplica",$M48&gt;0),"Definir destino do depósito",IF($M48&gt;$G48,"Depósito acima do valor previsto","OK")))))))))))))</f>
        <v/>
      </c>
    </row>
    <row r="49" ht="22" customHeight="1">
      <c r="A49" s="25" t="n"/>
      <c r="B49" s="48" t="n"/>
      <c r="C49" s="49" t="n"/>
      <c r="D49" s="28" t="n"/>
      <c r="E49" s="25" t="n"/>
      <c r="F49" s="25" t="n"/>
      <c r="G49" s="50" t="n"/>
      <c r="H49" s="25" t="n"/>
      <c r="I49" s="48" t="n"/>
      <c r="J49" s="49" t="n"/>
      <c r="K49" s="28" t="n"/>
      <c r="L49" s="50" t="n"/>
      <c r="M49" s="50" t="n"/>
      <c r="N49" s="25" t="n"/>
      <c r="O49" s="34">
        <f>IF($A49="","",IF($H49="Falta",0,IF(OR($B49="",$C49="",$I49="",$J49=""),"",MAX(0,(($B49+$C49)-($I49+$J49))*24))))</f>
        <v/>
      </c>
      <c r="P49" s="35">
        <f>IF($A49="","",IF($H49="Falta","Falta",IF($H49="Cancelamento",IF(OR($B49="",$C49="",$I49="",$J49=""),"Aviso não informado",IF(($I49+$J49)&gt;($B49+$C49),"Aviso após o horário",IF((($B49+$C49)-($I49+$J49))*24&lt;=Parâmetros!$B$2,"Cancelamento tardio","Cancelamento antecipado"))),"Tipo inválido")))</f>
        <v/>
      </c>
      <c r="Q49" s="35">
        <f>IF($A49="","",IF(OR($D49="",$K49=""),"",IF($K49=0,"Não",IF($K49&lt;$D49,"Parcial","Total"))))</f>
        <v/>
      </c>
      <c r="R49" s="36">
        <f>IF($A49="","",IF(OR($D49="",$K49=""),"",MAX(0,$D49-$K49)))</f>
        <v/>
      </c>
      <c r="S49" s="52">
        <f>IF($A49="","",IF(OR($G49="",$L49=""),"",MAX(0,$G49-$L49)))</f>
        <v/>
      </c>
      <c r="T49" s="52">
        <f>IF($A49="","",IF(OR($M49="",$N49="",$S49=""),"",IF($N49="Retido",MIN($M49,$S49),0)))</f>
        <v/>
      </c>
      <c r="U49" s="52">
        <f>IF($A49="","",IF(OR($S49="",$T49=""),"",MAX(0,$S49-$T49)))</f>
        <v/>
      </c>
      <c r="V49" s="35">
        <f>IF($A49="","",IF(COUNTIF($A$2:$A$501,$A49)&gt;1,"Código duplicado",IF(OR($B49="",$C49="",$D49="",$E49="",$F49="",$G49="",$H49="",$K49="",$L49="",$M49="",$N49=""),"Revisar campos obrigatórios",IF(AND($H49="Falta",$B49+$C49&gt;NOW()),"Falta com horário futuro",IF(AND($H49="Cancelamento",OR($I49="",$J49="")),"Informar aviso do cancelamento",IF(AND($H49="Falta",OR($I49&lt;&gt;"",$J49&lt;&gt;"")),"Limpar aviso para falta",IF(AND($H49="Cancelamento",($I49+$J49)&gt;($B49+$C49)),"Aviso após o horário",IF(AND($K49=0,$L49&gt;0),"Receita substituta sem reposição",IF(AND($K49&gt;0,$L49=0),"Confirmar reposição sem receita",IF(AND($N49="Retido",$M49&lt;=0),"Depósito retido sem valor",IF(AND($N49="Devolvido",$M49&lt;=0),"Depósito devolvido sem valor",IF(AND($N49="Não se aplica",$M49&gt;0),"Definir destino do depósito",IF($M49&gt;$G49,"Depósito acima do valor previsto","OK")))))))))))))</f>
        <v/>
      </c>
    </row>
    <row r="50" ht="22" customHeight="1">
      <c r="A50" s="25" t="n"/>
      <c r="B50" s="48" t="n"/>
      <c r="C50" s="49" t="n"/>
      <c r="D50" s="28" t="n"/>
      <c r="E50" s="25" t="n"/>
      <c r="F50" s="25" t="n"/>
      <c r="G50" s="50" t="n"/>
      <c r="H50" s="25" t="n"/>
      <c r="I50" s="48" t="n"/>
      <c r="J50" s="49" t="n"/>
      <c r="K50" s="28" t="n"/>
      <c r="L50" s="50" t="n"/>
      <c r="M50" s="50" t="n"/>
      <c r="N50" s="25" t="n"/>
      <c r="O50" s="30">
        <f>IF($A50="","",IF($H50="Falta",0,IF(OR($B50="",$C50="",$I50="",$J50=""),"",MAX(0,(($B50+$C50)-($I50+$J50))*24))))</f>
        <v/>
      </c>
      <c r="P50" s="31">
        <f>IF($A50="","",IF($H50="Falta","Falta",IF($H50="Cancelamento",IF(OR($B50="",$C50="",$I50="",$J50=""),"Aviso não informado",IF(($I50+$J50)&gt;($B50+$C50),"Aviso após o horário",IF((($B50+$C50)-($I50+$J50))*24&lt;=Parâmetros!$B$2,"Cancelamento tardio","Cancelamento antecipado"))),"Tipo inválido")))</f>
        <v/>
      </c>
      <c r="Q50" s="31">
        <f>IF($A50="","",IF(OR($D50="",$K50=""),"",IF($K50=0,"Não",IF($K50&lt;$D50,"Parcial","Total"))))</f>
        <v/>
      </c>
      <c r="R50" s="32">
        <f>IF($A50="","",IF(OR($D50="",$K50=""),"",MAX(0,$D50-$K50)))</f>
        <v/>
      </c>
      <c r="S50" s="51">
        <f>IF($A50="","",IF(OR($G50="",$L50=""),"",MAX(0,$G50-$L50)))</f>
        <v/>
      </c>
      <c r="T50" s="51">
        <f>IF($A50="","",IF(OR($M50="",$N50="",$S50=""),"",IF($N50="Retido",MIN($M50,$S50),0)))</f>
        <v/>
      </c>
      <c r="U50" s="51">
        <f>IF($A50="","",IF(OR($S50="",$T50=""),"",MAX(0,$S50-$T50)))</f>
        <v/>
      </c>
      <c r="V50" s="31">
        <f>IF($A50="","",IF(COUNTIF($A$2:$A$501,$A50)&gt;1,"Código duplicado",IF(OR($B50="",$C50="",$D50="",$E50="",$F50="",$G50="",$H50="",$K50="",$L50="",$M50="",$N50=""),"Revisar campos obrigatórios",IF(AND($H50="Falta",$B50+$C50&gt;NOW()),"Falta com horário futuro",IF(AND($H50="Cancelamento",OR($I50="",$J50="")),"Informar aviso do cancelamento",IF(AND($H50="Falta",OR($I50&lt;&gt;"",$J50&lt;&gt;"")),"Limpar aviso para falta",IF(AND($H50="Cancelamento",($I50+$J50)&gt;($B50+$C50)),"Aviso após o horário",IF(AND($K50=0,$L50&gt;0),"Receita substituta sem reposição",IF(AND($K50&gt;0,$L50=0),"Confirmar reposição sem receita",IF(AND($N50="Retido",$M50&lt;=0),"Depósito retido sem valor",IF(AND($N50="Devolvido",$M50&lt;=0),"Depósito devolvido sem valor",IF(AND($N50="Não se aplica",$M50&gt;0),"Definir destino do depósito",IF($M50&gt;$G50,"Depósito acima do valor previsto","OK")))))))))))))</f>
        <v/>
      </c>
    </row>
    <row r="51" ht="22" customHeight="1">
      <c r="A51" s="25" t="n"/>
      <c r="B51" s="48" t="n"/>
      <c r="C51" s="49" t="n"/>
      <c r="D51" s="28" t="n"/>
      <c r="E51" s="25" t="n"/>
      <c r="F51" s="25" t="n"/>
      <c r="G51" s="50" t="n"/>
      <c r="H51" s="25" t="n"/>
      <c r="I51" s="48" t="n"/>
      <c r="J51" s="49" t="n"/>
      <c r="K51" s="28" t="n"/>
      <c r="L51" s="50" t="n"/>
      <c r="M51" s="50" t="n"/>
      <c r="N51" s="25" t="n"/>
      <c r="O51" s="34">
        <f>IF($A51="","",IF($H51="Falta",0,IF(OR($B51="",$C51="",$I51="",$J51=""),"",MAX(0,(($B51+$C51)-($I51+$J51))*24))))</f>
        <v/>
      </c>
      <c r="P51" s="35">
        <f>IF($A51="","",IF($H51="Falta","Falta",IF($H51="Cancelamento",IF(OR($B51="",$C51="",$I51="",$J51=""),"Aviso não informado",IF(($I51+$J51)&gt;($B51+$C51),"Aviso após o horário",IF((($B51+$C51)-($I51+$J51))*24&lt;=Parâmetros!$B$2,"Cancelamento tardio","Cancelamento antecipado"))),"Tipo inválido")))</f>
        <v/>
      </c>
      <c r="Q51" s="35">
        <f>IF($A51="","",IF(OR($D51="",$K51=""),"",IF($K51=0,"Não",IF($K51&lt;$D51,"Parcial","Total"))))</f>
        <v/>
      </c>
      <c r="R51" s="36">
        <f>IF($A51="","",IF(OR($D51="",$K51=""),"",MAX(0,$D51-$K51)))</f>
        <v/>
      </c>
      <c r="S51" s="52">
        <f>IF($A51="","",IF(OR($G51="",$L51=""),"",MAX(0,$G51-$L51)))</f>
        <v/>
      </c>
      <c r="T51" s="52">
        <f>IF($A51="","",IF(OR($M51="",$N51="",$S51=""),"",IF($N51="Retido",MIN($M51,$S51),0)))</f>
        <v/>
      </c>
      <c r="U51" s="52">
        <f>IF($A51="","",IF(OR($S51="",$T51=""),"",MAX(0,$S51-$T51)))</f>
        <v/>
      </c>
      <c r="V51" s="35">
        <f>IF($A51="","",IF(COUNTIF($A$2:$A$501,$A51)&gt;1,"Código duplicado",IF(OR($B51="",$C51="",$D51="",$E51="",$F51="",$G51="",$H51="",$K51="",$L51="",$M51="",$N51=""),"Revisar campos obrigatórios",IF(AND($H51="Falta",$B51+$C51&gt;NOW()),"Falta com horário futuro",IF(AND($H51="Cancelamento",OR($I51="",$J51="")),"Informar aviso do cancelamento",IF(AND($H51="Falta",OR($I51&lt;&gt;"",$J51&lt;&gt;"")),"Limpar aviso para falta",IF(AND($H51="Cancelamento",($I51+$J51)&gt;($B51+$C51)),"Aviso após o horário",IF(AND($K51=0,$L51&gt;0),"Receita substituta sem reposição",IF(AND($K51&gt;0,$L51=0),"Confirmar reposição sem receita",IF(AND($N51="Retido",$M51&lt;=0),"Depósito retido sem valor",IF(AND($N51="Devolvido",$M51&lt;=0),"Depósito devolvido sem valor",IF(AND($N51="Não se aplica",$M51&gt;0),"Definir destino do depósito",IF($M51&gt;$G51,"Depósito acima do valor previsto","OK")))))))))))))</f>
        <v/>
      </c>
    </row>
    <row r="52" ht="22" customHeight="1">
      <c r="A52" s="25" t="n"/>
      <c r="B52" s="48" t="n"/>
      <c r="C52" s="49" t="n"/>
      <c r="D52" s="28" t="n"/>
      <c r="E52" s="25" t="n"/>
      <c r="F52" s="25" t="n"/>
      <c r="G52" s="50" t="n"/>
      <c r="H52" s="25" t="n"/>
      <c r="I52" s="48" t="n"/>
      <c r="J52" s="49" t="n"/>
      <c r="K52" s="28" t="n"/>
      <c r="L52" s="50" t="n"/>
      <c r="M52" s="50" t="n"/>
      <c r="N52" s="25" t="n"/>
      <c r="O52" s="30">
        <f>IF($A52="","",IF($H52="Falta",0,IF(OR($B52="",$C52="",$I52="",$J52=""),"",MAX(0,(($B52+$C52)-($I52+$J52))*24))))</f>
        <v/>
      </c>
      <c r="P52" s="31">
        <f>IF($A52="","",IF($H52="Falta","Falta",IF($H52="Cancelamento",IF(OR($B52="",$C52="",$I52="",$J52=""),"Aviso não informado",IF(($I52+$J52)&gt;($B52+$C52),"Aviso após o horário",IF((($B52+$C52)-($I52+$J52))*24&lt;=Parâmetros!$B$2,"Cancelamento tardio","Cancelamento antecipado"))),"Tipo inválido")))</f>
        <v/>
      </c>
      <c r="Q52" s="31">
        <f>IF($A52="","",IF(OR($D52="",$K52=""),"",IF($K52=0,"Não",IF($K52&lt;$D52,"Parcial","Total"))))</f>
        <v/>
      </c>
      <c r="R52" s="32">
        <f>IF($A52="","",IF(OR($D52="",$K52=""),"",MAX(0,$D52-$K52)))</f>
        <v/>
      </c>
      <c r="S52" s="51">
        <f>IF($A52="","",IF(OR($G52="",$L52=""),"",MAX(0,$G52-$L52)))</f>
        <v/>
      </c>
      <c r="T52" s="51">
        <f>IF($A52="","",IF(OR($M52="",$N52="",$S52=""),"",IF($N52="Retido",MIN($M52,$S52),0)))</f>
        <v/>
      </c>
      <c r="U52" s="51">
        <f>IF($A52="","",IF(OR($S52="",$T52=""),"",MAX(0,$S52-$T52)))</f>
        <v/>
      </c>
      <c r="V52" s="31">
        <f>IF($A52="","",IF(COUNTIF($A$2:$A$501,$A52)&gt;1,"Código duplicado",IF(OR($B52="",$C52="",$D52="",$E52="",$F52="",$G52="",$H52="",$K52="",$L52="",$M52="",$N52=""),"Revisar campos obrigatórios",IF(AND($H52="Falta",$B52+$C52&gt;NOW()),"Falta com horário futuro",IF(AND($H52="Cancelamento",OR($I52="",$J52="")),"Informar aviso do cancelamento",IF(AND($H52="Falta",OR($I52&lt;&gt;"",$J52&lt;&gt;"")),"Limpar aviso para falta",IF(AND($H52="Cancelamento",($I52+$J52)&gt;($B52+$C52)),"Aviso após o horário",IF(AND($K52=0,$L52&gt;0),"Receita substituta sem reposição",IF(AND($K52&gt;0,$L52=0),"Confirmar reposição sem receita",IF(AND($N52="Retido",$M52&lt;=0),"Depósito retido sem valor",IF(AND($N52="Devolvido",$M52&lt;=0),"Depósito devolvido sem valor",IF(AND($N52="Não se aplica",$M52&gt;0),"Definir destino do depósito",IF($M52&gt;$G52,"Depósito acima do valor previsto","OK")))))))))))))</f>
        <v/>
      </c>
    </row>
    <row r="53" ht="22" customHeight="1">
      <c r="A53" s="25" t="n"/>
      <c r="B53" s="48" t="n"/>
      <c r="C53" s="49" t="n"/>
      <c r="D53" s="28" t="n"/>
      <c r="E53" s="25" t="n"/>
      <c r="F53" s="25" t="n"/>
      <c r="G53" s="50" t="n"/>
      <c r="H53" s="25" t="n"/>
      <c r="I53" s="48" t="n"/>
      <c r="J53" s="49" t="n"/>
      <c r="K53" s="28" t="n"/>
      <c r="L53" s="50" t="n"/>
      <c r="M53" s="50" t="n"/>
      <c r="N53" s="25" t="n"/>
      <c r="O53" s="34">
        <f>IF($A53="","",IF($H53="Falta",0,IF(OR($B53="",$C53="",$I53="",$J53=""),"",MAX(0,(($B53+$C53)-($I53+$J53))*24))))</f>
        <v/>
      </c>
      <c r="P53" s="35">
        <f>IF($A53="","",IF($H53="Falta","Falta",IF($H53="Cancelamento",IF(OR($B53="",$C53="",$I53="",$J53=""),"Aviso não informado",IF(($I53+$J53)&gt;($B53+$C53),"Aviso após o horário",IF((($B53+$C53)-($I53+$J53))*24&lt;=Parâmetros!$B$2,"Cancelamento tardio","Cancelamento antecipado"))),"Tipo inválido")))</f>
        <v/>
      </c>
      <c r="Q53" s="35">
        <f>IF($A53="","",IF(OR($D53="",$K53=""),"",IF($K53=0,"Não",IF($K53&lt;$D53,"Parcial","Total"))))</f>
        <v/>
      </c>
      <c r="R53" s="36">
        <f>IF($A53="","",IF(OR($D53="",$K53=""),"",MAX(0,$D53-$K53)))</f>
        <v/>
      </c>
      <c r="S53" s="52">
        <f>IF($A53="","",IF(OR($G53="",$L53=""),"",MAX(0,$G53-$L53)))</f>
        <v/>
      </c>
      <c r="T53" s="52">
        <f>IF($A53="","",IF(OR($M53="",$N53="",$S53=""),"",IF($N53="Retido",MIN($M53,$S53),0)))</f>
        <v/>
      </c>
      <c r="U53" s="52">
        <f>IF($A53="","",IF(OR($S53="",$T53=""),"",MAX(0,$S53-$T53)))</f>
        <v/>
      </c>
      <c r="V53" s="35">
        <f>IF($A53="","",IF(COUNTIF($A$2:$A$501,$A53)&gt;1,"Código duplicado",IF(OR($B53="",$C53="",$D53="",$E53="",$F53="",$G53="",$H53="",$K53="",$L53="",$M53="",$N53=""),"Revisar campos obrigatórios",IF(AND($H53="Falta",$B53+$C53&gt;NOW()),"Falta com horário futuro",IF(AND($H53="Cancelamento",OR($I53="",$J53="")),"Informar aviso do cancelamento",IF(AND($H53="Falta",OR($I53&lt;&gt;"",$J53&lt;&gt;"")),"Limpar aviso para falta",IF(AND($H53="Cancelamento",($I53+$J53)&gt;($B53+$C53)),"Aviso após o horário",IF(AND($K53=0,$L53&gt;0),"Receita substituta sem reposição",IF(AND($K53&gt;0,$L53=0),"Confirmar reposição sem receita",IF(AND($N53="Retido",$M53&lt;=0),"Depósito retido sem valor",IF(AND($N53="Devolvido",$M53&lt;=0),"Depósito devolvido sem valor",IF(AND($N53="Não se aplica",$M53&gt;0),"Definir destino do depósito",IF($M53&gt;$G53,"Depósito acima do valor previsto","OK")))))))))))))</f>
        <v/>
      </c>
    </row>
    <row r="54" ht="22" customHeight="1">
      <c r="A54" s="25" t="n"/>
      <c r="B54" s="48" t="n"/>
      <c r="C54" s="49" t="n"/>
      <c r="D54" s="28" t="n"/>
      <c r="E54" s="25" t="n"/>
      <c r="F54" s="25" t="n"/>
      <c r="G54" s="50" t="n"/>
      <c r="H54" s="25" t="n"/>
      <c r="I54" s="48" t="n"/>
      <c r="J54" s="49" t="n"/>
      <c r="K54" s="28" t="n"/>
      <c r="L54" s="50" t="n"/>
      <c r="M54" s="50" t="n"/>
      <c r="N54" s="25" t="n"/>
      <c r="O54" s="30">
        <f>IF($A54="","",IF($H54="Falta",0,IF(OR($B54="",$C54="",$I54="",$J54=""),"",MAX(0,(($B54+$C54)-($I54+$J54))*24))))</f>
        <v/>
      </c>
      <c r="P54" s="31">
        <f>IF($A54="","",IF($H54="Falta","Falta",IF($H54="Cancelamento",IF(OR($B54="",$C54="",$I54="",$J54=""),"Aviso não informado",IF(($I54+$J54)&gt;($B54+$C54),"Aviso após o horário",IF((($B54+$C54)-($I54+$J54))*24&lt;=Parâmetros!$B$2,"Cancelamento tardio","Cancelamento antecipado"))),"Tipo inválido")))</f>
        <v/>
      </c>
      <c r="Q54" s="31">
        <f>IF($A54="","",IF(OR($D54="",$K54=""),"",IF($K54=0,"Não",IF($K54&lt;$D54,"Parcial","Total"))))</f>
        <v/>
      </c>
      <c r="R54" s="32">
        <f>IF($A54="","",IF(OR($D54="",$K54=""),"",MAX(0,$D54-$K54)))</f>
        <v/>
      </c>
      <c r="S54" s="51">
        <f>IF($A54="","",IF(OR($G54="",$L54=""),"",MAX(0,$G54-$L54)))</f>
        <v/>
      </c>
      <c r="T54" s="51">
        <f>IF($A54="","",IF(OR($M54="",$N54="",$S54=""),"",IF($N54="Retido",MIN($M54,$S54),0)))</f>
        <v/>
      </c>
      <c r="U54" s="51">
        <f>IF($A54="","",IF(OR($S54="",$T54=""),"",MAX(0,$S54-$T54)))</f>
        <v/>
      </c>
      <c r="V54" s="31">
        <f>IF($A54="","",IF(COUNTIF($A$2:$A$501,$A54)&gt;1,"Código duplicado",IF(OR($B54="",$C54="",$D54="",$E54="",$F54="",$G54="",$H54="",$K54="",$L54="",$M54="",$N54=""),"Revisar campos obrigatórios",IF(AND($H54="Falta",$B54+$C54&gt;NOW()),"Falta com horário futuro",IF(AND($H54="Cancelamento",OR($I54="",$J54="")),"Informar aviso do cancelamento",IF(AND($H54="Falta",OR($I54&lt;&gt;"",$J54&lt;&gt;"")),"Limpar aviso para falta",IF(AND($H54="Cancelamento",($I54+$J54)&gt;($B54+$C54)),"Aviso após o horário",IF(AND($K54=0,$L54&gt;0),"Receita substituta sem reposição",IF(AND($K54&gt;0,$L54=0),"Confirmar reposição sem receita",IF(AND($N54="Retido",$M54&lt;=0),"Depósito retido sem valor",IF(AND($N54="Devolvido",$M54&lt;=0),"Depósito devolvido sem valor",IF(AND($N54="Não se aplica",$M54&gt;0),"Definir destino do depósito",IF($M54&gt;$G54,"Depósito acima do valor previsto","OK")))))))))))))</f>
        <v/>
      </c>
    </row>
    <row r="55" ht="22" customHeight="1">
      <c r="A55" s="25" t="n"/>
      <c r="B55" s="48" t="n"/>
      <c r="C55" s="49" t="n"/>
      <c r="D55" s="28" t="n"/>
      <c r="E55" s="25" t="n"/>
      <c r="F55" s="25" t="n"/>
      <c r="G55" s="50" t="n"/>
      <c r="H55" s="25" t="n"/>
      <c r="I55" s="48" t="n"/>
      <c r="J55" s="49" t="n"/>
      <c r="K55" s="28" t="n"/>
      <c r="L55" s="50" t="n"/>
      <c r="M55" s="50" t="n"/>
      <c r="N55" s="25" t="n"/>
      <c r="O55" s="34">
        <f>IF($A55="","",IF($H55="Falta",0,IF(OR($B55="",$C55="",$I55="",$J55=""),"",MAX(0,(($B55+$C55)-($I55+$J55))*24))))</f>
        <v/>
      </c>
      <c r="P55" s="35">
        <f>IF($A55="","",IF($H55="Falta","Falta",IF($H55="Cancelamento",IF(OR($B55="",$C55="",$I55="",$J55=""),"Aviso não informado",IF(($I55+$J55)&gt;($B55+$C55),"Aviso após o horário",IF((($B55+$C55)-($I55+$J55))*24&lt;=Parâmetros!$B$2,"Cancelamento tardio","Cancelamento antecipado"))),"Tipo inválido")))</f>
        <v/>
      </c>
      <c r="Q55" s="35">
        <f>IF($A55="","",IF(OR($D55="",$K55=""),"",IF($K55=0,"Não",IF($K55&lt;$D55,"Parcial","Total"))))</f>
        <v/>
      </c>
      <c r="R55" s="36">
        <f>IF($A55="","",IF(OR($D55="",$K55=""),"",MAX(0,$D55-$K55)))</f>
        <v/>
      </c>
      <c r="S55" s="52">
        <f>IF($A55="","",IF(OR($G55="",$L55=""),"",MAX(0,$G55-$L55)))</f>
        <v/>
      </c>
      <c r="T55" s="52">
        <f>IF($A55="","",IF(OR($M55="",$N55="",$S55=""),"",IF($N55="Retido",MIN($M55,$S55),0)))</f>
        <v/>
      </c>
      <c r="U55" s="52">
        <f>IF($A55="","",IF(OR($S55="",$T55=""),"",MAX(0,$S55-$T55)))</f>
        <v/>
      </c>
      <c r="V55" s="35">
        <f>IF($A55="","",IF(COUNTIF($A$2:$A$501,$A55)&gt;1,"Código duplicado",IF(OR($B55="",$C55="",$D55="",$E55="",$F55="",$G55="",$H55="",$K55="",$L55="",$M55="",$N55=""),"Revisar campos obrigatórios",IF(AND($H55="Falta",$B55+$C55&gt;NOW()),"Falta com horário futuro",IF(AND($H55="Cancelamento",OR($I55="",$J55="")),"Informar aviso do cancelamento",IF(AND($H55="Falta",OR($I55&lt;&gt;"",$J55&lt;&gt;"")),"Limpar aviso para falta",IF(AND($H55="Cancelamento",($I55+$J55)&gt;($B55+$C55)),"Aviso após o horário",IF(AND($K55=0,$L55&gt;0),"Receita substituta sem reposição",IF(AND($K55&gt;0,$L55=0),"Confirmar reposição sem receita",IF(AND($N55="Retido",$M55&lt;=0),"Depósito retido sem valor",IF(AND($N55="Devolvido",$M55&lt;=0),"Depósito devolvido sem valor",IF(AND($N55="Não se aplica",$M55&gt;0),"Definir destino do depósito",IF($M55&gt;$G55,"Depósito acima do valor previsto","OK")))))))))))))</f>
        <v/>
      </c>
    </row>
    <row r="56" ht="22" customHeight="1">
      <c r="A56" s="25" t="n"/>
      <c r="B56" s="48" t="n"/>
      <c r="C56" s="49" t="n"/>
      <c r="D56" s="28" t="n"/>
      <c r="E56" s="25" t="n"/>
      <c r="F56" s="25" t="n"/>
      <c r="G56" s="50" t="n"/>
      <c r="H56" s="25" t="n"/>
      <c r="I56" s="48" t="n"/>
      <c r="J56" s="49" t="n"/>
      <c r="K56" s="28" t="n"/>
      <c r="L56" s="50" t="n"/>
      <c r="M56" s="50" t="n"/>
      <c r="N56" s="25" t="n"/>
      <c r="O56" s="30">
        <f>IF($A56="","",IF($H56="Falta",0,IF(OR($B56="",$C56="",$I56="",$J56=""),"",MAX(0,(($B56+$C56)-($I56+$J56))*24))))</f>
        <v/>
      </c>
      <c r="P56" s="31">
        <f>IF($A56="","",IF($H56="Falta","Falta",IF($H56="Cancelamento",IF(OR($B56="",$C56="",$I56="",$J56=""),"Aviso não informado",IF(($I56+$J56)&gt;($B56+$C56),"Aviso após o horário",IF((($B56+$C56)-($I56+$J56))*24&lt;=Parâmetros!$B$2,"Cancelamento tardio","Cancelamento antecipado"))),"Tipo inválido")))</f>
        <v/>
      </c>
      <c r="Q56" s="31">
        <f>IF($A56="","",IF(OR($D56="",$K56=""),"",IF($K56=0,"Não",IF($K56&lt;$D56,"Parcial","Total"))))</f>
        <v/>
      </c>
      <c r="R56" s="32">
        <f>IF($A56="","",IF(OR($D56="",$K56=""),"",MAX(0,$D56-$K56)))</f>
        <v/>
      </c>
      <c r="S56" s="51">
        <f>IF($A56="","",IF(OR($G56="",$L56=""),"",MAX(0,$G56-$L56)))</f>
        <v/>
      </c>
      <c r="T56" s="51">
        <f>IF($A56="","",IF(OR($M56="",$N56="",$S56=""),"",IF($N56="Retido",MIN($M56,$S56),0)))</f>
        <v/>
      </c>
      <c r="U56" s="51">
        <f>IF($A56="","",IF(OR($S56="",$T56=""),"",MAX(0,$S56-$T56)))</f>
        <v/>
      </c>
      <c r="V56" s="31">
        <f>IF($A56="","",IF(COUNTIF($A$2:$A$501,$A56)&gt;1,"Código duplicado",IF(OR($B56="",$C56="",$D56="",$E56="",$F56="",$G56="",$H56="",$K56="",$L56="",$M56="",$N56=""),"Revisar campos obrigatórios",IF(AND($H56="Falta",$B56+$C56&gt;NOW()),"Falta com horário futuro",IF(AND($H56="Cancelamento",OR($I56="",$J56="")),"Informar aviso do cancelamento",IF(AND($H56="Falta",OR($I56&lt;&gt;"",$J56&lt;&gt;"")),"Limpar aviso para falta",IF(AND($H56="Cancelamento",($I56+$J56)&gt;($B56+$C56)),"Aviso após o horário",IF(AND($K56=0,$L56&gt;0),"Receita substituta sem reposição",IF(AND($K56&gt;0,$L56=0),"Confirmar reposição sem receita",IF(AND($N56="Retido",$M56&lt;=0),"Depósito retido sem valor",IF(AND($N56="Devolvido",$M56&lt;=0),"Depósito devolvido sem valor",IF(AND($N56="Não se aplica",$M56&gt;0),"Definir destino do depósito",IF($M56&gt;$G56,"Depósito acima do valor previsto","OK")))))))))))))</f>
        <v/>
      </c>
    </row>
    <row r="57" ht="22" customHeight="1">
      <c r="A57" s="25" t="n"/>
      <c r="B57" s="48" t="n"/>
      <c r="C57" s="49" t="n"/>
      <c r="D57" s="28" t="n"/>
      <c r="E57" s="25" t="n"/>
      <c r="F57" s="25" t="n"/>
      <c r="G57" s="50" t="n"/>
      <c r="H57" s="25" t="n"/>
      <c r="I57" s="48" t="n"/>
      <c r="J57" s="49" t="n"/>
      <c r="K57" s="28" t="n"/>
      <c r="L57" s="50" t="n"/>
      <c r="M57" s="50" t="n"/>
      <c r="N57" s="25" t="n"/>
      <c r="O57" s="34">
        <f>IF($A57="","",IF($H57="Falta",0,IF(OR($B57="",$C57="",$I57="",$J57=""),"",MAX(0,(($B57+$C57)-($I57+$J57))*24))))</f>
        <v/>
      </c>
      <c r="P57" s="35">
        <f>IF($A57="","",IF($H57="Falta","Falta",IF($H57="Cancelamento",IF(OR($B57="",$C57="",$I57="",$J57=""),"Aviso não informado",IF(($I57+$J57)&gt;($B57+$C57),"Aviso após o horário",IF((($B57+$C57)-($I57+$J57))*24&lt;=Parâmetros!$B$2,"Cancelamento tardio","Cancelamento antecipado"))),"Tipo inválido")))</f>
        <v/>
      </c>
      <c r="Q57" s="35">
        <f>IF($A57="","",IF(OR($D57="",$K57=""),"",IF($K57=0,"Não",IF($K57&lt;$D57,"Parcial","Total"))))</f>
        <v/>
      </c>
      <c r="R57" s="36">
        <f>IF($A57="","",IF(OR($D57="",$K57=""),"",MAX(0,$D57-$K57)))</f>
        <v/>
      </c>
      <c r="S57" s="52">
        <f>IF($A57="","",IF(OR($G57="",$L57=""),"",MAX(0,$G57-$L57)))</f>
        <v/>
      </c>
      <c r="T57" s="52">
        <f>IF($A57="","",IF(OR($M57="",$N57="",$S57=""),"",IF($N57="Retido",MIN($M57,$S57),0)))</f>
        <v/>
      </c>
      <c r="U57" s="52">
        <f>IF($A57="","",IF(OR($S57="",$T57=""),"",MAX(0,$S57-$T57)))</f>
        <v/>
      </c>
      <c r="V57" s="35">
        <f>IF($A57="","",IF(COUNTIF($A$2:$A$501,$A57)&gt;1,"Código duplicado",IF(OR($B57="",$C57="",$D57="",$E57="",$F57="",$G57="",$H57="",$K57="",$L57="",$M57="",$N57=""),"Revisar campos obrigatórios",IF(AND($H57="Falta",$B57+$C57&gt;NOW()),"Falta com horário futuro",IF(AND($H57="Cancelamento",OR($I57="",$J57="")),"Informar aviso do cancelamento",IF(AND($H57="Falta",OR($I57&lt;&gt;"",$J57&lt;&gt;"")),"Limpar aviso para falta",IF(AND($H57="Cancelamento",($I57+$J57)&gt;($B57+$C57)),"Aviso após o horário",IF(AND($K57=0,$L57&gt;0),"Receita substituta sem reposição",IF(AND($K57&gt;0,$L57=0),"Confirmar reposição sem receita",IF(AND($N57="Retido",$M57&lt;=0),"Depósito retido sem valor",IF(AND($N57="Devolvido",$M57&lt;=0),"Depósito devolvido sem valor",IF(AND($N57="Não se aplica",$M57&gt;0),"Definir destino do depósito",IF($M57&gt;$G57,"Depósito acima do valor previsto","OK")))))))))))))</f>
        <v/>
      </c>
    </row>
    <row r="58" ht="22" customHeight="1">
      <c r="A58" s="25" t="n"/>
      <c r="B58" s="48" t="n"/>
      <c r="C58" s="49" t="n"/>
      <c r="D58" s="28" t="n"/>
      <c r="E58" s="25" t="n"/>
      <c r="F58" s="25" t="n"/>
      <c r="G58" s="50" t="n"/>
      <c r="H58" s="25" t="n"/>
      <c r="I58" s="48" t="n"/>
      <c r="J58" s="49" t="n"/>
      <c r="K58" s="28" t="n"/>
      <c r="L58" s="50" t="n"/>
      <c r="M58" s="50" t="n"/>
      <c r="N58" s="25" t="n"/>
      <c r="O58" s="30">
        <f>IF($A58="","",IF($H58="Falta",0,IF(OR($B58="",$C58="",$I58="",$J58=""),"",MAX(0,(($B58+$C58)-($I58+$J58))*24))))</f>
        <v/>
      </c>
      <c r="P58" s="31">
        <f>IF($A58="","",IF($H58="Falta","Falta",IF($H58="Cancelamento",IF(OR($B58="",$C58="",$I58="",$J58=""),"Aviso não informado",IF(($I58+$J58)&gt;($B58+$C58),"Aviso após o horário",IF((($B58+$C58)-($I58+$J58))*24&lt;=Parâmetros!$B$2,"Cancelamento tardio","Cancelamento antecipado"))),"Tipo inválido")))</f>
        <v/>
      </c>
      <c r="Q58" s="31">
        <f>IF($A58="","",IF(OR($D58="",$K58=""),"",IF($K58=0,"Não",IF($K58&lt;$D58,"Parcial","Total"))))</f>
        <v/>
      </c>
      <c r="R58" s="32">
        <f>IF($A58="","",IF(OR($D58="",$K58=""),"",MAX(0,$D58-$K58)))</f>
        <v/>
      </c>
      <c r="S58" s="51">
        <f>IF($A58="","",IF(OR($G58="",$L58=""),"",MAX(0,$G58-$L58)))</f>
        <v/>
      </c>
      <c r="T58" s="51">
        <f>IF($A58="","",IF(OR($M58="",$N58="",$S58=""),"",IF($N58="Retido",MIN($M58,$S58),0)))</f>
        <v/>
      </c>
      <c r="U58" s="51">
        <f>IF($A58="","",IF(OR($S58="",$T58=""),"",MAX(0,$S58-$T58)))</f>
        <v/>
      </c>
      <c r="V58" s="31">
        <f>IF($A58="","",IF(COUNTIF($A$2:$A$501,$A58)&gt;1,"Código duplicado",IF(OR($B58="",$C58="",$D58="",$E58="",$F58="",$G58="",$H58="",$K58="",$L58="",$M58="",$N58=""),"Revisar campos obrigatórios",IF(AND($H58="Falta",$B58+$C58&gt;NOW()),"Falta com horário futuro",IF(AND($H58="Cancelamento",OR($I58="",$J58="")),"Informar aviso do cancelamento",IF(AND($H58="Falta",OR($I58&lt;&gt;"",$J58&lt;&gt;"")),"Limpar aviso para falta",IF(AND($H58="Cancelamento",($I58+$J58)&gt;($B58+$C58)),"Aviso após o horário",IF(AND($K58=0,$L58&gt;0),"Receita substituta sem reposição",IF(AND($K58&gt;0,$L58=0),"Confirmar reposição sem receita",IF(AND($N58="Retido",$M58&lt;=0),"Depósito retido sem valor",IF(AND($N58="Devolvido",$M58&lt;=0),"Depósito devolvido sem valor",IF(AND($N58="Não se aplica",$M58&gt;0),"Definir destino do depósito",IF($M58&gt;$G58,"Depósito acima do valor previsto","OK")))))))))))))</f>
        <v/>
      </c>
    </row>
    <row r="59" ht="22" customHeight="1">
      <c r="A59" s="25" t="n"/>
      <c r="B59" s="48" t="n"/>
      <c r="C59" s="49" t="n"/>
      <c r="D59" s="28" t="n"/>
      <c r="E59" s="25" t="n"/>
      <c r="F59" s="25" t="n"/>
      <c r="G59" s="50" t="n"/>
      <c r="H59" s="25" t="n"/>
      <c r="I59" s="48" t="n"/>
      <c r="J59" s="49" t="n"/>
      <c r="K59" s="28" t="n"/>
      <c r="L59" s="50" t="n"/>
      <c r="M59" s="50" t="n"/>
      <c r="N59" s="25" t="n"/>
      <c r="O59" s="34">
        <f>IF($A59="","",IF($H59="Falta",0,IF(OR($B59="",$C59="",$I59="",$J59=""),"",MAX(0,(($B59+$C59)-($I59+$J59))*24))))</f>
        <v/>
      </c>
      <c r="P59" s="35">
        <f>IF($A59="","",IF($H59="Falta","Falta",IF($H59="Cancelamento",IF(OR($B59="",$C59="",$I59="",$J59=""),"Aviso não informado",IF(($I59+$J59)&gt;($B59+$C59),"Aviso após o horário",IF((($B59+$C59)-($I59+$J59))*24&lt;=Parâmetros!$B$2,"Cancelamento tardio","Cancelamento antecipado"))),"Tipo inválido")))</f>
        <v/>
      </c>
      <c r="Q59" s="35">
        <f>IF($A59="","",IF(OR($D59="",$K59=""),"",IF($K59=0,"Não",IF($K59&lt;$D59,"Parcial","Total"))))</f>
        <v/>
      </c>
      <c r="R59" s="36">
        <f>IF($A59="","",IF(OR($D59="",$K59=""),"",MAX(0,$D59-$K59)))</f>
        <v/>
      </c>
      <c r="S59" s="52">
        <f>IF($A59="","",IF(OR($G59="",$L59=""),"",MAX(0,$G59-$L59)))</f>
        <v/>
      </c>
      <c r="T59" s="52">
        <f>IF($A59="","",IF(OR($M59="",$N59="",$S59=""),"",IF($N59="Retido",MIN($M59,$S59),0)))</f>
        <v/>
      </c>
      <c r="U59" s="52">
        <f>IF($A59="","",IF(OR($S59="",$T59=""),"",MAX(0,$S59-$T59)))</f>
        <v/>
      </c>
      <c r="V59" s="35">
        <f>IF($A59="","",IF(COUNTIF($A$2:$A$501,$A59)&gt;1,"Código duplicado",IF(OR($B59="",$C59="",$D59="",$E59="",$F59="",$G59="",$H59="",$K59="",$L59="",$M59="",$N59=""),"Revisar campos obrigatórios",IF(AND($H59="Falta",$B59+$C59&gt;NOW()),"Falta com horário futuro",IF(AND($H59="Cancelamento",OR($I59="",$J59="")),"Informar aviso do cancelamento",IF(AND($H59="Falta",OR($I59&lt;&gt;"",$J59&lt;&gt;"")),"Limpar aviso para falta",IF(AND($H59="Cancelamento",($I59+$J59)&gt;($B59+$C59)),"Aviso após o horário",IF(AND($K59=0,$L59&gt;0),"Receita substituta sem reposição",IF(AND($K59&gt;0,$L59=0),"Confirmar reposição sem receita",IF(AND($N59="Retido",$M59&lt;=0),"Depósito retido sem valor",IF(AND($N59="Devolvido",$M59&lt;=0),"Depósito devolvido sem valor",IF(AND($N59="Não se aplica",$M59&gt;0),"Definir destino do depósito",IF($M59&gt;$G59,"Depósito acima do valor previsto","OK")))))))))))))</f>
        <v/>
      </c>
    </row>
    <row r="60" ht="22" customHeight="1">
      <c r="A60" s="25" t="n"/>
      <c r="B60" s="48" t="n"/>
      <c r="C60" s="49" t="n"/>
      <c r="D60" s="28" t="n"/>
      <c r="E60" s="25" t="n"/>
      <c r="F60" s="25" t="n"/>
      <c r="G60" s="50" t="n"/>
      <c r="H60" s="25" t="n"/>
      <c r="I60" s="48" t="n"/>
      <c r="J60" s="49" t="n"/>
      <c r="K60" s="28" t="n"/>
      <c r="L60" s="50" t="n"/>
      <c r="M60" s="50" t="n"/>
      <c r="N60" s="25" t="n"/>
      <c r="O60" s="30">
        <f>IF($A60="","",IF($H60="Falta",0,IF(OR($B60="",$C60="",$I60="",$J60=""),"",MAX(0,(($B60+$C60)-($I60+$J60))*24))))</f>
        <v/>
      </c>
      <c r="P60" s="31">
        <f>IF($A60="","",IF($H60="Falta","Falta",IF($H60="Cancelamento",IF(OR($B60="",$C60="",$I60="",$J60=""),"Aviso não informado",IF(($I60+$J60)&gt;($B60+$C60),"Aviso após o horário",IF((($B60+$C60)-($I60+$J60))*24&lt;=Parâmetros!$B$2,"Cancelamento tardio","Cancelamento antecipado"))),"Tipo inválido")))</f>
        <v/>
      </c>
      <c r="Q60" s="31">
        <f>IF($A60="","",IF(OR($D60="",$K60=""),"",IF($K60=0,"Não",IF($K60&lt;$D60,"Parcial","Total"))))</f>
        <v/>
      </c>
      <c r="R60" s="32">
        <f>IF($A60="","",IF(OR($D60="",$K60=""),"",MAX(0,$D60-$K60)))</f>
        <v/>
      </c>
      <c r="S60" s="51">
        <f>IF($A60="","",IF(OR($G60="",$L60=""),"",MAX(0,$G60-$L60)))</f>
        <v/>
      </c>
      <c r="T60" s="51">
        <f>IF($A60="","",IF(OR($M60="",$N60="",$S60=""),"",IF($N60="Retido",MIN($M60,$S60),0)))</f>
        <v/>
      </c>
      <c r="U60" s="51">
        <f>IF($A60="","",IF(OR($S60="",$T60=""),"",MAX(0,$S60-$T60)))</f>
        <v/>
      </c>
      <c r="V60" s="31">
        <f>IF($A60="","",IF(COUNTIF($A$2:$A$501,$A60)&gt;1,"Código duplicado",IF(OR($B60="",$C60="",$D60="",$E60="",$F60="",$G60="",$H60="",$K60="",$L60="",$M60="",$N60=""),"Revisar campos obrigatórios",IF(AND($H60="Falta",$B60+$C60&gt;NOW()),"Falta com horário futuro",IF(AND($H60="Cancelamento",OR($I60="",$J60="")),"Informar aviso do cancelamento",IF(AND($H60="Falta",OR($I60&lt;&gt;"",$J60&lt;&gt;"")),"Limpar aviso para falta",IF(AND($H60="Cancelamento",($I60+$J60)&gt;($B60+$C60)),"Aviso após o horário",IF(AND($K60=0,$L60&gt;0),"Receita substituta sem reposição",IF(AND($K60&gt;0,$L60=0),"Confirmar reposição sem receita",IF(AND($N60="Retido",$M60&lt;=0),"Depósito retido sem valor",IF(AND($N60="Devolvido",$M60&lt;=0),"Depósito devolvido sem valor",IF(AND($N60="Não se aplica",$M60&gt;0),"Definir destino do depósito",IF($M60&gt;$G60,"Depósito acima do valor previsto","OK")))))))))))))</f>
        <v/>
      </c>
    </row>
    <row r="61" ht="22" customHeight="1">
      <c r="A61" s="25" t="n"/>
      <c r="B61" s="48" t="n"/>
      <c r="C61" s="49" t="n"/>
      <c r="D61" s="28" t="n"/>
      <c r="E61" s="25" t="n"/>
      <c r="F61" s="25" t="n"/>
      <c r="G61" s="50" t="n"/>
      <c r="H61" s="25" t="n"/>
      <c r="I61" s="48" t="n"/>
      <c r="J61" s="49" t="n"/>
      <c r="K61" s="28" t="n"/>
      <c r="L61" s="50" t="n"/>
      <c r="M61" s="50" t="n"/>
      <c r="N61" s="25" t="n"/>
      <c r="O61" s="34">
        <f>IF($A61="","",IF($H61="Falta",0,IF(OR($B61="",$C61="",$I61="",$J61=""),"",MAX(0,(($B61+$C61)-($I61+$J61))*24))))</f>
        <v/>
      </c>
      <c r="P61" s="35">
        <f>IF($A61="","",IF($H61="Falta","Falta",IF($H61="Cancelamento",IF(OR($B61="",$C61="",$I61="",$J61=""),"Aviso não informado",IF(($I61+$J61)&gt;($B61+$C61),"Aviso após o horário",IF((($B61+$C61)-($I61+$J61))*24&lt;=Parâmetros!$B$2,"Cancelamento tardio","Cancelamento antecipado"))),"Tipo inválido")))</f>
        <v/>
      </c>
      <c r="Q61" s="35">
        <f>IF($A61="","",IF(OR($D61="",$K61=""),"",IF($K61=0,"Não",IF($K61&lt;$D61,"Parcial","Total"))))</f>
        <v/>
      </c>
      <c r="R61" s="36">
        <f>IF($A61="","",IF(OR($D61="",$K61=""),"",MAX(0,$D61-$K61)))</f>
        <v/>
      </c>
      <c r="S61" s="52">
        <f>IF($A61="","",IF(OR($G61="",$L61=""),"",MAX(0,$G61-$L61)))</f>
        <v/>
      </c>
      <c r="T61" s="52">
        <f>IF($A61="","",IF(OR($M61="",$N61="",$S61=""),"",IF($N61="Retido",MIN($M61,$S61),0)))</f>
        <v/>
      </c>
      <c r="U61" s="52">
        <f>IF($A61="","",IF(OR($S61="",$T61=""),"",MAX(0,$S61-$T61)))</f>
        <v/>
      </c>
      <c r="V61" s="35">
        <f>IF($A61="","",IF(COUNTIF($A$2:$A$501,$A61)&gt;1,"Código duplicado",IF(OR($B61="",$C61="",$D61="",$E61="",$F61="",$G61="",$H61="",$K61="",$L61="",$M61="",$N61=""),"Revisar campos obrigatórios",IF(AND($H61="Falta",$B61+$C61&gt;NOW()),"Falta com horário futuro",IF(AND($H61="Cancelamento",OR($I61="",$J61="")),"Informar aviso do cancelamento",IF(AND($H61="Falta",OR($I61&lt;&gt;"",$J61&lt;&gt;"")),"Limpar aviso para falta",IF(AND($H61="Cancelamento",($I61+$J61)&gt;($B61+$C61)),"Aviso após o horário",IF(AND($K61=0,$L61&gt;0),"Receita substituta sem reposição",IF(AND($K61&gt;0,$L61=0),"Confirmar reposição sem receita",IF(AND($N61="Retido",$M61&lt;=0),"Depósito retido sem valor",IF(AND($N61="Devolvido",$M61&lt;=0),"Depósito devolvido sem valor",IF(AND($N61="Não se aplica",$M61&gt;0),"Definir destino do depósito",IF($M61&gt;$G61,"Depósito acima do valor previsto","OK")))))))))))))</f>
        <v/>
      </c>
    </row>
    <row r="62" ht="22" customHeight="1">
      <c r="A62" s="25" t="n"/>
      <c r="B62" s="48" t="n"/>
      <c r="C62" s="49" t="n"/>
      <c r="D62" s="28" t="n"/>
      <c r="E62" s="25" t="n"/>
      <c r="F62" s="25" t="n"/>
      <c r="G62" s="50" t="n"/>
      <c r="H62" s="25" t="n"/>
      <c r="I62" s="48" t="n"/>
      <c r="J62" s="49" t="n"/>
      <c r="K62" s="28" t="n"/>
      <c r="L62" s="50" t="n"/>
      <c r="M62" s="50" t="n"/>
      <c r="N62" s="25" t="n"/>
      <c r="O62" s="30">
        <f>IF($A62="","",IF($H62="Falta",0,IF(OR($B62="",$C62="",$I62="",$J62=""),"",MAX(0,(($B62+$C62)-($I62+$J62))*24))))</f>
        <v/>
      </c>
      <c r="P62" s="31">
        <f>IF($A62="","",IF($H62="Falta","Falta",IF($H62="Cancelamento",IF(OR($B62="",$C62="",$I62="",$J62=""),"Aviso não informado",IF(($I62+$J62)&gt;($B62+$C62),"Aviso após o horário",IF((($B62+$C62)-($I62+$J62))*24&lt;=Parâmetros!$B$2,"Cancelamento tardio","Cancelamento antecipado"))),"Tipo inválido")))</f>
        <v/>
      </c>
      <c r="Q62" s="31">
        <f>IF($A62="","",IF(OR($D62="",$K62=""),"",IF($K62=0,"Não",IF($K62&lt;$D62,"Parcial","Total"))))</f>
        <v/>
      </c>
      <c r="R62" s="32">
        <f>IF($A62="","",IF(OR($D62="",$K62=""),"",MAX(0,$D62-$K62)))</f>
        <v/>
      </c>
      <c r="S62" s="51">
        <f>IF($A62="","",IF(OR($G62="",$L62=""),"",MAX(0,$G62-$L62)))</f>
        <v/>
      </c>
      <c r="T62" s="51">
        <f>IF($A62="","",IF(OR($M62="",$N62="",$S62=""),"",IF($N62="Retido",MIN($M62,$S62),0)))</f>
        <v/>
      </c>
      <c r="U62" s="51">
        <f>IF($A62="","",IF(OR($S62="",$T62=""),"",MAX(0,$S62-$T62)))</f>
        <v/>
      </c>
      <c r="V62" s="31">
        <f>IF($A62="","",IF(COUNTIF($A$2:$A$501,$A62)&gt;1,"Código duplicado",IF(OR($B62="",$C62="",$D62="",$E62="",$F62="",$G62="",$H62="",$K62="",$L62="",$M62="",$N62=""),"Revisar campos obrigatórios",IF(AND($H62="Falta",$B62+$C62&gt;NOW()),"Falta com horário futuro",IF(AND($H62="Cancelamento",OR($I62="",$J62="")),"Informar aviso do cancelamento",IF(AND($H62="Falta",OR($I62&lt;&gt;"",$J62&lt;&gt;"")),"Limpar aviso para falta",IF(AND($H62="Cancelamento",($I62+$J62)&gt;($B62+$C62)),"Aviso após o horário",IF(AND($K62=0,$L62&gt;0),"Receita substituta sem reposição",IF(AND($K62&gt;0,$L62=0),"Confirmar reposição sem receita",IF(AND($N62="Retido",$M62&lt;=0),"Depósito retido sem valor",IF(AND($N62="Devolvido",$M62&lt;=0),"Depósito devolvido sem valor",IF(AND($N62="Não se aplica",$M62&gt;0),"Definir destino do depósito",IF($M62&gt;$G62,"Depósito acima do valor previsto","OK")))))))))))))</f>
        <v/>
      </c>
    </row>
    <row r="63" ht="22" customHeight="1">
      <c r="A63" s="25" t="n"/>
      <c r="B63" s="48" t="n"/>
      <c r="C63" s="49" t="n"/>
      <c r="D63" s="28" t="n"/>
      <c r="E63" s="25" t="n"/>
      <c r="F63" s="25" t="n"/>
      <c r="G63" s="50" t="n"/>
      <c r="H63" s="25" t="n"/>
      <c r="I63" s="48" t="n"/>
      <c r="J63" s="49" t="n"/>
      <c r="K63" s="28" t="n"/>
      <c r="L63" s="50" t="n"/>
      <c r="M63" s="50" t="n"/>
      <c r="N63" s="25" t="n"/>
      <c r="O63" s="34">
        <f>IF($A63="","",IF($H63="Falta",0,IF(OR($B63="",$C63="",$I63="",$J63=""),"",MAX(0,(($B63+$C63)-($I63+$J63))*24))))</f>
        <v/>
      </c>
      <c r="P63" s="35">
        <f>IF($A63="","",IF($H63="Falta","Falta",IF($H63="Cancelamento",IF(OR($B63="",$C63="",$I63="",$J63=""),"Aviso não informado",IF(($I63+$J63)&gt;($B63+$C63),"Aviso após o horário",IF((($B63+$C63)-($I63+$J63))*24&lt;=Parâmetros!$B$2,"Cancelamento tardio","Cancelamento antecipado"))),"Tipo inválido")))</f>
        <v/>
      </c>
      <c r="Q63" s="35">
        <f>IF($A63="","",IF(OR($D63="",$K63=""),"",IF($K63=0,"Não",IF($K63&lt;$D63,"Parcial","Total"))))</f>
        <v/>
      </c>
      <c r="R63" s="36">
        <f>IF($A63="","",IF(OR($D63="",$K63=""),"",MAX(0,$D63-$K63)))</f>
        <v/>
      </c>
      <c r="S63" s="52">
        <f>IF($A63="","",IF(OR($G63="",$L63=""),"",MAX(0,$G63-$L63)))</f>
        <v/>
      </c>
      <c r="T63" s="52">
        <f>IF($A63="","",IF(OR($M63="",$N63="",$S63=""),"",IF($N63="Retido",MIN($M63,$S63),0)))</f>
        <v/>
      </c>
      <c r="U63" s="52">
        <f>IF($A63="","",IF(OR($S63="",$T63=""),"",MAX(0,$S63-$T63)))</f>
        <v/>
      </c>
      <c r="V63" s="35">
        <f>IF($A63="","",IF(COUNTIF($A$2:$A$501,$A63)&gt;1,"Código duplicado",IF(OR($B63="",$C63="",$D63="",$E63="",$F63="",$G63="",$H63="",$K63="",$L63="",$M63="",$N63=""),"Revisar campos obrigatórios",IF(AND($H63="Falta",$B63+$C63&gt;NOW()),"Falta com horário futuro",IF(AND($H63="Cancelamento",OR($I63="",$J63="")),"Informar aviso do cancelamento",IF(AND($H63="Falta",OR($I63&lt;&gt;"",$J63&lt;&gt;"")),"Limpar aviso para falta",IF(AND($H63="Cancelamento",($I63+$J63)&gt;($B63+$C63)),"Aviso após o horário",IF(AND($K63=0,$L63&gt;0),"Receita substituta sem reposição",IF(AND($K63&gt;0,$L63=0),"Confirmar reposição sem receita",IF(AND($N63="Retido",$M63&lt;=0),"Depósito retido sem valor",IF(AND($N63="Devolvido",$M63&lt;=0),"Depósito devolvido sem valor",IF(AND($N63="Não se aplica",$M63&gt;0),"Definir destino do depósito",IF($M63&gt;$G63,"Depósito acima do valor previsto","OK")))))))))))))</f>
        <v/>
      </c>
    </row>
    <row r="64" ht="22" customHeight="1">
      <c r="A64" s="25" t="n"/>
      <c r="B64" s="48" t="n"/>
      <c r="C64" s="49" t="n"/>
      <c r="D64" s="28" t="n"/>
      <c r="E64" s="25" t="n"/>
      <c r="F64" s="25" t="n"/>
      <c r="G64" s="50" t="n"/>
      <c r="H64" s="25" t="n"/>
      <c r="I64" s="48" t="n"/>
      <c r="J64" s="49" t="n"/>
      <c r="K64" s="28" t="n"/>
      <c r="L64" s="50" t="n"/>
      <c r="M64" s="50" t="n"/>
      <c r="N64" s="25" t="n"/>
      <c r="O64" s="30">
        <f>IF($A64="","",IF($H64="Falta",0,IF(OR($B64="",$C64="",$I64="",$J64=""),"",MAX(0,(($B64+$C64)-($I64+$J64))*24))))</f>
        <v/>
      </c>
      <c r="P64" s="31">
        <f>IF($A64="","",IF($H64="Falta","Falta",IF($H64="Cancelamento",IF(OR($B64="",$C64="",$I64="",$J64=""),"Aviso não informado",IF(($I64+$J64)&gt;($B64+$C64),"Aviso após o horário",IF((($B64+$C64)-($I64+$J64))*24&lt;=Parâmetros!$B$2,"Cancelamento tardio","Cancelamento antecipado"))),"Tipo inválido")))</f>
        <v/>
      </c>
      <c r="Q64" s="31">
        <f>IF($A64="","",IF(OR($D64="",$K64=""),"",IF($K64=0,"Não",IF($K64&lt;$D64,"Parcial","Total"))))</f>
        <v/>
      </c>
      <c r="R64" s="32">
        <f>IF($A64="","",IF(OR($D64="",$K64=""),"",MAX(0,$D64-$K64)))</f>
        <v/>
      </c>
      <c r="S64" s="51">
        <f>IF($A64="","",IF(OR($G64="",$L64=""),"",MAX(0,$G64-$L64)))</f>
        <v/>
      </c>
      <c r="T64" s="51">
        <f>IF($A64="","",IF(OR($M64="",$N64="",$S64=""),"",IF($N64="Retido",MIN($M64,$S64),0)))</f>
        <v/>
      </c>
      <c r="U64" s="51">
        <f>IF($A64="","",IF(OR($S64="",$T64=""),"",MAX(0,$S64-$T64)))</f>
        <v/>
      </c>
      <c r="V64" s="31">
        <f>IF($A64="","",IF(COUNTIF($A$2:$A$501,$A64)&gt;1,"Código duplicado",IF(OR($B64="",$C64="",$D64="",$E64="",$F64="",$G64="",$H64="",$K64="",$L64="",$M64="",$N64=""),"Revisar campos obrigatórios",IF(AND($H64="Falta",$B64+$C64&gt;NOW()),"Falta com horário futuro",IF(AND($H64="Cancelamento",OR($I64="",$J64="")),"Informar aviso do cancelamento",IF(AND($H64="Falta",OR($I64&lt;&gt;"",$J64&lt;&gt;"")),"Limpar aviso para falta",IF(AND($H64="Cancelamento",($I64+$J64)&gt;($B64+$C64)),"Aviso após o horário",IF(AND($K64=0,$L64&gt;0),"Receita substituta sem reposição",IF(AND($K64&gt;0,$L64=0),"Confirmar reposição sem receita",IF(AND($N64="Retido",$M64&lt;=0),"Depósito retido sem valor",IF(AND($N64="Devolvido",$M64&lt;=0),"Depósito devolvido sem valor",IF(AND($N64="Não se aplica",$M64&gt;0),"Definir destino do depósito",IF($M64&gt;$G64,"Depósito acima do valor previsto","OK")))))))))))))</f>
        <v/>
      </c>
    </row>
    <row r="65" ht="22" customHeight="1">
      <c r="A65" s="25" t="n"/>
      <c r="B65" s="48" t="n"/>
      <c r="C65" s="49" t="n"/>
      <c r="D65" s="28" t="n"/>
      <c r="E65" s="25" t="n"/>
      <c r="F65" s="25" t="n"/>
      <c r="G65" s="50" t="n"/>
      <c r="H65" s="25" t="n"/>
      <c r="I65" s="48" t="n"/>
      <c r="J65" s="49" t="n"/>
      <c r="K65" s="28" t="n"/>
      <c r="L65" s="50" t="n"/>
      <c r="M65" s="50" t="n"/>
      <c r="N65" s="25" t="n"/>
      <c r="O65" s="34">
        <f>IF($A65="","",IF($H65="Falta",0,IF(OR($B65="",$C65="",$I65="",$J65=""),"",MAX(0,(($B65+$C65)-($I65+$J65))*24))))</f>
        <v/>
      </c>
      <c r="P65" s="35">
        <f>IF($A65="","",IF($H65="Falta","Falta",IF($H65="Cancelamento",IF(OR($B65="",$C65="",$I65="",$J65=""),"Aviso não informado",IF(($I65+$J65)&gt;($B65+$C65),"Aviso após o horário",IF((($B65+$C65)-($I65+$J65))*24&lt;=Parâmetros!$B$2,"Cancelamento tardio","Cancelamento antecipado"))),"Tipo inválido")))</f>
        <v/>
      </c>
      <c r="Q65" s="35">
        <f>IF($A65="","",IF(OR($D65="",$K65=""),"",IF($K65=0,"Não",IF($K65&lt;$D65,"Parcial","Total"))))</f>
        <v/>
      </c>
      <c r="R65" s="36">
        <f>IF($A65="","",IF(OR($D65="",$K65=""),"",MAX(0,$D65-$K65)))</f>
        <v/>
      </c>
      <c r="S65" s="52">
        <f>IF($A65="","",IF(OR($G65="",$L65=""),"",MAX(0,$G65-$L65)))</f>
        <v/>
      </c>
      <c r="T65" s="52">
        <f>IF($A65="","",IF(OR($M65="",$N65="",$S65=""),"",IF($N65="Retido",MIN($M65,$S65),0)))</f>
        <v/>
      </c>
      <c r="U65" s="52">
        <f>IF($A65="","",IF(OR($S65="",$T65=""),"",MAX(0,$S65-$T65)))</f>
        <v/>
      </c>
      <c r="V65" s="35">
        <f>IF($A65="","",IF(COUNTIF($A$2:$A$501,$A65)&gt;1,"Código duplicado",IF(OR($B65="",$C65="",$D65="",$E65="",$F65="",$G65="",$H65="",$K65="",$L65="",$M65="",$N65=""),"Revisar campos obrigatórios",IF(AND($H65="Falta",$B65+$C65&gt;NOW()),"Falta com horário futuro",IF(AND($H65="Cancelamento",OR($I65="",$J65="")),"Informar aviso do cancelamento",IF(AND($H65="Falta",OR($I65&lt;&gt;"",$J65&lt;&gt;"")),"Limpar aviso para falta",IF(AND($H65="Cancelamento",($I65+$J65)&gt;($B65+$C65)),"Aviso após o horário",IF(AND($K65=0,$L65&gt;0),"Receita substituta sem reposição",IF(AND($K65&gt;0,$L65=0),"Confirmar reposição sem receita",IF(AND($N65="Retido",$M65&lt;=0),"Depósito retido sem valor",IF(AND($N65="Devolvido",$M65&lt;=0),"Depósito devolvido sem valor",IF(AND($N65="Não se aplica",$M65&gt;0),"Definir destino do depósito",IF($M65&gt;$G65,"Depósito acima do valor previsto","OK")))))))))))))</f>
        <v/>
      </c>
    </row>
    <row r="66" ht="22" customHeight="1">
      <c r="A66" s="25" t="n"/>
      <c r="B66" s="48" t="n"/>
      <c r="C66" s="49" t="n"/>
      <c r="D66" s="28" t="n"/>
      <c r="E66" s="25" t="n"/>
      <c r="F66" s="25" t="n"/>
      <c r="G66" s="50" t="n"/>
      <c r="H66" s="25" t="n"/>
      <c r="I66" s="48" t="n"/>
      <c r="J66" s="49" t="n"/>
      <c r="K66" s="28" t="n"/>
      <c r="L66" s="50" t="n"/>
      <c r="M66" s="50" t="n"/>
      <c r="N66" s="25" t="n"/>
      <c r="O66" s="30">
        <f>IF($A66="","",IF($H66="Falta",0,IF(OR($B66="",$C66="",$I66="",$J66=""),"",MAX(0,(($B66+$C66)-($I66+$J66))*24))))</f>
        <v/>
      </c>
      <c r="P66" s="31">
        <f>IF($A66="","",IF($H66="Falta","Falta",IF($H66="Cancelamento",IF(OR($B66="",$C66="",$I66="",$J66=""),"Aviso não informado",IF(($I66+$J66)&gt;($B66+$C66),"Aviso após o horário",IF((($B66+$C66)-($I66+$J66))*24&lt;=Parâmetros!$B$2,"Cancelamento tardio","Cancelamento antecipado"))),"Tipo inválido")))</f>
        <v/>
      </c>
      <c r="Q66" s="31">
        <f>IF($A66="","",IF(OR($D66="",$K66=""),"",IF($K66=0,"Não",IF($K66&lt;$D66,"Parcial","Total"))))</f>
        <v/>
      </c>
      <c r="R66" s="32">
        <f>IF($A66="","",IF(OR($D66="",$K66=""),"",MAX(0,$D66-$K66)))</f>
        <v/>
      </c>
      <c r="S66" s="51">
        <f>IF($A66="","",IF(OR($G66="",$L66=""),"",MAX(0,$G66-$L66)))</f>
        <v/>
      </c>
      <c r="T66" s="51">
        <f>IF($A66="","",IF(OR($M66="",$N66="",$S66=""),"",IF($N66="Retido",MIN($M66,$S66),0)))</f>
        <v/>
      </c>
      <c r="U66" s="51">
        <f>IF($A66="","",IF(OR($S66="",$T66=""),"",MAX(0,$S66-$T66)))</f>
        <v/>
      </c>
      <c r="V66" s="31">
        <f>IF($A66="","",IF(COUNTIF($A$2:$A$501,$A66)&gt;1,"Código duplicado",IF(OR($B66="",$C66="",$D66="",$E66="",$F66="",$G66="",$H66="",$K66="",$L66="",$M66="",$N66=""),"Revisar campos obrigatórios",IF(AND($H66="Falta",$B66+$C66&gt;NOW()),"Falta com horário futuro",IF(AND($H66="Cancelamento",OR($I66="",$J66="")),"Informar aviso do cancelamento",IF(AND($H66="Falta",OR($I66&lt;&gt;"",$J66&lt;&gt;"")),"Limpar aviso para falta",IF(AND($H66="Cancelamento",($I66+$J66)&gt;($B66+$C66)),"Aviso após o horário",IF(AND($K66=0,$L66&gt;0),"Receita substituta sem reposição",IF(AND($K66&gt;0,$L66=0),"Confirmar reposição sem receita",IF(AND($N66="Retido",$M66&lt;=0),"Depósito retido sem valor",IF(AND($N66="Devolvido",$M66&lt;=0),"Depósito devolvido sem valor",IF(AND($N66="Não se aplica",$M66&gt;0),"Definir destino do depósito",IF($M66&gt;$G66,"Depósito acima do valor previsto","OK")))))))))))))</f>
        <v/>
      </c>
    </row>
    <row r="67" ht="22" customHeight="1">
      <c r="A67" s="25" t="n"/>
      <c r="B67" s="48" t="n"/>
      <c r="C67" s="49" t="n"/>
      <c r="D67" s="28" t="n"/>
      <c r="E67" s="25" t="n"/>
      <c r="F67" s="25" t="n"/>
      <c r="G67" s="50" t="n"/>
      <c r="H67" s="25" t="n"/>
      <c r="I67" s="48" t="n"/>
      <c r="J67" s="49" t="n"/>
      <c r="K67" s="28" t="n"/>
      <c r="L67" s="50" t="n"/>
      <c r="M67" s="50" t="n"/>
      <c r="N67" s="25" t="n"/>
      <c r="O67" s="34">
        <f>IF($A67="","",IF($H67="Falta",0,IF(OR($B67="",$C67="",$I67="",$J67=""),"",MAX(0,(($B67+$C67)-($I67+$J67))*24))))</f>
        <v/>
      </c>
      <c r="P67" s="35">
        <f>IF($A67="","",IF($H67="Falta","Falta",IF($H67="Cancelamento",IF(OR($B67="",$C67="",$I67="",$J67=""),"Aviso não informado",IF(($I67+$J67)&gt;($B67+$C67),"Aviso após o horário",IF((($B67+$C67)-($I67+$J67))*24&lt;=Parâmetros!$B$2,"Cancelamento tardio","Cancelamento antecipado"))),"Tipo inválido")))</f>
        <v/>
      </c>
      <c r="Q67" s="35">
        <f>IF($A67="","",IF(OR($D67="",$K67=""),"",IF($K67=0,"Não",IF($K67&lt;$D67,"Parcial","Total"))))</f>
        <v/>
      </c>
      <c r="R67" s="36">
        <f>IF($A67="","",IF(OR($D67="",$K67=""),"",MAX(0,$D67-$K67)))</f>
        <v/>
      </c>
      <c r="S67" s="52">
        <f>IF($A67="","",IF(OR($G67="",$L67=""),"",MAX(0,$G67-$L67)))</f>
        <v/>
      </c>
      <c r="T67" s="52">
        <f>IF($A67="","",IF(OR($M67="",$N67="",$S67=""),"",IF($N67="Retido",MIN($M67,$S67),0)))</f>
        <v/>
      </c>
      <c r="U67" s="52">
        <f>IF($A67="","",IF(OR($S67="",$T67=""),"",MAX(0,$S67-$T67)))</f>
        <v/>
      </c>
      <c r="V67" s="35">
        <f>IF($A67="","",IF(COUNTIF($A$2:$A$501,$A67)&gt;1,"Código duplicado",IF(OR($B67="",$C67="",$D67="",$E67="",$F67="",$G67="",$H67="",$K67="",$L67="",$M67="",$N67=""),"Revisar campos obrigatórios",IF(AND($H67="Falta",$B67+$C67&gt;NOW()),"Falta com horário futuro",IF(AND($H67="Cancelamento",OR($I67="",$J67="")),"Informar aviso do cancelamento",IF(AND($H67="Falta",OR($I67&lt;&gt;"",$J67&lt;&gt;"")),"Limpar aviso para falta",IF(AND($H67="Cancelamento",($I67+$J67)&gt;($B67+$C67)),"Aviso após o horário",IF(AND($K67=0,$L67&gt;0),"Receita substituta sem reposição",IF(AND($K67&gt;0,$L67=0),"Confirmar reposição sem receita",IF(AND($N67="Retido",$M67&lt;=0),"Depósito retido sem valor",IF(AND($N67="Devolvido",$M67&lt;=0),"Depósito devolvido sem valor",IF(AND($N67="Não se aplica",$M67&gt;0),"Definir destino do depósito",IF($M67&gt;$G67,"Depósito acima do valor previsto","OK")))))))))))))</f>
        <v/>
      </c>
    </row>
    <row r="68" ht="22" customHeight="1">
      <c r="A68" s="25" t="n"/>
      <c r="B68" s="48" t="n"/>
      <c r="C68" s="49" t="n"/>
      <c r="D68" s="28" t="n"/>
      <c r="E68" s="25" t="n"/>
      <c r="F68" s="25" t="n"/>
      <c r="G68" s="50" t="n"/>
      <c r="H68" s="25" t="n"/>
      <c r="I68" s="48" t="n"/>
      <c r="J68" s="49" t="n"/>
      <c r="K68" s="28" t="n"/>
      <c r="L68" s="50" t="n"/>
      <c r="M68" s="50" t="n"/>
      <c r="N68" s="25" t="n"/>
      <c r="O68" s="30">
        <f>IF($A68="","",IF($H68="Falta",0,IF(OR($B68="",$C68="",$I68="",$J68=""),"",MAX(0,(($B68+$C68)-($I68+$J68))*24))))</f>
        <v/>
      </c>
      <c r="P68" s="31">
        <f>IF($A68="","",IF($H68="Falta","Falta",IF($H68="Cancelamento",IF(OR($B68="",$C68="",$I68="",$J68=""),"Aviso não informado",IF(($I68+$J68)&gt;($B68+$C68),"Aviso após o horário",IF((($B68+$C68)-($I68+$J68))*24&lt;=Parâmetros!$B$2,"Cancelamento tardio","Cancelamento antecipado"))),"Tipo inválido")))</f>
        <v/>
      </c>
      <c r="Q68" s="31">
        <f>IF($A68="","",IF(OR($D68="",$K68=""),"",IF($K68=0,"Não",IF($K68&lt;$D68,"Parcial","Total"))))</f>
        <v/>
      </c>
      <c r="R68" s="32">
        <f>IF($A68="","",IF(OR($D68="",$K68=""),"",MAX(0,$D68-$K68)))</f>
        <v/>
      </c>
      <c r="S68" s="51">
        <f>IF($A68="","",IF(OR($G68="",$L68=""),"",MAX(0,$G68-$L68)))</f>
        <v/>
      </c>
      <c r="T68" s="51">
        <f>IF($A68="","",IF(OR($M68="",$N68="",$S68=""),"",IF($N68="Retido",MIN($M68,$S68),0)))</f>
        <v/>
      </c>
      <c r="U68" s="51">
        <f>IF($A68="","",IF(OR($S68="",$T68=""),"",MAX(0,$S68-$T68)))</f>
        <v/>
      </c>
      <c r="V68" s="31">
        <f>IF($A68="","",IF(COUNTIF($A$2:$A$501,$A68)&gt;1,"Código duplicado",IF(OR($B68="",$C68="",$D68="",$E68="",$F68="",$G68="",$H68="",$K68="",$L68="",$M68="",$N68=""),"Revisar campos obrigatórios",IF(AND($H68="Falta",$B68+$C68&gt;NOW()),"Falta com horário futuro",IF(AND($H68="Cancelamento",OR($I68="",$J68="")),"Informar aviso do cancelamento",IF(AND($H68="Falta",OR($I68&lt;&gt;"",$J68&lt;&gt;"")),"Limpar aviso para falta",IF(AND($H68="Cancelamento",($I68+$J68)&gt;($B68+$C68)),"Aviso após o horário",IF(AND($K68=0,$L68&gt;0),"Receita substituta sem reposição",IF(AND($K68&gt;0,$L68=0),"Confirmar reposição sem receita",IF(AND($N68="Retido",$M68&lt;=0),"Depósito retido sem valor",IF(AND($N68="Devolvido",$M68&lt;=0),"Depósito devolvido sem valor",IF(AND($N68="Não se aplica",$M68&gt;0),"Definir destino do depósito",IF($M68&gt;$G68,"Depósito acima do valor previsto","OK")))))))))))))</f>
        <v/>
      </c>
    </row>
    <row r="69" ht="22" customHeight="1">
      <c r="A69" s="25" t="n"/>
      <c r="B69" s="48" t="n"/>
      <c r="C69" s="49" t="n"/>
      <c r="D69" s="28" t="n"/>
      <c r="E69" s="25" t="n"/>
      <c r="F69" s="25" t="n"/>
      <c r="G69" s="50" t="n"/>
      <c r="H69" s="25" t="n"/>
      <c r="I69" s="48" t="n"/>
      <c r="J69" s="49" t="n"/>
      <c r="K69" s="28" t="n"/>
      <c r="L69" s="50" t="n"/>
      <c r="M69" s="50" t="n"/>
      <c r="N69" s="25" t="n"/>
      <c r="O69" s="34">
        <f>IF($A69="","",IF($H69="Falta",0,IF(OR($B69="",$C69="",$I69="",$J69=""),"",MAX(0,(($B69+$C69)-($I69+$J69))*24))))</f>
        <v/>
      </c>
      <c r="P69" s="35">
        <f>IF($A69="","",IF($H69="Falta","Falta",IF($H69="Cancelamento",IF(OR($B69="",$C69="",$I69="",$J69=""),"Aviso não informado",IF(($I69+$J69)&gt;($B69+$C69),"Aviso após o horário",IF((($B69+$C69)-($I69+$J69))*24&lt;=Parâmetros!$B$2,"Cancelamento tardio","Cancelamento antecipado"))),"Tipo inválido")))</f>
        <v/>
      </c>
      <c r="Q69" s="35">
        <f>IF($A69="","",IF(OR($D69="",$K69=""),"",IF($K69=0,"Não",IF($K69&lt;$D69,"Parcial","Total"))))</f>
        <v/>
      </c>
      <c r="R69" s="36">
        <f>IF($A69="","",IF(OR($D69="",$K69=""),"",MAX(0,$D69-$K69)))</f>
        <v/>
      </c>
      <c r="S69" s="52">
        <f>IF($A69="","",IF(OR($G69="",$L69=""),"",MAX(0,$G69-$L69)))</f>
        <v/>
      </c>
      <c r="T69" s="52">
        <f>IF($A69="","",IF(OR($M69="",$N69="",$S69=""),"",IF($N69="Retido",MIN($M69,$S69),0)))</f>
        <v/>
      </c>
      <c r="U69" s="52">
        <f>IF($A69="","",IF(OR($S69="",$T69=""),"",MAX(0,$S69-$T69)))</f>
        <v/>
      </c>
      <c r="V69" s="35">
        <f>IF($A69="","",IF(COUNTIF($A$2:$A$501,$A69)&gt;1,"Código duplicado",IF(OR($B69="",$C69="",$D69="",$E69="",$F69="",$G69="",$H69="",$K69="",$L69="",$M69="",$N69=""),"Revisar campos obrigatórios",IF(AND($H69="Falta",$B69+$C69&gt;NOW()),"Falta com horário futuro",IF(AND($H69="Cancelamento",OR($I69="",$J69="")),"Informar aviso do cancelamento",IF(AND($H69="Falta",OR($I69&lt;&gt;"",$J69&lt;&gt;"")),"Limpar aviso para falta",IF(AND($H69="Cancelamento",($I69+$J69)&gt;($B69+$C69)),"Aviso após o horário",IF(AND($K69=0,$L69&gt;0),"Receita substituta sem reposição",IF(AND($K69&gt;0,$L69=0),"Confirmar reposição sem receita",IF(AND($N69="Retido",$M69&lt;=0),"Depósito retido sem valor",IF(AND($N69="Devolvido",$M69&lt;=0),"Depósito devolvido sem valor",IF(AND($N69="Não se aplica",$M69&gt;0),"Definir destino do depósito",IF($M69&gt;$G69,"Depósito acima do valor previsto","OK")))))))))))))</f>
        <v/>
      </c>
    </row>
    <row r="70" ht="22" customHeight="1">
      <c r="A70" s="25" t="n"/>
      <c r="B70" s="48" t="n"/>
      <c r="C70" s="49" t="n"/>
      <c r="D70" s="28" t="n"/>
      <c r="E70" s="25" t="n"/>
      <c r="F70" s="25" t="n"/>
      <c r="G70" s="50" t="n"/>
      <c r="H70" s="25" t="n"/>
      <c r="I70" s="48" t="n"/>
      <c r="J70" s="49" t="n"/>
      <c r="K70" s="28" t="n"/>
      <c r="L70" s="50" t="n"/>
      <c r="M70" s="50" t="n"/>
      <c r="N70" s="25" t="n"/>
      <c r="O70" s="30">
        <f>IF($A70="","",IF($H70="Falta",0,IF(OR($B70="",$C70="",$I70="",$J70=""),"",MAX(0,(($B70+$C70)-($I70+$J70))*24))))</f>
        <v/>
      </c>
      <c r="P70" s="31">
        <f>IF($A70="","",IF($H70="Falta","Falta",IF($H70="Cancelamento",IF(OR($B70="",$C70="",$I70="",$J70=""),"Aviso não informado",IF(($I70+$J70)&gt;($B70+$C70),"Aviso após o horário",IF((($B70+$C70)-($I70+$J70))*24&lt;=Parâmetros!$B$2,"Cancelamento tardio","Cancelamento antecipado"))),"Tipo inválido")))</f>
        <v/>
      </c>
      <c r="Q70" s="31">
        <f>IF($A70="","",IF(OR($D70="",$K70=""),"",IF($K70=0,"Não",IF($K70&lt;$D70,"Parcial","Total"))))</f>
        <v/>
      </c>
      <c r="R70" s="32">
        <f>IF($A70="","",IF(OR($D70="",$K70=""),"",MAX(0,$D70-$K70)))</f>
        <v/>
      </c>
      <c r="S70" s="51">
        <f>IF($A70="","",IF(OR($G70="",$L70=""),"",MAX(0,$G70-$L70)))</f>
        <v/>
      </c>
      <c r="T70" s="51">
        <f>IF($A70="","",IF(OR($M70="",$N70="",$S70=""),"",IF($N70="Retido",MIN($M70,$S70),0)))</f>
        <v/>
      </c>
      <c r="U70" s="51">
        <f>IF($A70="","",IF(OR($S70="",$T70=""),"",MAX(0,$S70-$T70)))</f>
        <v/>
      </c>
      <c r="V70" s="31">
        <f>IF($A70="","",IF(COUNTIF($A$2:$A$501,$A70)&gt;1,"Código duplicado",IF(OR($B70="",$C70="",$D70="",$E70="",$F70="",$G70="",$H70="",$K70="",$L70="",$M70="",$N70=""),"Revisar campos obrigatórios",IF(AND($H70="Falta",$B70+$C70&gt;NOW()),"Falta com horário futuro",IF(AND($H70="Cancelamento",OR($I70="",$J70="")),"Informar aviso do cancelamento",IF(AND($H70="Falta",OR($I70&lt;&gt;"",$J70&lt;&gt;"")),"Limpar aviso para falta",IF(AND($H70="Cancelamento",($I70+$J70)&gt;($B70+$C70)),"Aviso após o horário",IF(AND($K70=0,$L70&gt;0),"Receita substituta sem reposição",IF(AND($K70&gt;0,$L70=0),"Confirmar reposição sem receita",IF(AND($N70="Retido",$M70&lt;=0),"Depósito retido sem valor",IF(AND($N70="Devolvido",$M70&lt;=0),"Depósito devolvido sem valor",IF(AND($N70="Não se aplica",$M70&gt;0),"Definir destino do depósito",IF($M70&gt;$G70,"Depósito acima do valor previsto","OK")))))))))))))</f>
        <v/>
      </c>
    </row>
    <row r="71" ht="22" customHeight="1">
      <c r="A71" s="25" t="n"/>
      <c r="B71" s="48" t="n"/>
      <c r="C71" s="49" t="n"/>
      <c r="D71" s="28" t="n"/>
      <c r="E71" s="25" t="n"/>
      <c r="F71" s="25" t="n"/>
      <c r="G71" s="50" t="n"/>
      <c r="H71" s="25" t="n"/>
      <c r="I71" s="48" t="n"/>
      <c r="J71" s="49" t="n"/>
      <c r="K71" s="28" t="n"/>
      <c r="L71" s="50" t="n"/>
      <c r="M71" s="50" t="n"/>
      <c r="N71" s="25" t="n"/>
      <c r="O71" s="34">
        <f>IF($A71="","",IF($H71="Falta",0,IF(OR($B71="",$C71="",$I71="",$J71=""),"",MAX(0,(($B71+$C71)-($I71+$J71))*24))))</f>
        <v/>
      </c>
      <c r="P71" s="35">
        <f>IF($A71="","",IF($H71="Falta","Falta",IF($H71="Cancelamento",IF(OR($B71="",$C71="",$I71="",$J71=""),"Aviso não informado",IF(($I71+$J71)&gt;($B71+$C71),"Aviso após o horário",IF((($B71+$C71)-($I71+$J71))*24&lt;=Parâmetros!$B$2,"Cancelamento tardio","Cancelamento antecipado"))),"Tipo inválido")))</f>
        <v/>
      </c>
      <c r="Q71" s="35">
        <f>IF($A71="","",IF(OR($D71="",$K71=""),"",IF($K71=0,"Não",IF($K71&lt;$D71,"Parcial","Total"))))</f>
        <v/>
      </c>
      <c r="R71" s="36">
        <f>IF($A71="","",IF(OR($D71="",$K71=""),"",MAX(0,$D71-$K71)))</f>
        <v/>
      </c>
      <c r="S71" s="52">
        <f>IF($A71="","",IF(OR($G71="",$L71=""),"",MAX(0,$G71-$L71)))</f>
        <v/>
      </c>
      <c r="T71" s="52">
        <f>IF($A71="","",IF(OR($M71="",$N71="",$S71=""),"",IF($N71="Retido",MIN($M71,$S71),0)))</f>
        <v/>
      </c>
      <c r="U71" s="52">
        <f>IF($A71="","",IF(OR($S71="",$T71=""),"",MAX(0,$S71-$T71)))</f>
        <v/>
      </c>
      <c r="V71" s="35">
        <f>IF($A71="","",IF(COUNTIF($A$2:$A$501,$A71)&gt;1,"Código duplicado",IF(OR($B71="",$C71="",$D71="",$E71="",$F71="",$G71="",$H71="",$K71="",$L71="",$M71="",$N71=""),"Revisar campos obrigatórios",IF(AND($H71="Falta",$B71+$C71&gt;NOW()),"Falta com horário futuro",IF(AND($H71="Cancelamento",OR($I71="",$J71="")),"Informar aviso do cancelamento",IF(AND($H71="Falta",OR($I71&lt;&gt;"",$J71&lt;&gt;"")),"Limpar aviso para falta",IF(AND($H71="Cancelamento",($I71+$J71)&gt;($B71+$C71)),"Aviso após o horário",IF(AND($K71=0,$L71&gt;0),"Receita substituta sem reposição",IF(AND($K71&gt;0,$L71=0),"Confirmar reposição sem receita",IF(AND($N71="Retido",$M71&lt;=0),"Depósito retido sem valor",IF(AND($N71="Devolvido",$M71&lt;=0),"Depósito devolvido sem valor",IF(AND($N71="Não se aplica",$M71&gt;0),"Definir destino do depósito",IF($M71&gt;$G71,"Depósito acima do valor previsto","OK")))))))))))))</f>
        <v/>
      </c>
    </row>
    <row r="72" ht="22" customHeight="1">
      <c r="A72" s="25" t="n"/>
      <c r="B72" s="48" t="n"/>
      <c r="C72" s="49" t="n"/>
      <c r="D72" s="28" t="n"/>
      <c r="E72" s="25" t="n"/>
      <c r="F72" s="25" t="n"/>
      <c r="G72" s="50" t="n"/>
      <c r="H72" s="25" t="n"/>
      <c r="I72" s="48" t="n"/>
      <c r="J72" s="49" t="n"/>
      <c r="K72" s="28" t="n"/>
      <c r="L72" s="50" t="n"/>
      <c r="M72" s="50" t="n"/>
      <c r="N72" s="25" t="n"/>
      <c r="O72" s="30">
        <f>IF($A72="","",IF($H72="Falta",0,IF(OR($B72="",$C72="",$I72="",$J72=""),"",MAX(0,(($B72+$C72)-($I72+$J72))*24))))</f>
        <v/>
      </c>
      <c r="P72" s="31">
        <f>IF($A72="","",IF($H72="Falta","Falta",IF($H72="Cancelamento",IF(OR($B72="",$C72="",$I72="",$J72=""),"Aviso não informado",IF(($I72+$J72)&gt;($B72+$C72),"Aviso após o horário",IF((($B72+$C72)-($I72+$J72))*24&lt;=Parâmetros!$B$2,"Cancelamento tardio","Cancelamento antecipado"))),"Tipo inválido")))</f>
        <v/>
      </c>
      <c r="Q72" s="31">
        <f>IF($A72="","",IF(OR($D72="",$K72=""),"",IF($K72=0,"Não",IF($K72&lt;$D72,"Parcial","Total"))))</f>
        <v/>
      </c>
      <c r="R72" s="32">
        <f>IF($A72="","",IF(OR($D72="",$K72=""),"",MAX(0,$D72-$K72)))</f>
        <v/>
      </c>
      <c r="S72" s="51">
        <f>IF($A72="","",IF(OR($G72="",$L72=""),"",MAX(0,$G72-$L72)))</f>
        <v/>
      </c>
      <c r="T72" s="51">
        <f>IF($A72="","",IF(OR($M72="",$N72="",$S72=""),"",IF($N72="Retido",MIN($M72,$S72),0)))</f>
        <v/>
      </c>
      <c r="U72" s="51">
        <f>IF($A72="","",IF(OR($S72="",$T72=""),"",MAX(0,$S72-$T72)))</f>
        <v/>
      </c>
      <c r="V72" s="31">
        <f>IF($A72="","",IF(COUNTIF($A$2:$A$501,$A72)&gt;1,"Código duplicado",IF(OR($B72="",$C72="",$D72="",$E72="",$F72="",$G72="",$H72="",$K72="",$L72="",$M72="",$N72=""),"Revisar campos obrigatórios",IF(AND($H72="Falta",$B72+$C72&gt;NOW()),"Falta com horário futuro",IF(AND($H72="Cancelamento",OR($I72="",$J72="")),"Informar aviso do cancelamento",IF(AND($H72="Falta",OR($I72&lt;&gt;"",$J72&lt;&gt;"")),"Limpar aviso para falta",IF(AND($H72="Cancelamento",($I72+$J72)&gt;($B72+$C72)),"Aviso após o horário",IF(AND($K72=0,$L72&gt;0),"Receita substituta sem reposição",IF(AND($K72&gt;0,$L72=0),"Confirmar reposição sem receita",IF(AND($N72="Retido",$M72&lt;=0),"Depósito retido sem valor",IF(AND($N72="Devolvido",$M72&lt;=0),"Depósito devolvido sem valor",IF(AND($N72="Não se aplica",$M72&gt;0),"Definir destino do depósito",IF($M72&gt;$G72,"Depósito acima do valor previsto","OK")))))))))))))</f>
        <v/>
      </c>
    </row>
    <row r="73" ht="22" customHeight="1">
      <c r="A73" s="25" t="n"/>
      <c r="B73" s="48" t="n"/>
      <c r="C73" s="49" t="n"/>
      <c r="D73" s="28" t="n"/>
      <c r="E73" s="25" t="n"/>
      <c r="F73" s="25" t="n"/>
      <c r="G73" s="50" t="n"/>
      <c r="H73" s="25" t="n"/>
      <c r="I73" s="48" t="n"/>
      <c r="J73" s="49" t="n"/>
      <c r="K73" s="28" t="n"/>
      <c r="L73" s="50" t="n"/>
      <c r="M73" s="50" t="n"/>
      <c r="N73" s="25" t="n"/>
      <c r="O73" s="34">
        <f>IF($A73="","",IF($H73="Falta",0,IF(OR($B73="",$C73="",$I73="",$J73=""),"",MAX(0,(($B73+$C73)-($I73+$J73))*24))))</f>
        <v/>
      </c>
      <c r="P73" s="35">
        <f>IF($A73="","",IF($H73="Falta","Falta",IF($H73="Cancelamento",IF(OR($B73="",$C73="",$I73="",$J73=""),"Aviso não informado",IF(($I73+$J73)&gt;($B73+$C73),"Aviso após o horário",IF((($B73+$C73)-($I73+$J73))*24&lt;=Parâmetros!$B$2,"Cancelamento tardio","Cancelamento antecipado"))),"Tipo inválido")))</f>
        <v/>
      </c>
      <c r="Q73" s="35">
        <f>IF($A73="","",IF(OR($D73="",$K73=""),"",IF($K73=0,"Não",IF($K73&lt;$D73,"Parcial","Total"))))</f>
        <v/>
      </c>
      <c r="R73" s="36">
        <f>IF($A73="","",IF(OR($D73="",$K73=""),"",MAX(0,$D73-$K73)))</f>
        <v/>
      </c>
      <c r="S73" s="52">
        <f>IF($A73="","",IF(OR($G73="",$L73=""),"",MAX(0,$G73-$L73)))</f>
        <v/>
      </c>
      <c r="T73" s="52">
        <f>IF($A73="","",IF(OR($M73="",$N73="",$S73=""),"",IF($N73="Retido",MIN($M73,$S73),0)))</f>
        <v/>
      </c>
      <c r="U73" s="52">
        <f>IF($A73="","",IF(OR($S73="",$T73=""),"",MAX(0,$S73-$T73)))</f>
        <v/>
      </c>
      <c r="V73" s="35">
        <f>IF($A73="","",IF(COUNTIF($A$2:$A$501,$A73)&gt;1,"Código duplicado",IF(OR($B73="",$C73="",$D73="",$E73="",$F73="",$G73="",$H73="",$K73="",$L73="",$M73="",$N73=""),"Revisar campos obrigatórios",IF(AND($H73="Falta",$B73+$C73&gt;NOW()),"Falta com horário futuro",IF(AND($H73="Cancelamento",OR($I73="",$J73="")),"Informar aviso do cancelamento",IF(AND($H73="Falta",OR($I73&lt;&gt;"",$J73&lt;&gt;"")),"Limpar aviso para falta",IF(AND($H73="Cancelamento",($I73+$J73)&gt;($B73+$C73)),"Aviso após o horário",IF(AND($K73=0,$L73&gt;0),"Receita substituta sem reposição",IF(AND($K73&gt;0,$L73=0),"Confirmar reposição sem receita",IF(AND($N73="Retido",$M73&lt;=0),"Depósito retido sem valor",IF(AND($N73="Devolvido",$M73&lt;=0),"Depósito devolvido sem valor",IF(AND($N73="Não se aplica",$M73&gt;0),"Definir destino do depósito",IF($M73&gt;$G73,"Depósito acima do valor previsto","OK")))))))))))))</f>
        <v/>
      </c>
    </row>
    <row r="74" ht="22" customHeight="1">
      <c r="A74" s="25" t="n"/>
      <c r="B74" s="48" t="n"/>
      <c r="C74" s="49" t="n"/>
      <c r="D74" s="28" t="n"/>
      <c r="E74" s="25" t="n"/>
      <c r="F74" s="25" t="n"/>
      <c r="G74" s="50" t="n"/>
      <c r="H74" s="25" t="n"/>
      <c r="I74" s="48" t="n"/>
      <c r="J74" s="49" t="n"/>
      <c r="K74" s="28" t="n"/>
      <c r="L74" s="50" t="n"/>
      <c r="M74" s="50" t="n"/>
      <c r="N74" s="25" t="n"/>
      <c r="O74" s="30">
        <f>IF($A74="","",IF($H74="Falta",0,IF(OR($B74="",$C74="",$I74="",$J74=""),"",MAX(0,(($B74+$C74)-($I74+$J74))*24))))</f>
        <v/>
      </c>
      <c r="P74" s="31">
        <f>IF($A74="","",IF($H74="Falta","Falta",IF($H74="Cancelamento",IF(OR($B74="",$C74="",$I74="",$J74=""),"Aviso não informado",IF(($I74+$J74)&gt;($B74+$C74),"Aviso após o horário",IF((($B74+$C74)-($I74+$J74))*24&lt;=Parâmetros!$B$2,"Cancelamento tardio","Cancelamento antecipado"))),"Tipo inválido")))</f>
        <v/>
      </c>
      <c r="Q74" s="31">
        <f>IF($A74="","",IF(OR($D74="",$K74=""),"",IF($K74=0,"Não",IF($K74&lt;$D74,"Parcial","Total"))))</f>
        <v/>
      </c>
      <c r="R74" s="32">
        <f>IF($A74="","",IF(OR($D74="",$K74=""),"",MAX(0,$D74-$K74)))</f>
        <v/>
      </c>
      <c r="S74" s="51">
        <f>IF($A74="","",IF(OR($G74="",$L74=""),"",MAX(0,$G74-$L74)))</f>
        <v/>
      </c>
      <c r="T74" s="51">
        <f>IF($A74="","",IF(OR($M74="",$N74="",$S74=""),"",IF($N74="Retido",MIN($M74,$S74),0)))</f>
        <v/>
      </c>
      <c r="U74" s="51">
        <f>IF($A74="","",IF(OR($S74="",$T74=""),"",MAX(0,$S74-$T74)))</f>
        <v/>
      </c>
      <c r="V74" s="31">
        <f>IF($A74="","",IF(COUNTIF($A$2:$A$501,$A74)&gt;1,"Código duplicado",IF(OR($B74="",$C74="",$D74="",$E74="",$F74="",$G74="",$H74="",$K74="",$L74="",$M74="",$N74=""),"Revisar campos obrigatórios",IF(AND($H74="Falta",$B74+$C74&gt;NOW()),"Falta com horário futuro",IF(AND($H74="Cancelamento",OR($I74="",$J74="")),"Informar aviso do cancelamento",IF(AND($H74="Falta",OR($I74&lt;&gt;"",$J74&lt;&gt;"")),"Limpar aviso para falta",IF(AND($H74="Cancelamento",($I74+$J74)&gt;($B74+$C74)),"Aviso após o horário",IF(AND($K74=0,$L74&gt;0),"Receita substituta sem reposição",IF(AND($K74&gt;0,$L74=0),"Confirmar reposição sem receita",IF(AND($N74="Retido",$M74&lt;=0),"Depósito retido sem valor",IF(AND($N74="Devolvido",$M74&lt;=0),"Depósito devolvido sem valor",IF(AND($N74="Não se aplica",$M74&gt;0),"Definir destino do depósito",IF($M74&gt;$G74,"Depósito acima do valor previsto","OK")))))))))))))</f>
        <v/>
      </c>
    </row>
    <row r="75" ht="22" customHeight="1">
      <c r="A75" s="25" t="n"/>
      <c r="B75" s="48" t="n"/>
      <c r="C75" s="49" t="n"/>
      <c r="D75" s="28" t="n"/>
      <c r="E75" s="25" t="n"/>
      <c r="F75" s="25" t="n"/>
      <c r="G75" s="50" t="n"/>
      <c r="H75" s="25" t="n"/>
      <c r="I75" s="48" t="n"/>
      <c r="J75" s="49" t="n"/>
      <c r="K75" s="28" t="n"/>
      <c r="L75" s="50" t="n"/>
      <c r="M75" s="50" t="n"/>
      <c r="N75" s="25" t="n"/>
      <c r="O75" s="34">
        <f>IF($A75="","",IF($H75="Falta",0,IF(OR($B75="",$C75="",$I75="",$J75=""),"",MAX(0,(($B75+$C75)-($I75+$J75))*24))))</f>
        <v/>
      </c>
      <c r="P75" s="35">
        <f>IF($A75="","",IF($H75="Falta","Falta",IF($H75="Cancelamento",IF(OR($B75="",$C75="",$I75="",$J75=""),"Aviso não informado",IF(($I75+$J75)&gt;($B75+$C75),"Aviso após o horário",IF((($B75+$C75)-($I75+$J75))*24&lt;=Parâmetros!$B$2,"Cancelamento tardio","Cancelamento antecipado"))),"Tipo inválido")))</f>
        <v/>
      </c>
      <c r="Q75" s="35">
        <f>IF($A75="","",IF(OR($D75="",$K75=""),"",IF($K75=0,"Não",IF($K75&lt;$D75,"Parcial","Total"))))</f>
        <v/>
      </c>
      <c r="R75" s="36">
        <f>IF($A75="","",IF(OR($D75="",$K75=""),"",MAX(0,$D75-$K75)))</f>
        <v/>
      </c>
      <c r="S75" s="52">
        <f>IF($A75="","",IF(OR($G75="",$L75=""),"",MAX(0,$G75-$L75)))</f>
        <v/>
      </c>
      <c r="T75" s="52">
        <f>IF($A75="","",IF(OR($M75="",$N75="",$S75=""),"",IF($N75="Retido",MIN($M75,$S75),0)))</f>
        <v/>
      </c>
      <c r="U75" s="52">
        <f>IF($A75="","",IF(OR($S75="",$T75=""),"",MAX(0,$S75-$T75)))</f>
        <v/>
      </c>
      <c r="V75" s="35">
        <f>IF($A75="","",IF(COUNTIF($A$2:$A$501,$A75)&gt;1,"Código duplicado",IF(OR($B75="",$C75="",$D75="",$E75="",$F75="",$G75="",$H75="",$K75="",$L75="",$M75="",$N75=""),"Revisar campos obrigatórios",IF(AND($H75="Falta",$B75+$C75&gt;NOW()),"Falta com horário futuro",IF(AND($H75="Cancelamento",OR($I75="",$J75="")),"Informar aviso do cancelamento",IF(AND($H75="Falta",OR($I75&lt;&gt;"",$J75&lt;&gt;"")),"Limpar aviso para falta",IF(AND($H75="Cancelamento",($I75+$J75)&gt;($B75+$C75)),"Aviso após o horário",IF(AND($K75=0,$L75&gt;0),"Receita substituta sem reposição",IF(AND($K75&gt;0,$L75=0),"Confirmar reposição sem receita",IF(AND($N75="Retido",$M75&lt;=0),"Depósito retido sem valor",IF(AND($N75="Devolvido",$M75&lt;=0),"Depósito devolvido sem valor",IF(AND($N75="Não se aplica",$M75&gt;0),"Definir destino do depósito",IF($M75&gt;$G75,"Depósito acima do valor previsto","OK")))))))))))))</f>
        <v/>
      </c>
    </row>
    <row r="76" ht="22" customHeight="1">
      <c r="A76" s="25" t="n"/>
      <c r="B76" s="48" t="n"/>
      <c r="C76" s="49" t="n"/>
      <c r="D76" s="28" t="n"/>
      <c r="E76" s="25" t="n"/>
      <c r="F76" s="25" t="n"/>
      <c r="G76" s="50" t="n"/>
      <c r="H76" s="25" t="n"/>
      <c r="I76" s="48" t="n"/>
      <c r="J76" s="49" t="n"/>
      <c r="K76" s="28" t="n"/>
      <c r="L76" s="50" t="n"/>
      <c r="M76" s="50" t="n"/>
      <c r="N76" s="25" t="n"/>
      <c r="O76" s="30">
        <f>IF($A76="","",IF($H76="Falta",0,IF(OR($B76="",$C76="",$I76="",$J76=""),"",MAX(0,(($B76+$C76)-($I76+$J76))*24))))</f>
        <v/>
      </c>
      <c r="P76" s="31">
        <f>IF($A76="","",IF($H76="Falta","Falta",IF($H76="Cancelamento",IF(OR($B76="",$C76="",$I76="",$J76=""),"Aviso não informado",IF(($I76+$J76)&gt;($B76+$C76),"Aviso após o horário",IF((($B76+$C76)-($I76+$J76))*24&lt;=Parâmetros!$B$2,"Cancelamento tardio","Cancelamento antecipado"))),"Tipo inválido")))</f>
        <v/>
      </c>
      <c r="Q76" s="31">
        <f>IF($A76="","",IF(OR($D76="",$K76=""),"",IF($K76=0,"Não",IF($K76&lt;$D76,"Parcial","Total"))))</f>
        <v/>
      </c>
      <c r="R76" s="32">
        <f>IF($A76="","",IF(OR($D76="",$K76=""),"",MAX(0,$D76-$K76)))</f>
        <v/>
      </c>
      <c r="S76" s="51">
        <f>IF($A76="","",IF(OR($G76="",$L76=""),"",MAX(0,$G76-$L76)))</f>
        <v/>
      </c>
      <c r="T76" s="51">
        <f>IF($A76="","",IF(OR($M76="",$N76="",$S76=""),"",IF($N76="Retido",MIN($M76,$S76),0)))</f>
        <v/>
      </c>
      <c r="U76" s="51">
        <f>IF($A76="","",IF(OR($S76="",$T76=""),"",MAX(0,$S76-$T76)))</f>
        <v/>
      </c>
      <c r="V76" s="31">
        <f>IF($A76="","",IF(COUNTIF($A$2:$A$501,$A76)&gt;1,"Código duplicado",IF(OR($B76="",$C76="",$D76="",$E76="",$F76="",$G76="",$H76="",$K76="",$L76="",$M76="",$N76=""),"Revisar campos obrigatórios",IF(AND($H76="Falta",$B76+$C76&gt;NOW()),"Falta com horário futuro",IF(AND($H76="Cancelamento",OR($I76="",$J76="")),"Informar aviso do cancelamento",IF(AND($H76="Falta",OR($I76&lt;&gt;"",$J76&lt;&gt;"")),"Limpar aviso para falta",IF(AND($H76="Cancelamento",($I76+$J76)&gt;($B76+$C76)),"Aviso após o horário",IF(AND($K76=0,$L76&gt;0),"Receita substituta sem reposição",IF(AND($K76&gt;0,$L76=0),"Confirmar reposição sem receita",IF(AND($N76="Retido",$M76&lt;=0),"Depósito retido sem valor",IF(AND($N76="Devolvido",$M76&lt;=0),"Depósito devolvido sem valor",IF(AND($N76="Não se aplica",$M76&gt;0),"Definir destino do depósito",IF($M76&gt;$G76,"Depósito acima do valor previsto","OK")))))))))))))</f>
        <v/>
      </c>
    </row>
    <row r="77" ht="22" customHeight="1">
      <c r="A77" s="25" t="n"/>
      <c r="B77" s="48" t="n"/>
      <c r="C77" s="49" t="n"/>
      <c r="D77" s="28" t="n"/>
      <c r="E77" s="25" t="n"/>
      <c r="F77" s="25" t="n"/>
      <c r="G77" s="50" t="n"/>
      <c r="H77" s="25" t="n"/>
      <c r="I77" s="48" t="n"/>
      <c r="J77" s="49" t="n"/>
      <c r="K77" s="28" t="n"/>
      <c r="L77" s="50" t="n"/>
      <c r="M77" s="50" t="n"/>
      <c r="N77" s="25" t="n"/>
      <c r="O77" s="34">
        <f>IF($A77="","",IF($H77="Falta",0,IF(OR($B77="",$C77="",$I77="",$J77=""),"",MAX(0,(($B77+$C77)-($I77+$J77))*24))))</f>
        <v/>
      </c>
      <c r="P77" s="35">
        <f>IF($A77="","",IF($H77="Falta","Falta",IF($H77="Cancelamento",IF(OR($B77="",$C77="",$I77="",$J77=""),"Aviso não informado",IF(($I77+$J77)&gt;($B77+$C77),"Aviso após o horário",IF((($B77+$C77)-($I77+$J77))*24&lt;=Parâmetros!$B$2,"Cancelamento tardio","Cancelamento antecipado"))),"Tipo inválido")))</f>
        <v/>
      </c>
      <c r="Q77" s="35">
        <f>IF($A77="","",IF(OR($D77="",$K77=""),"",IF($K77=0,"Não",IF($K77&lt;$D77,"Parcial","Total"))))</f>
        <v/>
      </c>
      <c r="R77" s="36">
        <f>IF($A77="","",IF(OR($D77="",$K77=""),"",MAX(0,$D77-$K77)))</f>
        <v/>
      </c>
      <c r="S77" s="52">
        <f>IF($A77="","",IF(OR($G77="",$L77=""),"",MAX(0,$G77-$L77)))</f>
        <v/>
      </c>
      <c r="T77" s="52">
        <f>IF($A77="","",IF(OR($M77="",$N77="",$S77=""),"",IF($N77="Retido",MIN($M77,$S77),0)))</f>
        <v/>
      </c>
      <c r="U77" s="52">
        <f>IF($A77="","",IF(OR($S77="",$T77=""),"",MAX(0,$S77-$T77)))</f>
        <v/>
      </c>
      <c r="V77" s="35">
        <f>IF($A77="","",IF(COUNTIF($A$2:$A$501,$A77)&gt;1,"Código duplicado",IF(OR($B77="",$C77="",$D77="",$E77="",$F77="",$G77="",$H77="",$K77="",$L77="",$M77="",$N77=""),"Revisar campos obrigatórios",IF(AND($H77="Falta",$B77+$C77&gt;NOW()),"Falta com horário futuro",IF(AND($H77="Cancelamento",OR($I77="",$J77="")),"Informar aviso do cancelamento",IF(AND($H77="Falta",OR($I77&lt;&gt;"",$J77&lt;&gt;"")),"Limpar aviso para falta",IF(AND($H77="Cancelamento",($I77+$J77)&gt;($B77+$C77)),"Aviso após o horário",IF(AND($K77=0,$L77&gt;0),"Receita substituta sem reposição",IF(AND($K77&gt;0,$L77=0),"Confirmar reposição sem receita",IF(AND($N77="Retido",$M77&lt;=0),"Depósito retido sem valor",IF(AND($N77="Devolvido",$M77&lt;=0),"Depósito devolvido sem valor",IF(AND($N77="Não se aplica",$M77&gt;0),"Definir destino do depósito",IF($M77&gt;$G77,"Depósito acima do valor previsto","OK")))))))))))))</f>
        <v/>
      </c>
    </row>
    <row r="78" ht="22" customHeight="1">
      <c r="A78" s="25" t="n"/>
      <c r="B78" s="48" t="n"/>
      <c r="C78" s="49" t="n"/>
      <c r="D78" s="28" t="n"/>
      <c r="E78" s="25" t="n"/>
      <c r="F78" s="25" t="n"/>
      <c r="G78" s="50" t="n"/>
      <c r="H78" s="25" t="n"/>
      <c r="I78" s="48" t="n"/>
      <c r="J78" s="49" t="n"/>
      <c r="K78" s="28" t="n"/>
      <c r="L78" s="50" t="n"/>
      <c r="M78" s="50" t="n"/>
      <c r="N78" s="25" t="n"/>
      <c r="O78" s="30">
        <f>IF($A78="","",IF($H78="Falta",0,IF(OR($B78="",$C78="",$I78="",$J78=""),"",MAX(0,(($B78+$C78)-($I78+$J78))*24))))</f>
        <v/>
      </c>
      <c r="P78" s="31">
        <f>IF($A78="","",IF($H78="Falta","Falta",IF($H78="Cancelamento",IF(OR($B78="",$C78="",$I78="",$J78=""),"Aviso não informado",IF(($I78+$J78)&gt;($B78+$C78),"Aviso após o horário",IF((($B78+$C78)-($I78+$J78))*24&lt;=Parâmetros!$B$2,"Cancelamento tardio","Cancelamento antecipado"))),"Tipo inválido")))</f>
        <v/>
      </c>
      <c r="Q78" s="31">
        <f>IF($A78="","",IF(OR($D78="",$K78=""),"",IF($K78=0,"Não",IF($K78&lt;$D78,"Parcial","Total"))))</f>
        <v/>
      </c>
      <c r="R78" s="32">
        <f>IF($A78="","",IF(OR($D78="",$K78=""),"",MAX(0,$D78-$K78)))</f>
        <v/>
      </c>
      <c r="S78" s="51">
        <f>IF($A78="","",IF(OR($G78="",$L78=""),"",MAX(0,$G78-$L78)))</f>
        <v/>
      </c>
      <c r="T78" s="51">
        <f>IF($A78="","",IF(OR($M78="",$N78="",$S78=""),"",IF($N78="Retido",MIN($M78,$S78),0)))</f>
        <v/>
      </c>
      <c r="U78" s="51">
        <f>IF($A78="","",IF(OR($S78="",$T78=""),"",MAX(0,$S78-$T78)))</f>
        <v/>
      </c>
      <c r="V78" s="31">
        <f>IF($A78="","",IF(COUNTIF($A$2:$A$501,$A78)&gt;1,"Código duplicado",IF(OR($B78="",$C78="",$D78="",$E78="",$F78="",$G78="",$H78="",$K78="",$L78="",$M78="",$N78=""),"Revisar campos obrigatórios",IF(AND($H78="Falta",$B78+$C78&gt;NOW()),"Falta com horário futuro",IF(AND($H78="Cancelamento",OR($I78="",$J78="")),"Informar aviso do cancelamento",IF(AND($H78="Falta",OR($I78&lt;&gt;"",$J78&lt;&gt;"")),"Limpar aviso para falta",IF(AND($H78="Cancelamento",($I78+$J78)&gt;($B78+$C78)),"Aviso após o horário",IF(AND($K78=0,$L78&gt;0),"Receita substituta sem reposição",IF(AND($K78&gt;0,$L78=0),"Confirmar reposição sem receita",IF(AND($N78="Retido",$M78&lt;=0),"Depósito retido sem valor",IF(AND($N78="Devolvido",$M78&lt;=0),"Depósito devolvido sem valor",IF(AND($N78="Não se aplica",$M78&gt;0),"Definir destino do depósito",IF($M78&gt;$G78,"Depósito acima do valor previsto","OK")))))))))))))</f>
        <v/>
      </c>
    </row>
    <row r="79" ht="22" customHeight="1">
      <c r="A79" s="25" t="n"/>
      <c r="B79" s="48" t="n"/>
      <c r="C79" s="49" t="n"/>
      <c r="D79" s="28" t="n"/>
      <c r="E79" s="25" t="n"/>
      <c r="F79" s="25" t="n"/>
      <c r="G79" s="50" t="n"/>
      <c r="H79" s="25" t="n"/>
      <c r="I79" s="48" t="n"/>
      <c r="J79" s="49" t="n"/>
      <c r="K79" s="28" t="n"/>
      <c r="L79" s="50" t="n"/>
      <c r="M79" s="50" t="n"/>
      <c r="N79" s="25" t="n"/>
      <c r="O79" s="34">
        <f>IF($A79="","",IF($H79="Falta",0,IF(OR($B79="",$C79="",$I79="",$J79=""),"",MAX(0,(($B79+$C79)-($I79+$J79))*24))))</f>
        <v/>
      </c>
      <c r="P79" s="35">
        <f>IF($A79="","",IF($H79="Falta","Falta",IF($H79="Cancelamento",IF(OR($B79="",$C79="",$I79="",$J79=""),"Aviso não informado",IF(($I79+$J79)&gt;($B79+$C79),"Aviso após o horário",IF((($B79+$C79)-($I79+$J79))*24&lt;=Parâmetros!$B$2,"Cancelamento tardio","Cancelamento antecipado"))),"Tipo inválido")))</f>
        <v/>
      </c>
      <c r="Q79" s="35">
        <f>IF($A79="","",IF(OR($D79="",$K79=""),"",IF($K79=0,"Não",IF($K79&lt;$D79,"Parcial","Total"))))</f>
        <v/>
      </c>
      <c r="R79" s="36">
        <f>IF($A79="","",IF(OR($D79="",$K79=""),"",MAX(0,$D79-$K79)))</f>
        <v/>
      </c>
      <c r="S79" s="52">
        <f>IF($A79="","",IF(OR($G79="",$L79=""),"",MAX(0,$G79-$L79)))</f>
        <v/>
      </c>
      <c r="T79" s="52">
        <f>IF($A79="","",IF(OR($M79="",$N79="",$S79=""),"",IF($N79="Retido",MIN($M79,$S79),0)))</f>
        <v/>
      </c>
      <c r="U79" s="52">
        <f>IF($A79="","",IF(OR($S79="",$T79=""),"",MAX(0,$S79-$T79)))</f>
        <v/>
      </c>
      <c r="V79" s="35">
        <f>IF($A79="","",IF(COUNTIF($A$2:$A$501,$A79)&gt;1,"Código duplicado",IF(OR($B79="",$C79="",$D79="",$E79="",$F79="",$G79="",$H79="",$K79="",$L79="",$M79="",$N79=""),"Revisar campos obrigatórios",IF(AND($H79="Falta",$B79+$C79&gt;NOW()),"Falta com horário futuro",IF(AND($H79="Cancelamento",OR($I79="",$J79="")),"Informar aviso do cancelamento",IF(AND($H79="Falta",OR($I79&lt;&gt;"",$J79&lt;&gt;"")),"Limpar aviso para falta",IF(AND($H79="Cancelamento",($I79+$J79)&gt;($B79+$C79)),"Aviso após o horário",IF(AND($K79=0,$L79&gt;0),"Receita substituta sem reposição",IF(AND($K79&gt;0,$L79=0),"Confirmar reposição sem receita",IF(AND($N79="Retido",$M79&lt;=0),"Depósito retido sem valor",IF(AND($N79="Devolvido",$M79&lt;=0),"Depósito devolvido sem valor",IF(AND($N79="Não se aplica",$M79&gt;0),"Definir destino do depósito",IF($M79&gt;$G79,"Depósito acima do valor previsto","OK")))))))))))))</f>
        <v/>
      </c>
    </row>
    <row r="80" ht="22" customHeight="1">
      <c r="A80" s="25" t="n"/>
      <c r="B80" s="48" t="n"/>
      <c r="C80" s="49" t="n"/>
      <c r="D80" s="28" t="n"/>
      <c r="E80" s="25" t="n"/>
      <c r="F80" s="25" t="n"/>
      <c r="G80" s="50" t="n"/>
      <c r="H80" s="25" t="n"/>
      <c r="I80" s="48" t="n"/>
      <c r="J80" s="49" t="n"/>
      <c r="K80" s="28" t="n"/>
      <c r="L80" s="50" t="n"/>
      <c r="M80" s="50" t="n"/>
      <c r="N80" s="25" t="n"/>
      <c r="O80" s="30">
        <f>IF($A80="","",IF($H80="Falta",0,IF(OR($B80="",$C80="",$I80="",$J80=""),"",MAX(0,(($B80+$C80)-($I80+$J80))*24))))</f>
        <v/>
      </c>
      <c r="P80" s="31">
        <f>IF($A80="","",IF($H80="Falta","Falta",IF($H80="Cancelamento",IF(OR($B80="",$C80="",$I80="",$J80=""),"Aviso não informado",IF(($I80+$J80)&gt;($B80+$C80),"Aviso após o horário",IF((($B80+$C80)-($I80+$J80))*24&lt;=Parâmetros!$B$2,"Cancelamento tardio","Cancelamento antecipado"))),"Tipo inválido")))</f>
        <v/>
      </c>
      <c r="Q80" s="31">
        <f>IF($A80="","",IF(OR($D80="",$K80=""),"",IF($K80=0,"Não",IF($K80&lt;$D80,"Parcial","Total"))))</f>
        <v/>
      </c>
      <c r="R80" s="32">
        <f>IF($A80="","",IF(OR($D80="",$K80=""),"",MAX(0,$D80-$K80)))</f>
        <v/>
      </c>
      <c r="S80" s="51">
        <f>IF($A80="","",IF(OR($G80="",$L80=""),"",MAX(0,$G80-$L80)))</f>
        <v/>
      </c>
      <c r="T80" s="51">
        <f>IF($A80="","",IF(OR($M80="",$N80="",$S80=""),"",IF($N80="Retido",MIN($M80,$S80),0)))</f>
        <v/>
      </c>
      <c r="U80" s="51">
        <f>IF($A80="","",IF(OR($S80="",$T80=""),"",MAX(0,$S80-$T80)))</f>
        <v/>
      </c>
      <c r="V80" s="31">
        <f>IF($A80="","",IF(COUNTIF($A$2:$A$501,$A80)&gt;1,"Código duplicado",IF(OR($B80="",$C80="",$D80="",$E80="",$F80="",$G80="",$H80="",$K80="",$L80="",$M80="",$N80=""),"Revisar campos obrigatórios",IF(AND($H80="Falta",$B80+$C80&gt;NOW()),"Falta com horário futuro",IF(AND($H80="Cancelamento",OR($I80="",$J80="")),"Informar aviso do cancelamento",IF(AND($H80="Falta",OR($I80&lt;&gt;"",$J80&lt;&gt;"")),"Limpar aviso para falta",IF(AND($H80="Cancelamento",($I80+$J80)&gt;($B80+$C80)),"Aviso após o horário",IF(AND($K80=0,$L80&gt;0),"Receita substituta sem reposição",IF(AND($K80&gt;0,$L80=0),"Confirmar reposição sem receita",IF(AND($N80="Retido",$M80&lt;=0),"Depósito retido sem valor",IF(AND($N80="Devolvido",$M80&lt;=0),"Depósito devolvido sem valor",IF(AND($N80="Não se aplica",$M80&gt;0),"Definir destino do depósito",IF($M80&gt;$G80,"Depósito acima do valor previsto","OK")))))))))))))</f>
        <v/>
      </c>
    </row>
    <row r="81" ht="22" customHeight="1">
      <c r="A81" s="25" t="n"/>
      <c r="B81" s="48" t="n"/>
      <c r="C81" s="49" t="n"/>
      <c r="D81" s="28" t="n"/>
      <c r="E81" s="25" t="n"/>
      <c r="F81" s="25" t="n"/>
      <c r="G81" s="50" t="n"/>
      <c r="H81" s="25" t="n"/>
      <c r="I81" s="48" t="n"/>
      <c r="J81" s="49" t="n"/>
      <c r="K81" s="28" t="n"/>
      <c r="L81" s="50" t="n"/>
      <c r="M81" s="50" t="n"/>
      <c r="N81" s="25" t="n"/>
      <c r="O81" s="34">
        <f>IF($A81="","",IF($H81="Falta",0,IF(OR($B81="",$C81="",$I81="",$J81=""),"",MAX(0,(($B81+$C81)-($I81+$J81))*24))))</f>
        <v/>
      </c>
      <c r="P81" s="35">
        <f>IF($A81="","",IF($H81="Falta","Falta",IF($H81="Cancelamento",IF(OR($B81="",$C81="",$I81="",$J81=""),"Aviso não informado",IF(($I81+$J81)&gt;($B81+$C81),"Aviso após o horário",IF((($B81+$C81)-($I81+$J81))*24&lt;=Parâmetros!$B$2,"Cancelamento tardio","Cancelamento antecipado"))),"Tipo inválido")))</f>
        <v/>
      </c>
      <c r="Q81" s="35">
        <f>IF($A81="","",IF(OR($D81="",$K81=""),"",IF($K81=0,"Não",IF($K81&lt;$D81,"Parcial","Total"))))</f>
        <v/>
      </c>
      <c r="R81" s="36">
        <f>IF($A81="","",IF(OR($D81="",$K81=""),"",MAX(0,$D81-$K81)))</f>
        <v/>
      </c>
      <c r="S81" s="52">
        <f>IF($A81="","",IF(OR($G81="",$L81=""),"",MAX(0,$G81-$L81)))</f>
        <v/>
      </c>
      <c r="T81" s="52">
        <f>IF($A81="","",IF(OR($M81="",$N81="",$S81=""),"",IF($N81="Retido",MIN($M81,$S81),0)))</f>
        <v/>
      </c>
      <c r="U81" s="52">
        <f>IF($A81="","",IF(OR($S81="",$T81=""),"",MAX(0,$S81-$T81)))</f>
        <v/>
      </c>
      <c r="V81" s="35">
        <f>IF($A81="","",IF(COUNTIF($A$2:$A$501,$A81)&gt;1,"Código duplicado",IF(OR($B81="",$C81="",$D81="",$E81="",$F81="",$G81="",$H81="",$K81="",$L81="",$M81="",$N81=""),"Revisar campos obrigatórios",IF(AND($H81="Falta",$B81+$C81&gt;NOW()),"Falta com horário futuro",IF(AND($H81="Cancelamento",OR($I81="",$J81="")),"Informar aviso do cancelamento",IF(AND($H81="Falta",OR($I81&lt;&gt;"",$J81&lt;&gt;"")),"Limpar aviso para falta",IF(AND($H81="Cancelamento",($I81+$J81)&gt;($B81+$C81)),"Aviso após o horário",IF(AND($K81=0,$L81&gt;0),"Receita substituta sem reposição",IF(AND($K81&gt;0,$L81=0),"Confirmar reposição sem receita",IF(AND($N81="Retido",$M81&lt;=0),"Depósito retido sem valor",IF(AND($N81="Devolvido",$M81&lt;=0),"Depósito devolvido sem valor",IF(AND($N81="Não se aplica",$M81&gt;0),"Definir destino do depósito",IF($M81&gt;$G81,"Depósito acima do valor previsto","OK")))))))))))))</f>
        <v/>
      </c>
    </row>
    <row r="82" ht="22" customHeight="1">
      <c r="A82" s="25" t="n"/>
      <c r="B82" s="48" t="n"/>
      <c r="C82" s="49" t="n"/>
      <c r="D82" s="28" t="n"/>
      <c r="E82" s="25" t="n"/>
      <c r="F82" s="25" t="n"/>
      <c r="G82" s="50" t="n"/>
      <c r="H82" s="25" t="n"/>
      <c r="I82" s="48" t="n"/>
      <c r="J82" s="49" t="n"/>
      <c r="K82" s="28" t="n"/>
      <c r="L82" s="50" t="n"/>
      <c r="M82" s="50" t="n"/>
      <c r="N82" s="25" t="n"/>
      <c r="O82" s="30">
        <f>IF($A82="","",IF($H82="Falta",0,IF(OR($B82="",$C82="",$I82="",$J82=""),"",MAX(0,(($B82+$C82)-($I82+$J82))*24))))</f>
        <v/>
      </c>
      <c r="P82" s="31">
        <f>IF($A82="","",IF($H82="Falta","Falta",IF($H82="Cancelamento",IF(OR($B82="",$C82="",$I82="",$J82=""),"Aviso não informado",IF(($I82+$J82)&gt;($B82+$C82),"Aviso após o horário",IF((($B82+$C82)-($I82+$J82))*24&lt;=Parâmetros!$B$2,"Cancelamento tardio","Cancelamento antecipado"))),"Tipo inválido")))</f>
        <v/>
      </c>
      <c r="Q82" s="31">
        <f>IF($A82="","",IF(OR($D82="",$K82=""),"",IF($K82=0,"Não",IF($K82&lt;$D82,"Parcial","Total"))))</f>
        <v/>
      </c>
      <c r="R82" s="32">
        <f>IF($A82="","",IF(OR($D82="",$K82=""),"",MAX(0,$D82-$K82)))</f>
        <v/>
      </c>
      <c r="S82" s="51">
        <f>IF($A82="","",IF(OR($G82="",$L82=""),"",MAX(0,$G82-$L82)))</f>
        <v/>
      </c>
      <c r="T82" s="51">
        <f>IF($A82="","",IF(OR($M82="",$N82="",$S82=""),"",IF($N82="Retido",MIN($M82,$S82),0)))</f>
        <v/>
      </c>
      <c r="U82" s="51">
        <f>IF($A82="","",IF(OR($S82="",$T82=""),"",MAX(0,$S82-$T82)))</f>
        <v/>
      </c>
      <c r="V82" s="31">
        <f>IF($A82="","",IF(COUNTIF($A$2:$A$501,$A82)&gt;1,"Código duplicado",IF(OR($B82="",$C82="",$D82="",$E82="",$F82="",$G82="",$H82="",$K82="",$L82="",$M82="",$N82=""),"Revisar campos obrigatórios",IF(AND($H82="Falta",$B82+$C82&gt;NOW()),"Falta com horário futuro",IF(AND($H82="Cancelamento",OR($I82="",$J82="")),"Informar aviso do cancelamento",IF(AND($H82="Falta",OR($I82&lt;&gt;"",$J82&lt;&gt;"")),"Limpar aviso para falta",IF(AND($H82="Cancelamento",($I82+$J82)&gt;($B82+$C82)),"Aviso após o horário",IF(AND($K82=0,$L82&gt;0),"Receita substituta sem reposição",IF(AND($K82&gt;0,$L82=0),"Confirmar reposição sem receita",IF(AND($N82="Retido",$M82&lt;=0),"Depósito retido sem valor",IF(AND($N82="Devolvido",$M82&lt;=0),"Depósito devolvido sem valor",IF(AND($N82="Não se aplica",$M82&gt;0),"Definir destino do depósito",IF($M82&gt;$G82,"Depósito acima do valor previsto","OK")))))))))))))</f>
        <v/>
      </c>
    </row>
    <row r="83" ht="22" customHeight="1">
      <c r="A83" s="25" t="n"/>
      <c r="B83" s="48" t="n"/>
      <c r="C83" s="49" t="n"/>
      <c r="D83" s="28" t="n"/>
      <c r="E83" s="25" t="n"/>
      <c r="F83" s="25" t="n"/>
      <c r="G83" s="50" t="n"/>
      <c r="H83" s="25" t="n"/>
      <c r="I83" s="48" t="n"/>
      <c r="J83" s="49" t="n"/>
      <c r="K83" s="28" t="n"/>
      <c r="L83" s="50" t="n"/>
      <c r="M83" s="50" t="n"/>
      <c r="N83" s="25" t="n"/>
      <c r="O83" s="34">
        <f>IF($A83="","",IF($H83="Falta",0,IF(OR($B83="",$C83="",$I83="",$J83=""),"",MAX(0,(($B83+$C83)-($I83+$J83))*24))))</f>
        <v/>
      </c>
      <c r="P83" s="35">
        <f>IF($A83="","",IF($H83="Falta","Falta",IF($H83="Cancelamento",IF(OR($B83="",$C83="",$I83="",$J83=""),"Aviso não informado",IF(($I83+$J83)&gt;($B83+$C83),"Aviso após o horário",IF((($B83+$C83)-($I83+$J83))*24&lt;=Parâmetros!$B$2,"Cancelamento tardio","Cancelamento antecipado"))),"Tipo inválido")))</f>
        <v/>
      </c>
      <c r="Q83" s="35">
        <f>IF($A83="","",IF(OR($D83="",$K83=""),"",IF($K83=0,"Não",IF($K83&lt;$D83,"Parcial","Total"))))</f>
        <v/>
      </c>
      <c r="R83" s="36">
        <f>IF($A83="","",IF(OR($D83="",$K83=""),"",MAX(0,$D83-$K83)))</f>
        <v/>
      </c>
      <c r="S83" s="52">
        <f>IF($A83="","",IF(OR($G83="",$L83=""),"",MAX(0,$G83-$L83)))</f>
        <v/>
      </c>
      <c r="T83" s="52">
        <f>IF($A83="","",IF(OR($M83="",$N83="",$S83=""),"",IF($N83="Retido",MIN($M83,$S83),0)))</f>
        <v/>
      </c>
      <c r="U83" s="52">
        <f>IF($A83="","",IF(OR($S83="",$T83=""),"",MAX(0,$S83-$T83)))</f>
        <v/>
      </c>
      <c r="V83" s="35">
        <f>IF($A83="","",IF(COUNTIF($A$2:$A$501,$A83)&gt;1,"Código duplicado",IF(OR($B83="",$C83="",$D83="",$E83="",$F83="",$G83="",$H83="",$K83="",$L83="",$M83="",$N83=""),"Revisar campos obrigatórios",IF(AND($H83="Falta",$B83+$C83&gt;NOW()),"Falta com horário futuro",IF(AND($H83="Cancelamento",OR($I83="",$J83="")),"Informar aviso do cancelamento",IF(AND($H83="Falta",OR($I83&lt;&gt;"",$J83&lt;&gt;"")),"Limpar aviso para falta",IF(AND($H83="Cancelamento",($I83+$J83)&gt;($B83+$C83)),"Aviso após o horário",IF(AND($K83=0,$L83&gt;0),"Receita substituta sem reposição",IF(AND($K83&gt;0,$L83=0),"Confirmar reposição sem receita",IF(AND($N83="Retido",$M83&lt;=0),"Depósito retido sem valor",IF(AND($N83="Devolvido",$M83&lt;=0),"Depósito devolvido sem valor",IF(AND($N83="Não se aplica",$M83&gt;0),"Definir destino do depósito",IF($M83&gt;$G83,"Depósito acima do valor previsto","OK")))))))))))))</f>
        <v/>
      </c>
    </row>
    <row r="84" ht="22" customHeight="1">
      <c r="A84" s="25" t="n"/>
      <c r="B84" s="48" t="n"/>
      <c r="C84" s="49" t="n"/>
      <c r="D84" s="28" t="n"/>
      <c r="E84" s="25" t="n"/>
      <c r="F84" s="25" t="n"/>
      <c r="G84" s="50" t="n"/>
      <c r="H84" s="25" t="n"/>
      <c r="I84" s="48" t="n"/>
      <c r="J84" s="49" t="n"/>
      <c r="K84" s="28" t="n"/>
      <c r="L84" s="50" t="n"/>
      <c r="M84" s="50" t="n"/>
      <c r="N84" s="25" t="n"/>
      <c r="O84" s="30">
        <f>IF($A84="","",IF($H84="Falta",0,IF(OR($B84="",$C84="",$I84="",$J84=""),"",MAX(0,(($B84+$C84)-($I84+$J84))*24))))</f>
        <v/>
      </c>
      <c r="P84" s="31">
        <f>IF($A84="","",IF($H84="Falta","Falta",IF($H84="Cancelamento",IF(OR($B84="",$C84="",$I84="",$J84=""),"Aviso não informado",IF(($I84+$J84)&gt;($B84+$C84),"Aviso após o horário",IF((($B84+$C84)-($I84+$J84))*24&lt;=Parâmetros!$B$2,"Cancelamento tardio","Cancelamento antecipado"))),"Tipo inválido")))</f>
        <v/>
      </c>
      <c r="Q84" s="31">
        <f>IF($A84="","",IF(OR($D84="",$K84=""),"",IF($K84=0,"Não",IF($K84&lt;$D84,"Parcial","Total"))))</f>
        <v/>
      </c>
      <c r="R84" s="32">
        <f>IF($A84="","",IF(OR($D84="",$K84=""),"",MAX(0,$D84-$K84)))</f>
        <v/>
      </c>
      <c r="S84" s="51">
        <f>IF($A84="","",IF(OR($G84="",$L84=""),"",MAX(0,$G84-$L84)))</f>
        <v/>
      </c>
      <c r="T84" s="51">
        <f>IF($A84="","",IF(OR($M84="",$N84="",$S84=""),"",IF($N84="Retido",MIN($M84,$S84),0)))</f>
        <v/>
      </c>
      <c r="U84" s="51">
        <f>IF($A84="","",IF(OR($S84="",$T84=""),"",MAX(0,$S84-$T84)))</f>
        <v/>
      </c>
      <c r="V84" s="31">
        <f>IF($A84="","",IF(COUNTIF($A$2:$A$501,$A84)&gt;1,"Código duplicado",IF(OR($B84="",$C84="",$D84="",$E84="",$F84="",$G84="",$H84="",$K84="",$L84="",$M84="",$N84=""),"Revisar campos obrigatórios",IF(AND($H84="Falta",$B84+$C84&gt;NOW()),"Falta com horário futuro",IF(AND($H84="Cancelamento",OR($I84="",$J84="")),"Informar aviso do cancelamento",IF(AND($H84="Falta",OR($I84&lt;&gt;"",$J84&lt;&gt;"")),"Limpar aviso para falta",IF(AND($H84="Cancelamento",($I84+$J84)&gt;($B84+$C84)),"Aviso após o horário",IF(AND($K84=0,$L84&gt;0),"Receita substituta sem reposição",IF(AND($K84&gt;0,$L84=0),"Confirmar reposição sem receita",IF(AND($N84="Retido",$M84&lt;=0),"Depósito retido sem valor",IF(AND($N84="Devolvido",$M84&lt;=0),"Depósito devolvido sem valor",IF(AND($N84="Não se aplica",$M84&gt;0),"Definir destino do depósito",IF($M84&gt;$G84,"Depósito acima do valor previsto","OK")))))))))))))</f>
        <v/>
      </c>
    </row>
    <row r="85" ht="22" customHeight="1">
      <c r="A85" s="25" t="n"/>
      <c r="B85" s="48" t="n"/>
      <c r="C85" s="49" t="n"/>
      <c r="D85" s="28" t="n"/>
      <c r="E85" s="25" t="n"/>
      <c r="F85" s="25" t="n"/>
      <c r="G85" s="50" t="n"/>
      <c r="H85" s="25" t="n"/>
      <c r="I85" s="48" t="n"/>
      <c r="J85" s="49" t="n"/>
      <c r="K85" s="28" t="n"/>
      <c r="L85" s="50" t="n"/>
      <c r="M85" s="50" t="n"/>
      <c r="N85" s="25" t="n"/>
      <c r="O85" s="34">
        <f>IF($A85="","",IF($H85="Falta",0,IF(OR($B85="",$C85="",$I85="",$J85=""),"",MAX(0,(($B85+$C85)-($I85+$J85))*24))))</f>
        <v/>
      </c>
      <c r="P85" s="35">
        <f>IF($A85="","",IF($H85="Falta","Falta",IF($H85="Cancelamento",IF(OR($B85="",$C85="",$I85="",$J85=""),"Aviso não informado",IF(($I85+$J85)&gt;($B85+$C85),"Aviso após o horário",IF((($B85+$C85)-($I85+$J85))*24&lt;=Parâmetros!$B$2,"Cancelamento tardio","Cancelamento antecipado"))),"Tipo inválido")))</f>
        <v/>
      </c>
      <c r="Q85" s="35">
        <f>IF($A85="","",IF(OR($D85="",$K85=""),"",IF($K85=0,"Não",IF($K85&lt;$D85,"Parcial","Total"))))</f>
        <v/>
      </c>
      <c r="R85" s="36">
        <f>IF($A85="","",IF(OR($D85="",$K85=""),"",MAX(0,$D85-$K85)))</f>
        <v/>
      </c>
      <c r="S85" s="52">
        <f>IF($A85="","",IF(OR($G85="",$L85=""),"",MAX(0,$G85-$L85)))</f>
        <v/>
      </c>
      <c r="T85" s="52">
        <f>IF($A85="","",IF(OR($M85="",$N85="",$S85=""),"",IF($N85="Retido",MIN($M85,$S85),0)))</f>
        <v/>
      </c>
      <c r="U85" s="52">
        <f>IF($A85="","",IF(OR($S85="",$T85=""),"",MAX(0,$S85-$T85)))</f>
        <v/>
      </c>
      <c r="V85" s="35">
        <f>IF($A85="","",IF(COUNTIF($A$2:$A$501,$A85)&gt;1,"Código duplicado",IF(OR($B85="",$C85="",$D85="",$E85="",$F85="",$G85="",$H85="",$K85="",$L85="",$M85="",$N85=""),"Revisar campos obrigatórios",IF(AND($H85="Falta",$B85+$C85&gt;NOW()),"Falta com horário futuro",IF(AND($H85="Cancelamento",OR($I85="",$J85="")),"Informar aviso do cancelamento",IF(AND($H85="Falta",OR($I85&lt;&gt;"",$J85&lt;&gt;"")),"Limpar aviso para falta",IF(AND($H85="Cancelamento",($I85+$J85)&gt;($B85+$C85)),"Aviso após o horário",IF(AND($K85=0,$L85&gt;0),"Receita substituta sem reposição",IF(AND($K85&gt;0,$L85=0),"Confirmar reposição sem receita",IF(AND($N85="Retido",$M85&lt;=0),"Depósito retido sem valor",IF(AND($N85="Devolvido",$M85&lt;=0),"Depósito devolvido sem valor",IF(AND($N85="Não se aplica",$M85&gt;0),"Definir destino do depósito",IF($M85&gt;$G85,"Depósito acima do valor previsto","OK")))))))))))))</f>
        <v/>
      </c>
    </row>
    <row r="86" ht="22" customHeight="1">
      <c r="A86" s="25" t="n"/>
      <c r="B86" s="48" t="n"/>
      <c r="C86" s="49" t="n"/>
      <c r="D86" s="28" t="n"/>
      <c r="E86" s="25" t="n"/>
      <c r="F86" s="25" t="n"/>
      <c r="G86" s="50" t="n"/>
      <c r="H86" s="25" t="n"/>
      <c r="I86" s="48" t="n"/>
      <c r="J86" s="49" t="n"/>
      <c r="K86" s="28" t="n"/>
      <c r="L86" s="50" t="n"/>
      <c r="M86" s="50" t="n"/>
      <c r="N86" s="25" t="n"/>
      <c r="O86" s="30">
        <f>IF($A86="","",IF($H86="Falta",0,IF(OR($B86="",$C86="",$I86="",$J86=""),"",MAX(0,(($B86+$C86)-($I86+$J86))*24))))</f>
        <v/>
      </c>
      <c r="P86" s="31">
        <f>IF($A86="","",IF($H86="Falta","Falta",IF($H86="Cancelamento",IF(OR($B86="",$C86="",$I86="",$J86=""),"Aviso não informado",IF(($I86+$J86)&gt;($B86+$C86),"Aviso após o horário",IF((($B86+$C86)-($I86+$J86))*24&lt;=Parâmetros!$B$2,"Cancelamento tardio","Cancelamento antecipado"))),"Tipo inválido")))</f>
        <v/>
      </c>
      <c r="Q86" s="31">
        <f>IF($A86="","",IF(OR($D86="",$K86=""),"",IF($K86=0,"Não",IF($K86&lt;$D86,"Parcial","Total"))))</f>
        <v/>
      </c>
      <c r="R86" s="32">
        <f>IF($A86="","",IF(OR($D86="",$K86=""),"",MAX(0,$D86-$K86)))</f>
        <v/>
      </c>
      <c r="S86" s="51">
        <f>IF($A86="","",IF(OR($G86="",$L86=""),"",MAX(0,$G86-$L86)))</f>
        <v/>
      </c>
      <c r="T86" s="51">
        <f>IF($A86="","",IF(OR($M86="",$N86="",$S86=""),"",IF($N86="Retido",MIN($M86,$S86),0)))</f>
        <v/>
      </c>
      <c r="U86" s="51">
        <f>IF($A86="","",IF(OR($S86="",$T86=""),"",MAX(0,$S86-$T86)))</f>
        <v/>
      </c>
      <c r="V86" s="31">
        <f>IF($A86="","",IF(COUNTIF($A$2:$A$501,$A86)&gt;1,"Código duplicado",IF(OR($B86="",$C86="",$D86="",$E86="",$F86="",$G86="",$H86="",$K86="",$L86="",$M86="",$N86=""),"Revisar campos obrigatórios",IF(AND($H86="Falta",$B86+$C86&gt;NOW()),"Falta com horário futuro",IF(AND($H86="Cancelamento",OR($I86="",$J86="")),"Informar aviso do cancelamento",IF(AND($H86="Falta",OR($I86&lt;&gt;"",$J86&lt;&gt;"")),"Limpar aviso para falta",IF(AND($H86="Cancelamento",($I86+$J86)&gt;($B86+$C86)),"Aviso após o horário",IF(AND($K86=0,$L86&gt;0),"Receita substituta sem reposição",IF(AND($K86&gt;0,$L86=0),"Confirmar reposição sem receita",IF(AND($N86="Retido",$M86&lt;=0),"Depósito retido sem valor",IF(AND($N86="Devolvido",$M86&lt;=0),"Depósito devolvido sem valor",IF(AND($N86="Não se aplica",$M86&gt;0),"Definir destino do depósito",IF($M86&gt;$G86,"Depósito acima do valor previsto","OK")))))))))))))</f>
        <v/>
      </c>
    </row>
    <row r="87" ht="22" customHeight="1">
      <c r="A87" s="25" t="n"/>
      <c r="B87" s="48" t="n"/>
      <c r="C87" s="49" t="n"/>
      <c r="D87" s="28" t="n"/>
      <c r="E87" s="25" t="n"/>
      <c r="F87" s="25" t="n"/>
      <c r="G87" s="50" t="n"/>
      <c r="H87" s="25" t="n"/>
      <c r="I87" s="48" t="n"/>
      <c r="J87" s="49" t="n"/>
      <c r="K87" s="28" t="n"/>
      <c r="L87" s="50" t="n"/>
      <c r="M87" s="50" t="n"/>
      <c r="N87" s="25" t="n"/>
      <c r="O87" s="34">
        <f>IF($A87="","",IF($H87="Falta",0,IF(OR($B87="",$C87="",$I87="",$J87=""),"",MAX(0,(($B87+$C87)-($I87+$J87))*24))))</f>
        <v/>
      </c>
      <c r="P87" s="35">
        <f>IF($A87="","",IF($H87="Falta","Falta",IF($H87="Cancelamento",IF(OR($B87="",$C87="",$I87="",$J87=""),"Aviso não informado",IF(($I87+$J87)&gt;($B87+$C87),"Aviso após o horário",IF((($B87+$C87)-($I87+$J87))*24&lt;=Parâmetros!$B$2,"Cancelamento tardio","Cancelamento antecipado"))),"Tipo inválido")))</f>
        <v/>
      </c>
      <c r="Q87" s="35">
        <f>IF($A87="","",IF(OR($D87="",$K87=""),"",IF($K87=0,"Não",IF($K87&lt;$D87,"Parcial","Total"))))</f>
        <v/>
      </c>
      <c r="R87" s="36">
        <f>IF($A87="","",IF(OR($D87="",$K87=""),"",MAX(0,$D87-$K87)))</f>
        <v/>
      </c>
      <c r="S87" s="52">
        <f>IF($A87="","",IF(OR($G87="",$L87=""),"",MAX(0,$G87-$L87)))</f>
        <v/>
      </c>
      <c r="T87" s="52">
        <f>IF($A87="","",IF(OR($M87="",$N87="",$S87=""),"",IF($N87="Retido",MIN($M87,$S87),0)))</f>
        <v/>
      </c>
      <c r="U87" s="52">
        <f>IF($A87="","",IF(OR($S87="",$T87=""),"",MAX(0,$S87-$T87)))</f>
        <v/>
      </c>
      <c r="V87" s="35">
        <f>IF($A87="","",IF(COUNTIF($A$2:$A$501,$A87)&gt;1,"Código duplicado",IF(OR($B87="",$C87="",$D87="",$E87="",$F87="",$G87="",$H87="",$K87="",$L87="",$M87="",$N87=""),"Revisar campos obrigatórios",IF(AND($H87="Falta",$B87+$C87&gt;NOW()),"Falta com horário futuro",IF(AND($H87="Cancelamento",OR($I87="",$J87="")),"Informar aviso do cancelamento",IF(AND($H87="Falta",OR($I87&lt;&gt;"",$J87&lt;&gt;"")),"Limpar aviso para falta",IF(AND($H87="Cancelamento",($I87+$J87)&gt;($B87+$C87)),"Aviso após o horário",IF(AND($K87=0,$L87&gt;0),"Receita substituta sem reposição",IF(AND($K87&gt;0,$L87=0),"Confirmar reposição sem receita",IF(AND($N87="Retido",$M87&lt;=0),"Depósito retido sem valor",IF(AND($N87="Devolvido",$M87&lt;=0),"Depósito devolvido sem valor",IF(AND($N87="Não se aplica",$M87&gt;0),"Definir destino do depósito",IF($M87&gt;$G87,"Depósito acima do valor previsto","OK")))))))))))))</f>
        <v/>
      </c>
    </row>
    <row r="88" ht="22" customHeight="1">
      <c r="A88" s="25" t="n"/>
      <c r="B88" s="48" t="n"/>
      <c r="C88" s="49" t="n"/>
      <c r="D88" s="28" t="n"/>
      <c r="E88" s="25" t="n"/>
      <c r="F88" s="25" t="n"/>
      <c r="G88" s="50" t="n"/>
      <c r="H88" s="25" t="n"/>
      <c r="I88" s="48" t="n"/>
      <c r="J88" s="49" t="n"/>
      <c r="K88" s="28" t="n"/>
      <c r="L88" s="50" t="n"/>
      <c r="M88" s="50" t="n"/>
      <c r="N88" s="25" t="n"/>
      <c r="O88" s="30">
        <f>IF($A88="","",IF($H88="Falta",0,IF(OR($B88="",$C88="",$I88="",$J88=""),"",MAX(0,(($B88+$C88)-($I88+$J88))*24))))</f>
        <v/>
      </c>
      <c r="P88" s="31">
        <f>IF($A88="","",IF($H88="Falta","Falta",IF($H88="Cancelamento",IF(OR($B88="",$C88="",$I88="",$J88=""),"Aviso não informado",IF(($I88+$J88)&gt;($B88+$C88),"Aviso após o horário",IF((($B88+$C88)-($I88+$J88))*24&lt;=Parâmetros!$B$2,"Cancelamento tardio","Cancelamento antecipado"))),"Tipo inválido")))</f>
        <v/>
      </c>
      <c r="Q88" s="31">
        <f>IF($A88="","",IF(OR($D88="",$K88=""),"",IF($K88=0,"Não",IF($K88&lt;$D88,"Parcial","Total"))))</f>
        <v/>
      </c>
      <c r="R88" s="32">
        <f>IF($A88="","",IF(OR($D88="",$K88=""),"",MAX(0,$D88-$K88)))</f>
        <v/>
      </c>
      <c r="S88" s="51">
        <f>IF($A88="","",IF(OR($G88="",$L88=""),"",MAX(0,$G88-$L88)))</f>
        <v/>
      </c>
      <c r="T88" s="51">
        <f>IF($A88="","",IF(OR($M88="",$N88="",$S88=""),"",IF($N88="Retido",MIN($M88,$S88),0)))</f>
        <v/>
      </c>
      <c r="U88" s="51">
        <f>IF($A88="","",IF(OR($S88="",$T88=""),"",MAX(0,$S88-$T88)))</f>
        <v/>
      </c>
      <c r="V88" s="31">
        <f>IF($A88="","",IF(COUNTIF($A$2:$A$501,$A88)&gt;1,"Código duplicado",IF(OR($B88="",$C88="",$D88="",$E88="",$F88="",$G88="",$H88="",$K88="",$L88="",$M88="",$N88=""),"Revisar campos obrigatórios",IF(AND($H88="Falta",$B88+$C88&gt;NOW()),"Falta com horário futuro",IF(AND($H88="Cancelamento",OR($I88="",$J88="")),"Informar aviso do cancelamento",IF(AND($H88="Falta",OR($I88&lt;&gt;"",$J88&lt;&gt;"")),"Limpar aviso para falta",IF(AND($H88="Cancelamento",($I88+$J88)&gt;($B88+$C88)),"Aviso após o horário",IF(AND($K88=0,$L88&gt;0),"Receita substituta sem reposição",IF(AND($K88&gt;0,$L88=0),"Confirmar reposição sem receita",IF(AND($N88="Retido",$M88&lt;=0),"Depósito retido sem valor",IF(AND($N88="Devolvido",$M88&lt;=0),"Depósito devolvido sem valor",IF(AND($N88="Não se aplica",$M88&gt;0),"Definir destino do depósito",IF($M88&gt;$G88,"Depósito acima do valor previsto","OK")))))))))))))</f>
        <v/>
      </c>
    </row>
    <row r="89" ht="22" customHeight="1">
      <c r="A89" s="25" t="n"/>
      <c r="B89" s="48" t="n"/>
      <c r="C89" s="49" t="n"/>
      <c r="D89" s="28" t="n"/>
      <c r="E89" s="25" t="n"/>
      <c r="F89" s="25" t="n"/>
      <c r="G89" s="50" t="n"/>
      <c r="H89" s="25" t="n"/>
      <c r="I89" s="48" t="n"/>
      <c r="J89" s="49" t="n"/>
      <c r="K89" s="28" t="n"/>
      <c r="L89" s="50" t="n"/>
      <c r="M89" s="50" t="n"/>
      <c r="N89" s="25" t="n"/>
      <c r="O89" s="34">
        <f>IF($A89="","",IF($H89="Falta",0,IF(OR($B89="",$C89="",$I89="",$J89=""),"",MAX(0,(($B89+$C89)-($I89+$J89))*24))))</f>
        <v/>
      </c>
      <c r="P89" s="35">
        <f>IF($A89="","",IF($H89="Falta","Falta",IF($H89="Cancelamento",IF(OR($B89="",$C89="",$I89="",$J89=""),"Aviso não informado",IF(($I89+$J89)&gt;($B89+$C89),"Aviso após o horário",IF((($B89+$C89)-($I89+$J89))*24&lt;=Parâmetros!$B$2,"Cancelamento tardio","Cancelamento antecipado"))),"Tipo inválido")))</f>
        <v/>
      </c>
      <c r="Q89" s="35">
        <f>IF($A89="","",IF(OR($D89="",$K89=""),"",IF($K89=0,"Não",IF($K89&lt;$D89,"Parcial","Total"))))</f>
        <v/>
      </c>
      <c r="R89" s="36">
        <f>IF($A89="","",IF(OR($D89="",$K89=""),"",MAX(0,$D89-$K89)))</f>
        <v/>
      </c>
      <c r="S89" s="52">
        <f>IF($A89="","",IF(OR($G89="",$L89=""),"",MAX(0,$G89-$L89)))</f>
        <v/>
      </c>
      <c r="T89" s="52">
        <f>IF($A89="","",IF(OR($M89="",$N89="",$S89=""),"",IF($N89="Retido",MIN($M89,$S89),0)))</f>
        <v/>
      </c>
      <c r="U89" s="52">
        <f>IF($A89="","",IF(OR($S89="",$T89=""),"",MAX(0,$S89-$T89)))</f>
        <v/>
      </c>
      <c r="V89" s="35">
        <f>IF($A89="","",IF(COUNTIF($A$2:$A$501,$A89)&gt;1,"Código duplicado",IF(OR($B89="",$C89="",$D89="",$E89="",$F89="",$G89="",$H89="",$K89="",$L89="",$M89="",$N89=""),"Revisar campos obrigatórios",IF(AND($H89="Falta",$B89+$C89&gt;NOW()),"Falta com horário futuro",IF(AND($H89="Cancelamento",OR($I89="",$J89="")),"Informar aviso do cancelamento",IF(AND($H89="Falta",OR($I89&lt;&gt;"",$J89&lt;&gt;"")),"Limpar aviso para falta",IF(AND($H89="Cancelamento",($I89+$J89)&gt;($B89+$C89)),"Aviso após o horário",IF(AND($K89=0,$L89&gt;0),"Receita substituta sem reposição",IF(AND($K89&gt;0,$L89=0),"Confirmar reposição sem receita",IF(AND($N89="Retido",$M89&lt;=0),"Depósito retido sem valor",IF(AND($N89="Devolvido",$M89&lt;=0),"Depósito devolvido sem valor",IF(AND($N89="Não se aplica",$M89&gt;0),"Definir destino do depósito",IF($M89&gt;$G89,"Depósito acima do valor previsto","OK")))))))))))))</f>
        <v/>
      </c>
    </row>
    <row r="90" ht="22" customHeight="1">
      <c r="A90" s="25" t="n"/>
      <c r="B90" s="48" t="n"/>
      <c r="C90" s="49" t="n"/>
      <c r="D90" s="28" t="n"/>
      <c r="E90" s="25" t="n"/>
      <c r="F90" s="25" t="n"/>
      <c r="G90" s="50" t="n"/>
      <c r="H90" s="25" t="n"/>
      <c r="I90" s="48" t="n"/>
      <c r="J90" s="49" t="n"/>
      <c r="K90" s="28" t="n"/>
      <c r="L90" s="50" t="n"/>
      <c r="M90" s="50" t="n"/>
      <c r="N90" s="25" t="n"/>
      <c r="O90" s="30">
        <f>IF($A90="","",IF($H90="Falta",0,IF(OR($B90="",$C90="",$I90="",$J90=""),"",MAX(0,(($B90+$C90)-($I90+$J90))*24))))</f>
        <v/>
      </c>
      <c r="P90" s="31">
        <f>IF($A90="","",IF($H90="Falta","Falta",IF($H90="Cancelamento",IF(OR($B90="",$C90="",$I90="",$J90=""),"Aviso não informado",IF(($I90+$J90)&gt;($B90+$C90),"Aviso após o horário",IF((($B90+$C90)-($I90+$J90))*24&lt;=Parâmetros!$B$2,"Cancelamento tardio","Cancelamento antecipado"))),"Tipo inválido")))</f>
        <v/>
      </c>
      <c r="Q90" s="31">
        <f>IF($A90="","",IF(OR($D90="",$K90=""),"",IF($K90=0,"Não",IF($K90&lt;$D90,"Parcial","Total"))))</f>
        <v/>
      </c>
      <c r="R90" s="32">
        <f>IF($A90="","",IF(OR($D90="",$K90=""),"",MAX(0,$D90-$K90)))</f>
        <v/>
      </c>
      <c r="S90" s="51">
        <f>IF($A90="","",IF(OR($G90="",$L90=""),"",MAX(0,$G90-$L90)))</f>
        <v/>
      </c>
      <c r="T90" s="51">
        <f>IF($A90="","",IF(OR($M90="",$N90="",$S90=""),"",IF($N90="Retido",MIN($M90,$S90),0)))</f>
        <v/>
      </c>
      <c r="U90" s="51">
        <f>IF($A90="","",IF(OR($S90="",$T90=""),"",MAX(0,$S90-$T90)))</f>
        <v/>
      </c>
      <c r="V90" s="31">
        <f>IF($A90="","",IF(COUNTIF($A$2:$A$501,$A90)&gt;1,"Código duplicado",IF(OR($B90="",$C90="",$D90="",$E90="",$F90="",$G90="",$H90="",$K90="",$L90="",$M90="",$N90=""),"Revisar campos obrigatórios",IF(AND($H90="Falta",$B90+$C90&gt;NOW()),"Falta com horário futuro",IF(AND($H90="Cancelamento",OR($I90="",$J90="")),"Informar aviso do cancelamento",IF(AND($H90="Falta",OR($I90&lt;&gt;"",$J90&lt;&gt;"")),"Limpar aviso para falta",IF(AND($H90="Cancelamento",($I90+$J90)&gt;($B90+$C90)),"Aviso após o horário",IF(AND($K90=0,$L90&gt;0),"Receita substituta sem reposição",IF(AND($K90&gt;0,$L90=0),"Confirmar reposição sem receita",IF(AND($N90="Retido",$M90&lt;=0),"Depósito retido sem valor",IF(AND($N90="Devolvido",$M90&lt;=0),"Depósito devolvido sem valor",IF(AND($N90="Não se aplica",$M90&gt;0),"Definir destino do depósito",IF($M90&gt;$G90,"Depósito acima do valor previsto","OK")))))))))))))</f>
        <v/>
      </c>
    </row>
    <row r="91" ht="22" customHeight="1">
      <c r="A91" s="25" t="n"/>
      <c r="B91" s="48" t="n"/>
      <c r="C91" s="49" t="n"/>
      <c r="D91" s="28" t="n"/>
      <c r="E91" s="25" t="n"/>
      <c r="F91" s="25" t="n"/>
      <c r="G91" s="50" t="n"/>
      <c r="H91" s="25" t="n"/>
      <c r="I91" s="48" t="n"/>
      <c r="J91" s="49" t="n"/>
      <c r="K91" s="28" t="n"/>
      <c r="L91" s="50" t="n"/>
      <c r="M91" s="50" t="n"/>
      <c r="N91" s="25" t="n"/>
      <c r="O91" s="34">
        <f>IF($A91="","",IF($H91="Falta",0,IF(OR($B91="",$C91="",$I91="",$J91=""),"",MAX(0,(($B91+$C91)-($I91+$J91))*24))))</f>
        <v/>
      </c>
      <c r="P91" s="35">
        <f>IF($A91="","",IF($H91="Falta","Falta",IF($H91="Cancelamento",IF(OR($B91="",$C91="",$I91="",$J91=""),"Aviso não informado",IF(($I91+$J91)&gt;($B91+$C91),"Aviso após o horário",IF((($B91+$C91)-($I91+$J91))*24&lt;=Parâmetros!$B$2,"Cancelamento tardio","Cancelamento antecipado"))),"Tipo inválido")))</f>
        <v/>
      </c>
      <c r="Q91" s="35">
        <f>IF($A91="","",IF(OR($D91="",$K91=""),"",IF($K91=0,"Não",IF($K91&lt;$D91,"Parcial","Total"))))</f>
        <v/>
      </c>
      <c r="R91" s="36">
        <f>IF($A91="","",IF(OR($D91="",$K91=""),"",MAX(0,$D91-$K91)))</f>
        <v/>
      </c>
      <c r="S91" s="52">
        <f>IF($A91="","",IF(OR($G91="",$L91=""),"",MAX(0,$G91-$L91)))</f>
        <v/>
      </c>
      <c r="T91" s="52">
        <f>IF($A91="","",IF(OR($M91="",$N91="",$S91=""),"",IF($N91="Retido",MIN($M91,$S91),0)))</f>
        <v/>
      </c>
      <c r="U91" s="52">
        <f>IF($A91="","",IF(OR($S91="",$T91=""),"",MAX(0,$S91-$T91)))</f>
        <v/>
      </c>
      <c r="V91" s="35">
        <f>IF($A91="","",IF(COUNTIF($A$2:$A$501,$A91)&gt;1,"Código duplicado",IF(OR($B91="",$C91="",$D91="",$E91="",$F91="",$G91="",$H91="",$K91="",$L91="",$M91="",$N91=""),"Revisar campos obrigatórios",IF(AND($H91="Falta",$B91+$C91&gt;NOW()),"Falta com horário futuro",IF(AND($H91="Cancelamento",OR($I91="",$J91="")),"Informar aviso do cancelamento",IF(AND($H91="Falta",OR($I91&lt;&gt;"",$J91&lt;&gt;"")),"Limpar aviso para falta",IF(AND($H91="Cancelamento",($I91+$J91)&gt;($B91+$C91)),"Aviso após o horário",IF(AND($K91=0,$L91&gt;0),"Receita substituta sem reposição",IF(AND($K91&gt;0,$L91=0),"Confirmar reposição sem receita",IF(AND($N91="Retido",$M91&lt;=0),"Depósito retido sem valor",IF(AND($N91="Devolvido",$M91&lt;=0),"Depósito devolvido sem valor",IF(AND($N91="Não se aplica",$M91&gt;0),"Definir destino do depósito",IF($M91&gt;$G91,"Depósito acima do valor previsto","OK")))))))))))))</f>
        <v/>
      </c>
    </row>
    <row r="92" ht="22" customHeight="1">
      <c r="A92" s="25" t="n"/>
      <c r="B92" s="48" t="n"/>
      <c r="C92" s="49" t="n"/>
      <c r="D92" s="28" t="n"/>
      <c r="E92" s="25" t="n"/>
      <c r="F92" s="25" t="n"/>
      <c r="G92" s="50" t="n"/>
      <c r="H92" s="25" t="n"/>
      <c r="I92" s="48" t="n"/>
      <c r="J92" s="49" t="n"/>
      <c r="K92" s="28" t="n"/>
      <c r="L92" s="50" t="n"/>
      <c r="M92" s="50" t="n"/>
      <c r="N92" s="25" t="n"/>
      <c r="O92" s="30">
        <f>IF($A92="","",IF($H92="Falta",0,IF(OR($B92="",$C92="",$I92="",$J92=""),"",MAX(0,(($B92+$C92)-($I92+$J92))*24))))</f>
        <v/>
      </c>
      <c r="P92" s="31">
        <f>IF($A92="","",IF($H92="Falta","Falta",IF($H92="Cancelamento",IF(OR($B92="",$C92="",$I92="",$J92=""),"Aviso não informado",IF(($I92+$J92)&gt;($B92+$C92),"Aviso após o horário",IF((($B92+$C92)-($I92+$J92))*24&lt;=Parâmetros!$B$2,"Cancelamento tardio","Cancelamento antecipado"))),"Tipo inválido")))</f>
        <v/>
      </c>
      <c r="Q92" s="31">
        <f>IF($A92="","",IF(OR($D92="",$K92=""),"",IF($K92=0,"Não",IF($K92&lt;$D92,"Parcial","Total"))))</f>
        <v/>
      </c>
      <c r="R92" s="32">
        <f>IF($A92="","",IF(OR($D92="",$K92=""),"",MAX(0,$D92-$K92)))</f>
        <v/>
      </c>
      <c r="S92" s="51">
        <f>IF($A92="","",IF(OR($G92="",$L92=""),"",MAX(0,$G92-$L92)))</f>
        <v/>
      </c>
      <c r="T92" s="51">
        <f>IF($A92="","",IF(OR($M92="",$N92="",$S92=""),"",IF($N92="Retido",MIN($M92,$S92),0)))</f>
        <v/>
      </c>
      <c r="U92" s="51">
        <f>IF($A92="","",IF(OR($S92="",$T92=""),"",MAX(0,$S92-$T92)))</f>
        <v/>
      </c>
      <c r="V92" s="31">
        <f>IF($A92="","",IF(COUNTIF($A$2:$A$501,$A92)&gt;1,"Código duplicado",IF(OR($B92="",$C92="",$D92="",$E92="",$F92="",$G92="",$H92="",$K92="",$L92="",$M92="",$N92=""),"Revisar campos obrigatórios",IF(AND($H92="Falta",$B92+$C92&gt;NOW()),"Falta com horário futuro",IF(AND($H92="Cancelamento",OR($I92="",$J92="")),"Informar aviso do cancelamento",IF(AND($H92="Falta",OR($I92&lt;&gt;"",$J92&lt;&gt;"")),"Limpar aviso para falta",IF(AND($H92="Cancelamento",($I92+$J92)&gt;($B92+$C92)),"Aviso após o horário",IF(AND($K92=0,$L92&gt;0),"Receita substituta sem reposição",IF(AND($K92&gt;0,$L92=0),"Confirmar reposição sem receita",IF(AND($N92="Retido",$M92&lt;=0),"Depósito retido sem valor",IF(AND($N92="Devolvido",$M92&lt;=0),"Depósito devolvido sem valor",IF(AND($N92="Não se aplica",$M92&gt;0),"Definir destino do depósito",IF($M92&gt;$G92,"Depósito acima do valor previsto","OK")))))))))))))</f>
        <v/>
      </c>
    </row>
    <row r="93" ht="22" customHeight="1">
      <c r="A93" s="25" t="n"/>
      <c r="B93" s="48" t="n"/>
      <c r="C93" s="49" t="n"/>
      <c r="D93" s="28" t="n"/>
      <c r="E93" s="25" t="n"/>
      <c r="F93" s="25" t="n"/>
      <c r="G93" s="50" t="n"/>
      <c r="H93" s="25" t="n"/>
      <c r="I93" s="48" t="n"/>
      <c r="J93" s="49" t="n"/>
      <c r="K93" s="28" t="n"/>
      <c r="L93" s="50" t="n"/>
      <c r="M93" s="50" t="n"/>
      <c r="N93" s="25" t="n"/>
      <c r="O93" s="34">
        <f>IF($A93="","",IF($H93="Falta",0,IF(OR($B93="",$C93="",$I93="",$J93=""),"",MAX(0,(($B93+$C93)-($I93+$J93))*24))))</f>
        <v/>
      </c>
      <c r="P93" s="35">
        <f>IF($A93="","",IF($H93="Falta","Falta",IF($H93="Cancelamento",IF(OR($B93="",$C93="",$I93="",$J93=""),"Aviso não informado",IF(($I93+$J93)&gt;($B93+$C93),"Aviso após o horário",IF((($B93+$C93)-($I93+$J93))*24&lt;=Parâmetros!$B$2,"Cancelamento tardio","Cancelamento antecipado"))),"Tipo inválido")))</f>
        <v/>
      </c>
      <c r="Q93" s="35">
        <f>IF($A93="","",IF(OR($D93="",$K93=""),"",IF($K93=0,"Não",IF($K93&lt;$D93,"Parcial","Total"))))</f>
        <v/>
      </c>
      <c r="R93" s="36">
        <f>IF($A93="","",IF(OR($D93="",$K93=""),"",MAX(0,$D93-$K93)))</f>
        <v/>
      </c>
      <c r="S93" s="52">
        <f>IF($A93="","",IF(OR($G93="",$L93=""),"",MAX(0,$G93-$L93)))</f>
        <v/>
      </c>
      <c r="T93" s="52">
        <f>IF($A93="","",IF(OR($M93="",$N93="",$S93=""),"",IF($N93="Retido",MIN($M93,$S93),0)))</f>
        <v/>
      </c>
      <c r="U93" s="52">
        <f>IF($A93="","",IF(OR($S93="",$T93=""),"",MAX(0,$S93-$T93)))</f>
        <v/>
      </c>
      <c r="V93" s="35">
        <f>IF($A93="","",IF(COUNTIF($A$2:$A$501,$A93)&gt;1,"Código duplicado",IF(OR($B93="",$C93="",$D93="",$E93="",$F93="",$G93="",$H93="",$K93="",$L93="",$M93="",$N93=""),"Revisar campos obrigatórios",IF(AND($H93="Falta",$B93+$C93&gt;NOW()),"Falta com horário futuro",IF(AND($H93="Cancelamento",OR($I93="",$J93="")),"Informar aviso do cancelamento",IF(AND($H93="Falta",OR($I93&lt;&gt;"",$J93&lt;&gt;"")),"Limpar aviso para falta",IF(AND($H93="Cancelamento",($I93+$J93)&gt;($B93+$C93)),"Aviso após o horário",IF(AND($K93=0,$L93&gt;0),"Receita substituta sem reposição",IF(AND($K93&gt;0,$L93=0),"Confirmar reposição sem receita",IF(AND($N93="Retido",$M93&lt;=0),"Depósito retido sem valor",IF(AND($N93="Devolvido",$M93&lt;=0),"Depósito devolvido sem valor",IF(AND($N93="Não se aplica",$M93&gt;0),"Definir destino do depósito",IF($M93&gt;$G93,"Depósito acima do valor previsto","OK")))))))))))))</f>
        <v/>
      </c>
    </row>
    <row r="94" ht="22" customHeight="1">
      <c r="A94" s="25" t="n"/>
      <c r="B94" s="48" t="n"/>
      <c r="C94" s="49" t="n"/>
      <c r="D94" s="28" t="n"/>
      <c r="E94" s="25" t="n"/>
      <c r="F94" s="25" t="n"/>
      <c r="G94" s="50" t="n"/>
      <c r="H94" s="25" t="n"/>
      <c r="I94" s="48" t="n"/>
      <c r="J94" s="49" t="n"/>
      <c r="K94" s="28" t="n"/>
      <c r="L94" s="50" t="n"/>
      <c r="M94" s="50" t="n"/>
      <c r="N94" s="25" t="n"/>
      <c r="O94" s="30">
        <f>IF($A94="","",IF($H94="Falta",0,IF(OR($B94="",$C94="",$I94="",$J94=""),"",MAX(0,(($B94+$C94)-($I94+$J94))*24))))</f>
        <v/>
      </c>
      <c r="P94" s="31">
        <f>IF($A94="","",IF($H94="Falta","Falta",IF($H94="Cancelamento",IF(OR($B94="",$C94="",$I94="",$J94=""),"Aviso não informado",IF(($I94+$J94)&gt;($B94+$C94),"Aviso após o horário",IF((($B94+$C94)-($I94+$J94))*24&lt;=Parâmetros!$B$2,"Cancelamento tardio","Cancelamento antecipado"))),"Tipo inválido")))</f>
        <v/>
      </c>
      <c r="Q94" s="31">
        <f>IF($A94="","",IF(OR($D94="",$K94=""),"",IF($K94=0,"Não",IF($K94&lt;$D94,"Parcial","Total"))))</f>
        <v/>
      </c>
      <c r="R94" s="32">
        <f>IF($A94="","",IF(OR($D94="",$K94=""),"",MAX(0,$D94-$K94)))</f>
        <v/>
      </c>
      <c r="S94" s="51">
        <f>IF($A94="","",IF(OR($G94="",$L94=""),"",MAX(0,$G94-$L94)))</f>
        <v/>
      </c>
      <c r="T94" s="51">
        <f>IF($A94="","",IF(OR($M94="",$N94="",$S94=""),"",IF($N94="Retido",MIN($M94,$S94),0)))</f>
        <v/>
      </c>
      <c r="U94" s="51">
        <f>IF($A94="","",IF(OR($S94="",$T94=""),"",MAX(0,$S94-$T94)))</f>
        <v/>
      </c>
      <c r="V94" s="31">
        <f>IF($A94="","",IF(COUNTIF($A$2:$A$501,$A94)&gt;1,"Código duplicado",IF(OR($B94="",$C94="",$D94="",$E94="",$F94="",$G94="",$H94="",$K94="",$L94="",$M94="",$N94=""),"Revisar campos obrigatórios",IF(AND($H94="Falta",$B94+$C94&gt;NOW()),"Falta com horário futuro",IF(AND($H94="Cancelamento",OR($I94="",$J94="")),"Informar aviso do cancelamento",IF(AND($H94="Falta",OR($I94&lt;&gt;"",$J94&lt;&gt;"")),"Limpar aviso para falta",IF(AND($H94="Cancelamento",($I94+$J94)&gt;($B94+$C94)),"Aviso após o horário",IF(AND($K94=0,$L94&gt;0),"Receita substituta sem reposição",IF(AND($K94&gt;0,$L94=0),"Confirmar reposição sem receita",IF(AND($N94="Retido",$M94&lt;=0),"Depósito retido sem valor",IF(AND($N94="Devolvido",$M94&lt;=0),"Depósito devolvido sem valor",IF(AND($N94="Não se aplica",$M94&gt;0),"Definir destino do depósito",IF($M94&gt;$G94,"Depósito acima do valor previsto","OK")))))))))))))</f>
        <v/>
      </c>
    </row>
    <row r="95" ht="22" customHeight="1">
      <c r="A95" s="25" t="n"/>
      <c r="B95" s="48" t="n"/>
      <c r="C95" s="49" t="n"/>
      <c r="D95" s="28" t="n"/>
      <c r="E95" s="25" t="n"/>
      <c r="F95" s="25" t="n"/>
      <c r="G95" s="50" t="n"/>
      <c r="H95" s="25" t="n"/>
      <c r="I95" s="48" t="n"/>
      <c r="J95" s="49" t="n"/>
      <c r="K95" s="28" t="n"/>
      <c r="L95" s="50" t="n"/>
      <c r="M95" s="50" t="n"/>
      <c r="N95" s="25" t="n"/>
      <c r="O95" s="34">
        <f>IF($A95="","",IF($H95="Falta",0,IF(OR($B95="",$C95="",$I95="",$J95=""),"",MAX(0,(($B95+$C95)-($I95+$J95))*24))))</f>
        <v/>
      </c>
      <c r="P95" s="35">
        <f>IF($A95="","",IF($H95="Falta","Falta",IF($H95="Cancelamento",IF(OR($B95="",$C95="",$I95="",$J95=""),"Aviso não informado",IF(($I95+$J95)&gt;($B95+$C95),"Aviso após o horário",IF((($B95+$C95)-($I95+$J95))*24&lt;=Parâmetros!$B$2,"Cancelamento tardio","Cancelamento antecipado"))),"Tipo inválido")))</f>
        <v/>
      </c>
      <c r="Q95" s="35">
        <f>IF($A95="","",IF(OR($D95="",$K95=""),"",IF($K95=0,"Não",IF($K95&lt;$D95,"Parcial","Total"))))</f>
        <v/>
      </c>
      <c r="R95" s="36">
        <f>IF($A95="","",IF(OR($D95="",$K95=""),"",MAX(0,$D95-$K95)))</f>
        <v/>
      </c>
      <c r="S95" s="52">
        <f>IF($A95="","",IF(OR($G95="",$L95=""),"",MAX(0,$G95-$L95)))</f>
        <v/>
      </c>
      <c r="T95" s="52">
        <f>IF($A95="","",IF(OR($M95="",$N95="",$S95=""),"",IF($N95="Retido",MIN($M95,$S95),0)))</f>
        <v/>
      </c>
      <c r="U95" s="52">
        <f>IF($A95="","",IF(OR($S95="",$T95=""),"",MAX(0,$S95-$T95)))</f>
        <v/>
      </c>
      <c r="V95" s="35">
        <f>IF($A95="","",IF(COUNTIF($A$2:$A$501,$A95)&gt;1,"Código duplicado",IF(OR($B95="",$C95="",$D95="",$E95="",$F95="",$G95="",$H95="",$K95="",$L95="",$M95="",$N95=""),"Revisar campos obrigatórios",IF(AND($H95="Falta",$B95+$C95&gt;NOW()),"Falta com horário futuro",IF(AND($H95="Cancelamento",OR($I95="",$J95="")),"Informar aviso do cancelamento",IF(AND($H95="Falta",OR($I95&lt;&gt;"",$J95&lt;&gt;"")),"Limpar aviso para falta",IF(AND($H95="Cancelamento",($I95+$J95)&gt;($B95+$C95)),"Aviso após o horário",IF(AND($K95=0,$L95&gt;0),"Receita substituta sem reposição",IF(AND($K95&gt;0,$L95=0),"Confirmar reposição sem receita",IF(AND($N95="Retido",$M95&lt;=0),"Depósito retido sem valor",IF(AND($N95="Devolvido",$M95&lt;=0),"Depósito devolvido sem valor",IF(AND($N95="Não se aplica",$M95&gt;0),"Definir destino do depósito",IF($M95&gt;$G95,"Depósito acima do valor previsto","OK")))))))))))))</f>
        <v/>
      </c>
    </row>
    <row r="96" ht="22" customHeight="1">
      <c r="A96" s="25" t="n"/>
      <c r="B96" s="48" t="n"/>
      <c r="C96" s="49" t="n"/>
      <c r="D96" s="28" t="n"/>
      <c r="E96" s="25" t="n"/>
      <c r="F96" s="25" t="n"/>
      <c r="G96" s="50" t="n"/>
      <c r="H96" s="25" t="n"/>
      <c r="I96" s="48" t="n"/>
      <c r="J96" s="49" t="n"/>
      <c r="K96" s="28" t="n"/>
      <c r="L96" s="50" t="n"/>
      <c r="M96" s="50" t="n"/>
      <c r="N96" s="25" t="n"/>
      <c r="O96" s="30">
        <f>IF($A96="","",IF($H96="Falta",0,IF(OR($B96="",$C96="",$I96="",$J96=""),"",MAX(0,(($B96+$C96)-($I96+$J96))*24))))</f>
        <v/>
      </c>
      <c r="P96" s="31">
        <f>IF($A96="","",IF($H96="Falta","Falta",IF($H96="Cancelamento",IF(OR($B96="",$C96="",$I96="",$J96=""),"Aviso não informado",IF(($I96+$J96)&gt;($B96+$C96),"Aviso após o horário",IF((($B96+$C96)-($I96+$J96))*24&lt;=Parâmetros!$B$2,"Cancelamento tardio","Cancelamento antecipado"))),"Tipo inválido")))</f>
        <v/>
      </c>
      <c r="Q96" s="31">
        <f>IF($A96="","",IF(OR($D96="",$K96=""),"",IF($K96=0,"Não",IF($K96&lt;$D96,"Parcial","Total"))))</f>
        <v/>
      </c>
      <c r="R96" s="32">
        <f>IF($A96="","",IF(OR($D96="",$K96=""),"",MAX(0,$D96-$K96)))</f>
        <v/>
      </c>
      <c r="S96" s="51">
        <f>IF($A96="","",IF(OR($G96="",$L96=""),"",MAX(0,$G96-$L96)))</f>
        <v/>
      </c>
      <c r="T96" s="51">
        <f>IF($A96="","",IF(OR($M96="",$N96="",$S96=""),"",IF($N96="Retido",MIN($M96,$S96),0)))</f>
        <v/>
      </c>
      <c r="U96" s="51">
        <f>IF($A96="","",IF(OR($S96="",$T96=""),"",MAX(0,$S96-$T96)))</f>
        <v/>
      </c>
      <c r="V96" s="31">
        <f>IF($A96="","",IF(COUNTIF($A$2:$A$501,$A96)&gt;1,"Código duplicado",IF(OR($B96="",$C96="",$D96="",$E96="",$F96="",$G96="",$H96="",$K96="",$L96="",$M96="",$N96=""),"Revisar campos obrigatórios",IF(AND($H96="Falta",$B96+$C96&gt;NOW()),"Falta com horário futuro",IF(AND($H96="Cancelamento",OR($I96="",$J96="")),"Informar aviso do cancelamento",IF(AND($H96="Falta",OR($I96&lt;&gt;"",$J96&lt;&gt;"")),"Limpar aviso para falta",IF(AND($H96="Cancelamento",($I96+$J96)&gt;($B96+$C96)),"Aviso após o horário",IF(AND($K96=0,$L96&gt;0),"Receita substituta sem reposição",IF(AND($K96&gt;0,$L96=0),"Confirmar reposição sem receita",IF(AND($N96="Retido",$M96&lt;=0),"Depósito retido sem valor",IF(AND($N96="Devolvido",$M96&lt;=0),"Depósito devolvido sem valor",IF(AND($N96="Não se aplica",$M96&gt;0),"Definir destino do depósito",IF($M96&gt;$G96,"Depósito acima do valor previsto","OK")))))))))))))</f>
        <v/>
      </c>
    </row>
    <row r="97" ht="22" customHeight="1">
      <c r="A97" s="25" t="n"/>
      <c r="B97" s="48" t="n"/>
      <c r="C97" s="49" t="n"/>
      <c r="D97" s="28" t="n"/>
      <c r="E97" s="25" t="n"/>
      <c r="F97" s="25" t="n"/>
      <c r="G97" s="50" t="n"/>
      <c r="H97" s="25" t="n"/>
      <c r="I97" s="48" t="n"/>
      <c r="J97" s="49" t="n"/>
      <c r="K97" s="28" t="n"/>
      <c r="L97" s="50" t="n"/>
      <c r="M97" s="50" t="n"/>
      <c r="N97" s="25" t="n"/>
      <c r="O97" s="34">
        <f>IF($A97="","",IF($H97="Falta",0,IF(OR($B97="",$C97="",$I97="",$J97=""),"",MAX(0,(($B97+$C97)-($I97+$J97))*24))))</f>
        <v/>
      </c>
      <c r="P97" s="35">
        <f>IF($A97="","",IF($H97="Falta","Falta",IF($H97="Cancelamento",IF(OR($B97="",$C97="",$I97="",$J97=""),"Aviso não informado",IF(($I97+$J97)&gt;($B97+$C97),"Aviso após o horário",IF((($B97+$C97)-($I97+$J97))*24&lt;=Parâmetros!$B$2,"Cancelamento tardio","Cancelamento antecipado"))),"Tipo inválido")))</f>
        <v/>
      </c>
      <c r="Q97" s="35">
        <f>IF($A97="","",IF(OR($D97="",$K97=""),"",IF($K97=0,"Não",IF($K97&lt;$D97,"Parcial","Total"))))</f>
        <v/>
      </c>
      <c r="R97" s="36">
        <f>IF($A97="","",IF(OR($D97="",$K97=""),"",MAX(0,$D97-$K97)))</f>
        <v/>
      </c>
      <c r="S97" s="52">
        <f>IF($A97="","",IF(OR($G97="",$L97=""),"",MAX(0,$G97-$L97)))</f>
        <v/>
      </c>
      <c r="T97" s="52">
        <f>IF($A97="","",IF(OR($M97="",$N97="",$S97=""),"",IF($N97="Retido",MIN($M97,$S97),0)))</f>
        <v/>
      </c>
      <c r="U97" s="52">
        <f>IF($A97="","",IF(OR($S97="",$T97=""),"",MAX(0,$S97-$T97)))</f>
        <v/>
      </c>
      <c r="V97" s="35">
        <f>IF($A97="","",IF(COUNTIF($A$2:$A$501,$A97)&gt;1,"Código duplicado",IF(OR($B97="",$C97="",$D97="",$E97="",$F97="",$G97="",$H97="",$K97="",$L97="",$M97="",$N97=""),"Revisar campos obrigatórios",IF(AND($H97="Falta",$B97+$C97&gt;NOW()),"Falta com horário futuro",IF(AND($H97="Cancelamento",OR($I97="",$J97="")),"Informar aviso do cancelamento",IF(AND($H97="Falta",OR($I97&lt;&gt;"",$J97&lt;&gt;"")),"Limpar aviso para falta",IF(AND($H97="Cancelamento",($I97+$J97)&gt;($B97+$C97)),"Aviso após o horário",IF(AND($K97=0,$L97&gt;0),"Receita substituta sem reposição",IF(AND($K97&gt;0,$L97=0),"Confirmar reposição sem receita",IF(AND($N97="Retido",$M97&lt;=0),"Depósito retido sem valor",IF(AND($N97="Devolvido",$M97&lt;=0),"Depósito devolvido sem valor",IF(AND($N97="Não se aplica",$M97&gt;0),"Definir destino do depósito",IF($M97&gt;$G97,"Depósito acima do valor previsto","OK")))))))))))))</f>
        <v/>
      </c>
    </row>
    <row r="98" ht="22" customHeight="1">
      <c r="A98" s="25" t="n"/>
      <c r="B98" s="48" t="n"/>
      <c r="C98" s="49" t="n"/>
      <c r="D98" s="28" t="n"/>
      <c r="E98" s="25" t="n"/>
      <c r="F98" s="25" t="n"/>
      <c r="G98" s="50" t="n"/>
      <c r="H98" s="25" t="n"/>
      <c r="I98" s="48" t="n"/>
      <c r="J98" s="49" t="n"/>
      <c r="K98" s="28" t="n"/>
      <c r="L98" s="50" t="n"/>
      <c r="M98" s="50" t="n"/>
      <c r="N98" s="25" t="n"/>
      <c r="O98" s="30">
        <f>IF($A98="","",IF($H98="Falta",0,IF(OR($B98="",$C98="",$I98="",$J98=""),"",MAX(0,(($B98+$C98)-($I98+$J98))*24))))</f>
        <v/>
      </c>
      <c r="P98" s="31">
        <f>IF($A98="","",IF($H98="Falta","Falta",IF($H98="Cancelamento",IF(OR($B98="",$C98="",$I98="",$J98=""),"Aviso não informado",IF(($I98+$J98)&gt;($B98+$C98),"Aviso após o horário",IF((($B98+$C98)-($I98+$J98))*24&lt;=Parâmetros!$B$2,"Cancelamento tardio","Cancelamento antecipado"))),"Tipo inválido")))</f>
        <v/>
      </c>
      <c r="Q98" s="31">
        <f>IF($A98="","",IF(OR($D98="",$K98=""),"",IF($K98=0,"Não",IF($K98&lt;$D98,"Parcial","Total"))))</f>
        <v/>
      </c>
      <c r="R98" s="32">
        <f>IF($A98="","",IF(OR($D98="",$K98=""),"",MAX(0,$D98-$K98)))</f>
        <v/>
      </c>
      <c r="S98" s="51">
        <f>IF($A98="","",IF(OR($G98="",$L98=""),"",MAX(0,$G98-$L98)))</f>
        <v/>
      </c>
      <c r="T98" s="51">
        <f>IF($A98="","",IF(OR($M98="",$N98="",$S98=""),"",IF($N98="Retido",MIN($M98,$S98),0)))</f>
        <v/>
      </c>
      <c r="U98" s="51">
        <f>IF($A98="","",IF(OR($S98="",$T98=""),"",MAX(0,$S98-$T98)))</f>
        <v/>
      </c>
      <c r="V98" s="31">
        <f>IF($A98="","",IF(COUNTIF($A$2:$A$501,$A98)&gt;1,"Código duplicado",IF(OR($B98="",$C98="",$D98="",$E98="",$F98="",$G98="",$H98="",$K98="",$L98="",$M98="",$N98=""),"Revisar campos obrigatórios",IF(AND($H98="Falta",$B98+$C98&gt;NOW()),"Falta com horário futuro",IF(AND($H98="Cancelamento",OR($I98="",$J98="")),"Informar aviso do cancelamento",IF(AND($H98="Falta",OR($I98&lt;&gt;"",$J98&lt;&gt;"")),"Limpar aviso para falta",IF(AND($H98="Cancelamento",($I98+$J98)&gt;($B98+$C98)),"Aviso após o horário",IF(AND($K98=0,$L98&gt;0),"Receita substituta sem reposição",IF(AND($K98&gt;0,$L98=0),"Confirmar reposição sem receita",IF(AND($N98="Retido",$M98&lt;=0),"Depósito retido sem valor",IF(AND($N98="Devolvido",$M98&lt;=0),"Depósito devolvido sem valor",IF(AND($N98="Não se aplica",$M98&gt;0),"Definir destino do depósito",IF($M98&gt;$G98,"Depósito acima do valor previsto","OK")))))))))))))</f>
        <v/>
      </c>
    </row>
    <row r="99" ht="22" customHeight="1">
      <c r="A99" s="25" t="n"/>
      <c r="B99" s="48" t="n"/>
      <c r="C99" s="49" t="n"/>
      <c r="D99" s="28" t="n"/>
      <c r="E99" s="25" t="n"/>
      <c r="F99" s="25" t="n"/>
      <c r="G99" s="50" t="n"/>
      <c r="H99" s="25" t="n"/>
      <c r="I99" s="48" t="n"/>
      <c r="J99" s="49" t="n"/>
      <c r="K99" s="28" t="n"/>
      <c r="L99" s="50" t="n"/>
      <c r="M99" s="50" t="n"/>
      <c r="N99" s="25" t="n"/>
      <c r="O99" s="34">
        <f>IF($A99="","",IF($H99="Falta",0,IF(OR($B99="",$C99="",$I99="",$J99=""),"",MAX(0,(($B99+$C99)-($I99+$J99))*24))))</f>
        <v/>
      </c>
      <c r="P99" s="35">
        <f>IF($A99="","",IF($H99="Falta","Falta",IF($H99="Cancelamento",IF(OR($B99="",$C99="",$I99="",$J99=""),"Aviso não informado",IF(($I99+$J99)&gt;($B99+$C99),"Aviso após o horário",IF((($B99+$C99)-($I99+$J99))*24&lt;=Parâmetros!$B$2,"Cancelamento tardio","Cancelamento antecipado"))),"Tipo inválido")))</f>
        <v/>
      </c>
      <c r="Q99" s="35">
        <f>IF($A99="","",IF(OR($D99="",$K99=""),"",IF($K99=0,"Não",IF($K99&lt;$D99,"Parcial","Total"))))</f>
        <v/>
      </c>
      <c r="R99" s="36">
        <f>IF($A99="","",IF(OR($D99="",$K99=""),"",MAX(0,$D99-$K99)))</f>
        <v/>
      </c>
      <c r="S99" s="52">
        <f>IF($A99="","",IF(OR($G99="",$L99=""),"",MAX(0,$G99-$L99)))</f>
        <v/>
      </c>
      <c r="T99" s="52">
        <f>IF($A99="","",IF(OR($M99="",$N99="",$S99=""),"",IF($N99="Retido",MIN($M99,$S99),0)))</f>
        <v/>
      </c>
      <c r="U99" s="52">
        <f>IF($A99="","",IF(OR($S99="",$T99=""),"",MAX(0,$S99-$T99)))</f>
        <v/>
      </c>
      <c r="V99" s="35">
        <f>IF($A99="","",IF(COUNTIF($A$2:$A$501,$A99)&gt;1,"Código duplicado",IF(OR($B99="",$C99="",$D99="",$E99="",$F99="",$G99="",$H99="",$K99="",$L99="",$M99="",$N99=""),"Revisar campos obrigatórios",IF(AND($H99="Falta",$B99+$C99&gt;NOW()),"Falta com horário futuro",IF(AND($H99="Cancelamento",OR($I99="",$J99="")),"Informar aviso do cancelamento",IF(AND($H99="Falta",OR($I99&lt;&gt;"",$J99&lt;&gt;"")),"Limpar aviso para falta",IF(AND($H99="Cancelamento",($I99+$J99)&gt;($B99+$C99)),"Aviso após o horário",IF(AND($K99=0,$L99&gt;0),"Receita substituta sem reposição",IF(AND($K99&gt;0,$L99=0),"Confirmar reposição sem receita",IF(AND($N99="Retido",$M99&lt;=0),"Depósito retido sem valor",IF(AND($N99="Devolvido",$M99&lt;=0),"Depósito devolvido sem valor",IF(AND($N99="Não se aplica",$M99&gt;0),"Definir destino do depósito",IF($M99&gt;$G99,"Depósito acima do valor previsto","OK")))))))))))))</f>
        <v/>
      </c>
    </row>
    <row r="100" ht="22" customHeight="1">
      <c r="A100" s="25" t="n"/>
      <c r="B100" s="48" t="n"/>
      <c r="C100" s="49" t="n"/>
      <c r="D100" s="28" t="n"/>
      <c r="E100" s="25" t="n"/>
      <c r="F100" s="25" t="n"/>
      <c r="G100" s="50" t="n"/>
      <c r="H100" s="25" t="n"/>
      <c r="I100" s="48" t="n"/>
      <c r="J100" s="49" t="n"/>
      <c r="K100" s="28" t="n"/>
      <c r="L100" s="50" t="n"/>
      <c r="M100" s="50" t="n"/>
      <c r="N100" s="25" t="n"/>
      <c r="O100" s="30">
        <f>IF($A100="","",IF($H100="Falta",0,IF(OR($B100="",$C100="",$I100="",$J100=""),"",MAX(0,(($B100+$C100)-($I100+$J100))*24))))</f>
        <v/>
      </c>
      <c r="P100" s="31">
        <f>IF($A100="","",IF($H100="Falta","Falta",IF($H100="Cancelamento",IF(OR($B100="",$C100="",$I100="",$J100=""),"Aviso não informado",IF(($I100+$J100)&gt;($B100+$C100),"Aviso após o horário",IF((($B100+$C100)-($I100+$J100))*24&lt;=Parâmetros!$B$2,"Cancelamento tardio","Cancelamento antecipado"))),"Tipo inválido")))</f>
        <v/>
      </c>
      <c r="Q100" s="31">
        <f>IF($A100="","",IF(OR($D100="",$K100=""),"",IF($K100=0,"Não",IF($K100&lt;$D100,"Parcial","Total"))))</f>
        <v/>
      </c>
      <c r="R100" s="32">
        <f>IF($A100="","",IF(OR($D100="",$K100=""),"",MAX(0,$D100-$K100)))</f>
        <v/>
      </c>
      <c r="S100" s="51">
        <f>IF($A100="","",IF(OR($G100="",$L100=""),"",MAX(0,$G100-$L100)))</f>
        <v/>
      </c>
      <c r="T100" s="51">
        <f>IF($A100="","",IF(OR($M100="",$N100="",$S100=""),"",IF($N100="Retido",MIN($M100,$S100),0)))</f>
        <v/>
      </c>
      <c r="U100" s="51">
        <f>IF($A100="","",IF(OR($S100="",$T100=""),"",MAX(0,$S100-$T100)))</f>
        <v/>
      </c>
      <c r="V100" s="31">
        <f>IF($A100="","",IF(COUNTIF($A$2:$A$501,$A100)&gt;1,"Código duplicado",IF(OR($B100="",$C100="",$D100="",$E100="",$F100="",$G100="",$H100="",$K100="",$L100="",$M100="",$N100=""),"Revisar campos obrigatórios",IF(AND($H100="Falta",$B100+$C100&gt;NOW()),"Falta com horário futuro",IF(AND($H100="Cancelamento",OR($I100="",$J100="")),"Informar aviso do cancelamento",IF(AND($H100="Falta",OR($I100&lt;&gt;"",$J100&lt;&gt;"")),"Limpar aviso para falta",IF(AND($H100="Cancelamento",($I100+$J100)&gt;($B100+$C100)),"Aviso após o horário",IF(AND($K100=0,$L100&gt;0),"Receita substituta sem reposição",IF(AND($K100&gt;0,$L100=0),"Confirmar reposição sem receita",IF(AND($N100="Retido",$M100&lt;=0),"Depósito retido sem valor",IF(AND($N100="Devolvido",$M100&lt;=0),"Depósito devolvido sem valor",IF(AND($N100="Não se aplica",$M100&gt;0),"Definir destino do depósito",IF($M100&gt;$G100,"Depósito acima do valor previsto","OK")))))))))))))</f>
        <v/>
      </c>
    </row>
    <row r="101" ht="22" customHeight="1">
      <c r="A101" s="25" t="n"/>
      <c r="B101" s="48" t="n"/>
      <c r="C101" s="49" t="n"/>
      <c r="D101" s="28" t="n"/>
      <c r="E101" s="25" t="n"/>
      <c r="F101" s="25" t="n"/>
      <c r="G101" s="50" t="n"/>
      <c r="H101" s="25" t="n"/>
      <c r="I101" s="48" t="n"/>
      <c r="J101" s="49" t="n"/>
      <c r="K101" s="28" t="n"/>
      <c r="L101" s="50" t="n"/>
      <c r="M101" s="50" t="n"/>
      <c r="N101" s="25" t="n"/>
      <c r="O101" s="34">
        <f>IF($A101="","",IF($H101="Falta",0,IF(OR($B101="",$C101="",$I101="",$J101=""),"",MAX(0,(($B101+$C101)-($I101+$J101))*24))))</f>
        <v/>
      </c>
      <c r="P101" s="35">
        <f>IF($A101="","",IF($H101="Falta","Falta",IF($H101="Cancelamento",IF(OR($B101="",$C101="",$I101="",$J101=""),"Aviso não informado",IF(($I101+$J101)&gt;($B101+$C101),"Aviso após o horário",IF((($B101+$C101)-($I101+$J101))*24&lt;=Parâmetros!$B$2,"Cancelamento tardio","Cancelamento antecipado"))),"Tipo inválido")))</f>
        <v/>
      </c>
      <c r="Q101" s="35">
        <f>IF($A101="","",IF(OR($D101="",$K101=""),"",IF($K101=0,"Não",IF($K101&lt;$D101,"Parcial","Total"))))</f>
        <v/>
      </c>
      <c r="R101" s="36">
        <f>IF($A101="","",IF(OR($D101="",$K101=""),"",MAX(0,$D101-$K101)))</f>
        <v/>
      </c>
      <c r="S101" s="52">
        <f>IF($A101="","",IF(OR($G101="",$L101=""),"",MAX(0,$G101-$L101)))</f>
        <v/>
      </c>
      <c r="T101" s="52">
        <f>IF($A101="","",IF(OR($M101="",$N101="",$S101=""),"",IF($N101="Retido",MIN($M101,$S101),0)))</f>
        <v/>
      </c>
      <c r="U101" s="52">
        <f>IF($A101="","",IF(OR($S101="",$T101=""),"",MAX(0,$S101-$T101)))</f>
        <v/>
      </c>
      <c r="V101" s="35">
        <f>IF($A101="","",IF(COUNTIF($A$2:$A$501,$A101)&gt;1,"Código duplicado",IF(OR($B101="",$C101="",$D101="",$E101="",$F101="",$G101="",$H101="",$K101="",$L101="",$M101="",$N101=""),"Revisar campos obrigatórios",IF(AND($H101="Falta",$B101+$C101&gt;NOW()),"Falta com horário futuro",IF(AND($H101="Cancelamento",OR($I101="",$J101="")),"Informar aviso do cancelamento",IF(AND($H101="Falta",OR($I101&lt;&gt;"",$J101&lt;&gt;"")),"Limpar aviso para falta",IF(AND($H101="Cancelamento",($I101+$J101)&gt;($B101+$C101)),"Aviso após o horário",IF(AND($K101=0,$L101&gt;0),"Receita substituta sem reposição",IF(AND($K101&gt;0,$L101=0),"Confirmar reposição sem receita",IF(AND($N101="Retido",$M101&lt;=0),"Depósito retido sem valor",IF(AND($N101="Devolvido",$M101&lt;=0),"Depósito devolvido sem valor",IF(AND($N101="Não se aplica",$M101&gt;0),"Definir destino do depósito",IF($M101&gt;$G101,"Depósito acima do valor previsto","OK")))))))))))))</f>
        <v/>
      </c>
    </row>
    <row r="102" ht="22" customHeight="1">
      <c r="A102" s="25" t="n"/>
      <c r="B102" s="48" t="n"/>
      <c r="C102" s="49" t="n"/>
      <c r="D102" s="28" t="n"/>
      <c r="E102" s="25" t="n"/>
      <c r="F102" s="25" t="n"/>
      <c r="G102" s="50" t="n"/>
      <c r="H102" s="25" t="n"/>
      <c r="I102" s="48" t="n"/>
      <c r="J102" s="49" t="n"/>
      <c r="K102" s="28" t="n"/>
      <c r="L102" s="50" t="n"/>
      <c r="M102" s="50" t="n"/>
      <c r="N102" s="25" t="n"/>
      <c r="O102" s="30">
        <f>IF($A102="","",IF($H102="Falta",0,IF(OR($B102="",$C102="",$I102="",$J102=""),"",MAX(0,(($B102+$C102)-($I102+$J102))*24))))</f>
        <v/>
      </c>
      <c r="P102" s="31">
        <f>IF($A102="","",IF($H102="Falta","Falta",IF($H102="Cancelamento",IF(OR($B102="",$C102="",$I102="",$J102=""),"Aviso não informado",IF(($I102+$J102)&gt;($B102+$C102),"Aviso após o horário",IF((($B102+$C102)-($I102+$J102))*24&lt;=Parâmetros!$B$2,"Cancelamento tardio","Cancelamento antecipado"))),"Tipo inválido")))</f>
        <v/>
      </c>
      <c r="Q102" s="31">
        <f>IF($A102="","",IF(OR($D102="",$K102=""),"",IF($K102=0,"Não",IF($K102&lt;$D102,"Parcial","Total"))))</f>
        <v/>
      </c>
      <c r="R102" s="32">
        <f>IF($A102="","",IF(OR($D102="",$K102=""),"",MAX(0,$D102-$K102)))</f>
        <v/>
      </c>
      <c r="S102" s="51">
        <f>IF($A102="","",IF(OR($G102="",$L102=""),"",MAX(0,$G102-$L102)))</f>
        <v/>
      </c>
      <c r="T102" s="51">
        <f>IF($A102="","",IF(OR($M102="",$N102="",$S102=""),"",IF($N102="Retido",MIN($M102,$S102),0)))</f>
        <v/>
      </c>
      <c r="U102" s="51">
        <f>IF($A102="","",IF(OR($S102="",$T102=""),"",MAX(0,$S102-$T102)))</f>
        <v/>
      </c>
      <c r="V102" s="31">
        <f>IF($A102="","",IF(COUNTIF($A$2:$A$501,$A102)&gt;1,"Código duplicado",IF(OR($B102="",$C102="",$D102="",$E102="",$F102="",$G102="",$H102="",$K102="",$L102="",$M102="",$N102=""),"Revisar campos obrigatórios",IF(AND($H102="Falta",$B102+$C102&gt;NOW()),"Falta com horário futuro",IF(AND($H102="Cancelamento",OR($I102="",$J102="")),"Informar aviso do cancelamento",IF(AND($H102="Falta",OR($I102&lt;&gt;"",$J102&lt;&gt;"")),"Limpar aviso para falta",IF(AND($H102="Cancelamento",($I102+$J102)&gt;($B102+$C102)),"Aviso após o horário",IF(AND($K102=0,$L102&gt;0),"Receita substituta sem reposição",IF(AND($K102&gt;0,$L102=0),"Confirmar reposição sem receita",IF(AND($N102="Retido",$M102&lt;=0),"Depósito retido sem valor",IF(AND($N102="Devolvido",$M102&lt;=0),"Depósito devolvido sem valor",IF(AND($N102="Não se aplica",$M102&gt;0),"Definir destino do depósito",IF($M102&gt;$G102,"Depósito acima do valor previsto","OK")))))))))))))</f>
        <v/>
      </c>
    </row>
    <row r="103" ht="22" customHeight="1">
      <c r="A103" s="25" t="n"/>
      <c r="B103" s="48" t="n"/>
      <c r="C103" s="49" t="n"/>
      <c r="D103" s="28" t="n"/>
      <c r="E103" s="25" t="n"/>
      <c r="F103" s="25" t="n"/>
      <c r="G103" s="50" t="n"/>
      <c r="H103" s="25" t="n"/>
      <c r="I103" s="48" t="n"/>
      <c r="J103" s="49" t="n"/>
      <c r="K103" s="28" t="n"/>
      <c r="L103" s="50" t="n"/>
      <c r="M103" s="50" t="n"/>
      <c r="N103" s="25" t="n"/>
      <c r="O103" s="34">
        <f>IF($A103="","",IF($H103="Falta",0,IF(OR($B103="",$C103="",$I103="",$J103=""),"",MAX(0,(($B103+$C103)-($I103+$J103))*24))))</f>
        <v/>
      </c>
      <c r="P103" s="35">
        <f>IF($A103="","",IF($H103="Falta","Falta",IF($H103="Cancelamento",IF(OR($B103="",$C103="",$I103="",$J103=""),"Aviso não informado",IF(($I103+$J103)&gt;($B103+$C103),"Aviso após o horário",IF((($B103+$C103)-($I103+$J103))*24&lt;=Parâmetros!$B$2,"Cancelamento tardio","Cancelamento antecipado"))),"Tipo inválido")))</f>
        <v/>
      </c>
      <c r="Q103" s="35">
        <f>IF($A103="","",IF(OR($D103="",$K103=""),"",IF($K103=0,"Não",IF($K103&lt;$D103,"Parcial","Total"))))</f>
        <v/>
      </c>
      <c r="R103" s="36">
        <f>IF($A103="","",IF(OR($D103="",$K103=""),"",MAX(0,$D103-$K103)))</f>
        <v/>
      </c>
      <c r="S103" s="52">
        <f>IF($A103="","",IF(OR($G103="",$L103=""),"",MAX(0,$G103-$L103)))</f>
        <v/>
      </c>
      <c r="T103" s="52">
        <f>IF($A103="","",IF(OR($M103="",$N103="",$S103=""),"",IF($N103="Retido",MIN($M103,$S103),0)))</f>
        <v/>
      </c>
      <c r="U103" s="52">
        <f>IF($A103="","",IF(OR($S103="",$T103=""),"",MAX(0,$S103-$T103)))</f>
        <v/>
      </c>
      <c r="V103" s="35">
        <f>IF($A103="","",IF(COUNTIF($A$2:$A$501,$A103)&gt;1,"Código duplicado",IF(OR($B103="",$C103="",$D103="",$E103="",$F103="",$G103="",$H103="",$K103="",$L103="",$M103="",$N103=""),"Revisar campos obrigatórios",IF(AND($H103="Falta",$B103+$C103&gt;NOW()),"Falta com horário futuro",IF(AND($H103="Cancelamento",OR($I103="",$J103="")),"Informar aviso do cancelamento",IF(AND($H103="Falta",OR($I103&lt;&gt;"",$J103&lt;&gt;"")),"Limpar aviso para falta",IF(AND($H103="Cancelamento",($I103+$J103)&gt;($B103+$C103)),"Aviso após o horário",IF(AND($K103=0,$L103&gt;0),"Receita substituta sem reposição",IF(AND($K103&gt;0,$L103=0),"Confirmar reposição sem receita",IF(AND($N103="Retido",$M103&lt;=0),"Depósito retido sem valor",IF(AND($N103="Devolvido",$M103&lt;=0),"Depósito devolvido sem valor",IF(AND($N103="Não se aplica",$M103&gt;0),"Definir destino do depósito",IF($M103&gt;$G103,"Depósito acima do valor previsto","OK")))))))))))))</f>
        <v/>
      </c>
    </row>
    <row r="104" ht="22" customHeight="1">
      <c r="A104" s="25" t="n"/>
      <c r="B104" s="48" t="n"/>
      <c r="C104" s="49" t="n"/>
      <c r="D104" s="28" t="n"/>
      <c r="E104" s="25" t="n"/>
      <c r="F104" s="25" t="n"/>
      <c r="G104" s="50" t="n"/>
      <c r="H104" s="25" t="n"/>
      <c r="I104" s="48" t="n"/>
      <c r="J104" s="49" t="n"/>
      <c r="K104" s="28" t="n"/>
      <c r="L104" s="50" t="n"/>
      <c r="M104" s="50" t="n"/>
      <c r="N104" s="25" t="n"/>
      <c r="O104" s="30">
        <f>IF($A104="","",IF($H104="Falta",0,IF(OR($B104="",$C104="",$I104="",$J104=""),"",MAX(0,(($B104+$C104)-($I104+$J104))*24))))</f>
        <v/>
      </c>
      <c r="P104" s="31">
        <f>IF($A104="","",IF($H104="Falta","Falta",IF($H104="Cancelamento",IF(OR($B104="",$C104="",$I104="",$J104=""),"Aviso não informado",IF(($I104+$J104)&gt;($B104+$C104),"Aviso após o horário",IF((($B104+$C104)-($I104+$J104))*24&lt;=Parâmetros!$B$2,"Cancelamento tardio","Cancelamento antecipado"))),"Tipo inválido")))</f>
        <v/>
      </c>
      <c r="Q104" s="31">
        <f>IF($A104="","",IF(OR($D104="",$K104=""),"",IF($K104=0,"Não",IF($K104&lt;$D104,"Parcial","Total"))))</f>
        <v/>
      </c>
      <c r="R104" s="32">
        <f>IF($A104="","",IF(OR($D104="",$K104=""),"",MAX(0,$D104-$K104)))</f>
        <v/>
      </c>
      <c r="S104" s="51">
        <f>IF($A104="","",IF(OR($G104="",$L104=""),"",MAX(0,$G104-$L104)))</f>
        <v/>
      </c>
      <c r="T104" s="51">
        <f>IF($A104="","",IF(OR($M104="",$N104="",$S104=""),"",IF($N104="Retido",MIN($M104,$S104),0)))</f>
        <v/>
      </c>
      <c r="U104" s="51">
        <f>IF($A104="","",IF(OR($S104="",$T104=""),"",MAX(0,$S104-$T104)))</f>
        <v/>
      </c>
      <c r="V104" s="31">
        <f>IF($A104="","",IF(COUNTIF($A$2:$A$501,$A104)&gt;1,"Código duplicado",IF(OR($B104="",$C104="",$D104="",$E104="",$F104="",$G104="",$H104="",$K104="",$L104="",$M104="",$N104=""),"Revisar campos obrigatórios",IF(AND($H104="Falta",$B104+$C104&gt;NOW()),"Falta com horário futuro",IF(AND($H104="Cancelamento",OR($I104="",$J104="")),"Informar aviso do cancelamento",IF(AND($H104="Falta",OR($I104&lt;&gt;"",$J104&lt;&gt;"")),"Limpar aviso para falta",IF(AND($H104="Cancelamento",($I104+$J104)&gt;($B104+$C104)),"Aviso após o horário",IF(AND($K104=0,$L104&gt;0),"Receita substituta sem reposição",IF(AND($K104&gt;0,$L104=0),"Confirmar reposição sem receita",IF(AND($N104="Retido",$M104&lt;=0),"Depósito retido sem valor",IF(AND($N104="Devolvido",$M104&lt;=0),"Depósito devolvido sem valor",IF(AND($N104="Não se aplica",$M104&gt;0),"Definir destino do depósito",IF($M104&gt;$G104,"Depósito acima do valor previsto","OK")))))))))))))</f>
        <v/>
      </c>
    </row>
    <row r="105" ht="22" customHeight="1">
      <c r="A105" s="25" t="n"/>
      <c r="B105" s="48" t="n"/>
      <c r="C105" s="49" t="n"/>
      <c r="D105" s="28" t="n"/>
      <c r="E105" s="25" t="n"/>
      <c r="F105" s="25" t="n"/>
      <c r="G105" s="50" t="n"/>
      <c r="H105" s="25" t="n"/>
      <c r="I105" s="48" t="n"/>
      <c r="J105" s="49" t="n"/>
      <c r="K105" s="28" t="n"/>
      <c r="L105" s="50" t="n"/>
      <c r="M105" s="50" t="n"/>
      <c r="N105" s="25" t="n"/>
      <c r="O105" s="34">
        <f>IF($A105="","",IF($H105="Falta",0,IF(OR($B105="",$C105="",$I105="",$J105=""),"",MAX(0,(($B105+$C105)-($I105+$J105))*24))))</f>
        <v/>
      </c>
      <c r="P105" s="35">
        <f>IF($A105="","",IF($H105="Falta","Falta",IF($H105="Cancelamento",IF(OR($B105="",$C105="",$I105="",$J105=""),"Aviso não informado",IF(($I105+$J105)&gt;($B105+$C105),"Aviso após o horário",IF((($B105+$C105)-($I105+$J105))*24&lt;=Parâmetros!$B$2,"Cancelamento tardio","Cancelamento antecipado"))),"Tipo inválido")))</f>
        <v/>
      </c>
      <c r="Q105" s="35">
        <f>IF($A105="","",IF(OR($D105="",$K105=""),"",IF($K105=0,"Não",IF($K105&lt;$D105,"Parcial","Total"))))</f>
        <v/>
      </c>
      <c r="R105" s="36">
        <f>IF($A105="","",IF(OR($D105="",$K105=""),"",MAX(0,$D105-$K105)))</f>
        <v/>
      </c>
      <c r="S105" s="52">
        <f>IF($A105="","",IF(OR($G105="",$L105=""),"",MAX(0,$G105-$L105)))</f>
        <v/>
      </c>
      <c r="T105" s="52">
        <f>IF($A105="","",IF(OR($M105="",$N105="",$S105=""),"",IF($N105="Retido",MIN($M105,$S105),0)))</f>
        <v/>
      </c>
      <c r="U105" s="52">
        <f>IF($A105="","",IF(OR($S105="",$T105=""),"",MAX(0,$S105-$T105)))</f>
        <v/>
      </c>
      <c r="V105" s="35">
        <f>IF($A105="","",IF(COUNTIF($A$2:$A$501,$A105)&gt;1,"Código duplicado",IF(OR($B105="",$C105="",$D105="",$E105="",$F105="",$G105="",$H105="",$K105="",$L105="",$M105="",$N105=""),"Revisar campos obrigatórios",IF(AND($H105="Falta",$B105+$C105&gt;NOW()),"Falta com horário futuro",IF(AND($H105="Cancelamento",OR($I105="",$J105="")),"Informar aviso do cancelamento",IF(AND($H105="Falta",OR($I105&lt;&gt;"",$J105&lt;&gt;"")),"Limpar aviso para falta",IF(AND($H105="Cancelamento",($I105+$J105)&gt;($B105+$C105)),"Aviso após o horário",IF(AND($K105=0,$L105&gt;0),"Receita substituta sem reposição",IF(AND($K105&gt;0,$L105=0),"Confirmar reposição sem receita",IF(AND($N105="Retido",$M105&lt;=0),"Depósito retido sem valor",IF(AND($N105="Devolvido",$M105&lt;=0),"Depósito devolvido sem valor",IF(AND($N105="Não se aplica",$M105&gt;0),"Definir destino do depósito",IF($M105&gt;$G105,"Depósito acima do valor previsto","OK")))))))))))))</f>
        <v/>
      </c>
    </row>
    <row r="106" ht="22" customHeight="1">
      <c r="A106" s="25" t="n"/>
      <c r="B106" s="48" t="n"/>
      <c r="C106" s="49" t="n"/>
      <c r="D106" s="28" t="n"/>
      <c r="E106" s="25" t="n"/>
      <c r="F106" s="25" t="n"/>
      <c r="G106" s="50" t="n"/>
      <c r="H106" s="25" t="n"/>
      <c r="I106" s="48" t="n"/>
      <c r="J106" s="49" t="n"/>
      <c r="K106" s="28" t="n"/>
      <c r="L106" s="50" t="n"/>
      <c r="M106" s="50" t="n"/>
      <c r="N106" s="25" t="n"/>
      <c r="O106" s="30">
        <f>IF($A106="","",IF($H106="Falta",0,IF(OR($B106="",$C106="",$I106="",$J106=""),"",MAX(0,(($B106+$C106)-($I106+$J106))*24))))</f>
        <v/>
      </c>
      <c r="P106" s="31">
        <f>IF($A106="","",IF($H106="Falta","Falta",IF($H106="Cancelamento",IF(OR($B106="",$C106="",$I106="",$J106=""),"Aviso não informado",IF(($I106+$J106)&gt;($B106+$C106),"Aviso após o horário",IF((($B106+$C106)-($I106+$J106))*24&lt;=Parâmetros!$B$2,"Cancelamento tardio","Cancelamento antecipado"))),"Tipo inválido")))</f>
        <v/>
      </c>
      <c r="Q106" s="31">
        <f>IF($A106="","",IF(OR($D106="",$K106=""),"",IF($K106=0,"Não",IF($K106&lt;$D106,"Parcial","Total"))))</f>
        <v/>
      </c>
      <c r="R106" s="32">
        <f>IF($A106="","",IF(OR($D106="",$K106=""),"",MAX(0,$D106-$K106)))</f>
        <v/>
      </c>
      <c r="S106" s="51">
        <f>IF($A106="","",IF(OR($G106="",$L106=""),"",MAX(0,$G106-$L106)))</f>
        <v/>
      </c>
      <c r="T106" s="51">
        <f>IF($A106="","",IF(OR($M106="",$N106="",$S106=""),"",IF($N106="Retido",MIN($M106,$S106),0)))</f>
        <v/>
      </c>
      <c r="U106" s="51">
        <f>IF($A106="","",IF(OR($S106="",$T106=""),"",MAX(0,$S106-$T106)))</f>
        <v/>
      </c>
      <c r="V106" s="31">
        <f>IF($A106="","",IF(COUNTIF($A$2:$A$501,$A106)&gt;1,"Código duplicado",IF(OR($B106="",$C106="",$D106="",$E106="",$F106="",$G106="",$H106="",$K106="",$L106="",$M106="",$N106=""),"Revisar campos obrigatórios",IF(AND($H106="Falta",$B106+$C106&gt;NOW()),"Falta com horário futuro",IF(AND($H106="Cancelamento",OR($I106="",$J106="")),"Informar aviso do cancelamento",IF(AND($H106="Falta",OR($I106&lt;&gt;"",$J106&lt;&gt;"")),"Limpar aviso para falta",IF(AND($H106="Cancelamento",($I106+$J106)&gt;($B106+$C106)),"Aviso após o horário",IF(AND($K106=0,$L106&gt;0),"Receita substituta sem reposição",IF(AND($K106&gt;0,$L106=0),"Confirmar reposição sem receita",IF(AND($N106="Retido",$M106&lt;=0),"Depósito retido sem valor",IF(AND($N106="Devolvido",$M106&lt;=0),"Depósito devolvido sem valor",IF(AND($N106="Não se aplica",$M106&gt;0),"Definir destino do depósito",IF($M106&gt;$G106,"Depósito acima do valor previsto","OK")))))))))))))</f>
        <v/>
      </c>
    </row>
    <row r="107" ht="22" customHeight="1">
      <c r="A107" s="25" t="n"/>
      <c r="B107" s="48" t="n"/>
      <c r="C107" s="49" t="n"/>
      <c r="D107" s="28" t="n"/>
      <c r="E107" s="25" t="n"/>
      <c r="F107" s="25" t="n"/>
      <c r="G107" s="50" t="n"/>
      <c r="H107" s="25" t="n"/>
      <c r="I107" s="48" t="n"/>
      <c r="J107" s="49" t="n"/>
      <c r="K107" s="28" t="n"/>
      <c r="L107" s="50" t="n"/>
      <c r="M107" s="50" t="n"/>
      <c r="N107" s="25" t="n"/>
      <c r="O107" s="34">
        <f>IF($A107="","",IF($H107="Falta",0,IF(OR($B107="",$C107="",$I107="",$J107=""),"",MAX(0,(($B107+$C107)-($I107+$J107))*24))))</f>
        <v/>
      </c>
      <c r="P107" s="35">
        <f>IF($A107="","",IF($H107="Falta","Falta",IF($H107="Cancelamento",IF(OR($B107="",$C107="",$I107="",$J107=""),"Aviso não informado",IF(($I107+$J107)&gt;($B107+$C107),"Aviso após o horário",IF((($B107+$C107)-($I107+$J107))*24&lt;=Parâmetros!$B$2,"Cancelamento tardio","Cancelamento antecipado"))),"Tipo inválido")))</f>
        <v/>
      </c>
      <c r="Q107" s="35">
        <f>IF($A107="","",IF(OR($D107="",$K107=""),"",IF($K107=0,"Não",IF($K107&lt;$D107,"Parcial","Total"))))</f>
        <v/>
      </c>
      <c r="R107" s="36">
        <f>IF($A107="","",IF(OR($D107="",$K107=""),"",MAX(0,$D107-$K107)))</f>
        <v/>
      </c>
      <c r="S107" s="52">
        <f>IF($A107="","",IF(OR($G107="",$L107=""),"",MAX(0,$G107-$L107)))</f>
        <v/>
      </c>
      <c r="T107" s="52">
        <f>IF($A107="","",IF(OR($M107="",$N107="",$S107=""),"",IF($N107="Retido",MIN($M107,$S107),0)))</f>
        <v/>
      </c>
      <c r="U107" s="52">
        <f>IF($A107="","",IF(OR($S107="",$T107=""),"",MAX(0,$S107-$T107)))</f>
        <v/>
      </c>
      <c r="V107" s="35">
        <f>IF($A107="","",IF(COUNTIF($A$2:$A$501,$A107)&gt;1,"Código duplicado",IF(OR($B107="",$C107="",$D107="",$E107="",$F107="",$G107="",$H107="",$K107="",$L107="",$M107="",$N107=""),"Revisar campos obrigatórios",IF(AND($H107="Falta",$B107+$C107&gt;NOW()),"Falta com horário futuro",IF(AND($H107="Cancelamento",OR($I107="",$J107="")),"Informar aviso do cancelamento",IF(AND($H107="Falta",OR($I107&lt;&gt;"",$J107&lt;&gt;"")),"Limpar aviso para falta",IF(AND($H107="Cancelamento",($I107+$J107)&gt;($B107+$C107)),"Aviso após o horário",IF(AND($K107=0,$L107&gt;0),"Receita substituta sem reposição",IF(AND($K107&gt;0,$L107=0),"Confirmar reposição sem receita",IF(AND($N107="Retido",$M107&lt;=0),"Depósito retido sem valor",IF(AND($N107="Devolvido",$M107&lt;=0),"Depósito devolvido sem valor",IF(AND($N107="Não se aplica",$M107&gt;0),"Definir destino do depósito",IF($M107&gt;$G107,"Depósito acima do valor previsto","OK")))))))))))))</f>
        <v/>
      </c>
    </row>
    <row r="108" ht="22" customHeight="1">
      <c r="A108" s="25" t="n"/>
      <c r="B108" s="48" t="n"/>
      <c r="C108" s="49" t="n"/>
      <c r="D108" s="28" t="n"/>
      <c r="E108" s="25" t="n"/>
      <c r="F108" s="25" t="n"/>
      <c r="G108" s="50" t="n"/>
      <c r="H108" s="25" t="n"/>
      <c r="I108" s="48" t="n"/>
      <c r="J108" s="49" t="n"/>
      <c r="K108" s="28" t="n"/>
      <c r="L108" s="50" t="n"/>
      <c r="M108" s="50" t="n"/>
      <c r="N108" s="25" t="n"/>
      <c r="O108" s="30">
        <f>IF($A108="","",IF($H108="Falta",0,IF(OR($B108="",$C108="",$I108="",$J108=""),"",MAX(0,(($B108+$C108)-($I108+$J108))*24))))</f>
        <v/>
      </c>
      <c r="P108" s="31">
        <f>IF($A108="","",IF($H108="Falta","Falta",IF($H108="Cancelamento",IF(OR($B108="",$C108="",$I108="",$J108=""),"Aviso não informado",IF(($I108+$J108)&gt;($B108+$C108),"Aviso após o horário",IF((($B108+$C108)-($I108+$J108))*24&lt;=Parâmetros!$B$2,"Cancelamento tardio","Cancelamento antecipado"))),"Tipo inválido")))</f>
        <v/>
      </c>
      <c r="Q108" s="31">
        <f>IF($A108="","",IF(OR($D108="",$K108=""),"",IF($K108=0,"Não",IF($K108&lt;$D108,"Parcial","Total"))))</f>
        <v/>
      </c>
      <c r="R108" s="32">
        <f>IF($A108="","",IF(OR($D108="",$K108=""),"",MAX(0,$D108-$K108)))</f>
        <v/>
      </c>
      <c r="S108" s="51">
        <f>IF($A108="","",IF(OR($G108="",$L108=""),"",MAX(0,$G108-$L108)))</f>
        <v/>
      </c>
      <c r="T108" s="51">
        <f>IF($A108="","",IF(OR($M108="",$N108="",$S108=""),"",IF($N108="Retido",MIN($M108,$S108),0)))</f>
        <v/>
      </c>
      <c r="U108" s="51">
        <f>IF($A108="","",IF(OR($S108="",$T108=""),"",MAX(0,$S108-$T108)))</f>
        <v/>
      </c>
      <c r="V108" s="31">
        <f>IF($A108="","",IF(COUNTIF($A$2:$A$501,$A108)&gt;1,"Código duplicado",IF(OR($B108="",$C108="",$D108="",$E108="",$F108="",$G108="",$H108="",$K108="",$L108="",$M108="",$N108=""),"Revisar campos obrigatórios",IF(AND($H108="Falta",$B108+$C108&gt;NOW()),"Falta com horário futuro",IF(AND($H108="Cancelamento",OR($I108="",$J108="")),"Informar aviso do cancelamento",IF(AND($H108="Falta",OR($I108&lt;&gt;"",$J108&lt;&gt;"")),"Limpar aviso para falta",IF(AND($H108="Cancelamento",($I108+$J108)&gt;($B108+$C108)),"Aviso após o horário",IF(AND($K108=0,$L108&gt;0),"Receita substituta sem reposição",IF(AND($K108&gt;0,$L108=0),"Confirmar reposição sem receita",IF(AND($N108="Retido",$M108&lt;=0),"Depósito retido sem valor",IF(AND($N108="Devolvido",$M108&lt;=0),"Depósito devolvido sem valor",IF(AND($N108="Não se aplica",$M108&gt;0),"Definir destino do depósito",IF($M108&gt;$G108,"Depósito acima do valor previsto","OK")))))))))))))</f>
        <v/>
      </c>
    </row>
    <row r="109" ht="22" customHeight="1">
      <c r="A109" s="25" t="n"/>
      <c r="B109" s="48" t="n"/>
      <c r="C109" s="49" t="n"/>
      <c r="D109" s="28" t="n"/>
      <c r="E109" s="25" t="n"/>
      <c r="F109" s="25" t="n"/>
      <c r="G109" s="50" t="n"/>
      <c r="H109" s="25" t="n"/>
      <c r="I109" s="48" t="n"/>
      <c r="J109" s="49" t="n"/>
      <c r="K109" s="28" t="n"/>
      <c r="L109" s="50" t="n"/>
      <c r="M109" s="50" t="n"/>
      <c r="N109" s="25" t="n"/>
      <c r="O109" s="34">
        <f>IF($A109="","",IF($H109="Falta",0,IF(OR($B109="",$C109="",$I109="",$J109=""),"",MAX(0,(($B109+$C109)-($I109+$J109))*24))))</f>
        <v/>
      </c>
      <c r="P109" s="35">
        <f>IF($A109="","",IF($H109="Falta","Falta",IF($H109="Cancelamento",IF(OR($B109="",$C109="",$I109="",$J109=""),"Aviso não informado",IF(($I109+$J109)&gt;($B109+$C109),"Aviso após o horário",IF((($B109+$C109)-($I109+$J109))*24&lt;=Parâmetros!$B$2,"Cancelamento tardio","Cancelamento antecipado"))),"Tipo inválido")))</f>
        <v/>
      </c>
      <c r="Q109" s="35">
        <f>IF($A109="","",IF(OR($D109="",$K109=""),"",IF($K109=0,"Não",IF($K109&lt;$D109,"Parcial","Total"))))</f>
        <v/>
      </c>
      <c r="R109" s="36">
        <f>IF($A109="","",IF(OR($D109="",$K109=""),"",MAX(0,$D109-$K109)))</f>
        <v/>
      </c>
      <c r="S109" s="52">
        <f>IF($A109="","",IF(OR($G109="",$L109=""),"",MAX(0,$G109-$L109)))</f>
        <v/>
      </c>
      <c r="T109" s="52">
        <f>IF($A109="","",IF(OR($M109="",$N109="",$S109=""),"",IF($N109="Retido",MIN($M109,$S109),0)))</f>
        <v/>
      </c>
      <c r="U109" s="52">
        <f>IF($A109="","",IF(OR($S109="",$T109=""),"",MAX(0,$S109-$T109)))</f>
        <v/>
      </c>
      <c r="V109" s="35">
        <f>IF($A109="","",IF(COUNTIF($A$2:$A$501,$A109)&gt;1,"Código duplicado",IF(OR($B109="",$C109="",$D109="",$E109="",$F109="",$G109="",$H109="",$K109="",$L109="",$M109="",$N109=""),"Revisar campos obrigatórios",IF(AND($H109="Falta",$B109+$C109&gt;NOW()),"Falta com horário futuro",IF(AND($H109="Cancelamento",OR($I109="",$J109="")),"Informar aviso do cancelamento",IF(AND($H109="Falta",OR($I109&lt;&gt;"",$J109&lt;&gt;"")),"Limpar aviso para falta",IF(AND($H109="Cancelamento",($I109+$J109)&gt;($B109+$C109)),"Aviso após o horário",IF(AND($K109=0,$L109&gt;0),"Receita substituta sem reposição",IF(AND($K109&gt;0,$L109=0),"Confirmar reposição sem receita",IF(AND($N109="Retido",$M109&lt;=0),"Depósito retido sem valor",IF(AND($N109="Devolvido",$M109&lt;=0),"Depósito devolvido sem valor",IF(AND($N109="Não se aplica",$M109&gt;0),"Definir destino do depósito",IF($M109&gt;$G109,"Depósito acima do valor previsto","OK")))))))))))))</f>
        <v/>
      </c>
    </row>
    <row r="110" ht="22" customHeight="1">
      <c r="A110" s="25" t="n"/>
      <c r="B110" s="48" t="n"/>
      <c r="C110" s="49" t="n"/>
      <c r="D110" s="28" t="n"/>
      <c r="E110" s="25" t="n"/>
      <c r="F110" s="25" t="n"/>
      <c r="G110" s="50" t="n"/>
      <c r="H110" s="25" t="n"/>
      <c r="I110" s="48" t="n"/>
      <c r="J110" s="49" t="n"/>
      <c r="K110" s="28" t="n"/>
      <c r="L110" s="50" t="n"/>
      <c r="M110" s="50" t="n"/>
      <c r="N110" s="25" t="n"/>
      <c r="O110" s="30">
        <f>IF($A110="","",IF($H110="Falta",0,IF(OR($B110="",$C110="",$I110="",$J110=""),"",MAX(0,(($B110+$C110)-($I110+$J110))*24))))</f>
        <v/>
      </c>
      <c r="P110" s="31">
        <f>IF($A110="","",IF($H110="Falta","Falta",IF($H110="Cancelamento",IF(OR($B110="",$C110="",$I110="",$J110=""),"Aviso não informado",IF(($I110+$J110)&gt;($B110+$C110),"Aviso após o horário",IF((($B110+$C110)-($I110+$J110))*24&lt;=Parâmetros!$B$2,"Cancelamento tardio","Cancelamento antecipado"))),"Tipo inválido")))</f>
        <v/>
      </c>
      <c r="Q110" s="31">
        <f>IF($A110="","",IF(OR($D110="",$K110=""),"",IF($K110=0,"Não",IF($K110&lt;$D110,"Parcial","Total"))))</f>
        <v/>
      </c>
      <c r="R110" s="32">
        <f>IF($A110="","",IF(OR($D110="",$K110=""),"",MAX(0,$D110-$K110)))</f>
        <v/>
      </c>
      <c r="S110" s="51">
        <f>IF($A110="","",IF(OR($G110="",$L110=""),"",MAX(0,$G110-$L110)))</f>
        <v/>
      </c>
      <c r="T110" s="51">
        <f>IF($A110="","",IF(OR($M110="",$N110="",$S110=""),"",IF($N110="Retido",MIN($M110,$S110),0)))</f>
        <v/>
      </c>
      <c r="U110" s="51">
        <f>IF($A110="","",IF(OR($S110="",$T110=""),"",MAX(0,$S110-$T110)))</f>
        <v/>
      </c>
      <c r="V110" s="31">
        <f>IF($A110="","",IF(COUNTIF($A$2:$A$501,$A110)&gt;1,"Código duplicado",IF(OR($B110="",$C110="",$D110="",$E110="",$F110="",$G110="",$H110="",$K110="",$L110="",$M110="",$N110=""),"Revisar campos obrigatórios",IF(AND($H110="Falta",$B110+$C110&gt;NOW()),"Falta com horário futuro",IF(AND($H110="Cancelamento",OR($I110="",$J110="")),"Informar aviso do cancelamento",IF(AND($H110="Falta",OR($I110&lt;&gt;"",$J110&lt;&gt;"")),"Limpar aviso para falta",IF(AND($H110="Cancelamento",($I110+$J110)&gt;($B110+$C110)),"Aviso após o horário",IF(AND($K110=0,$L110&gt;0),"Receita substituta sem reposição",IF(AND($K110&gt;0,$L110=0),"Confirmar reposição sem receita",IF(AND($N110="Retido",$M110&lt;=0),"Depósito retido sem valor",IF(AND($N110="Devolvido",$M110&lt;=0),"Depósito devolvido sem valor",IF(AND($N110="Não se aplica",$M110&gt;0),"Definir destino do depósito",IF($M110&gt;$G110,"Depósito acima do valor previsto","OK")))))))))))))</f>
        <v/>
      </c>
    </row>
    <row r="111" ht="22" customHeight="1">
      <c r="A111" s="25" t="n"/>
      <c r="B111" s="48" t="n"/>
      <c r="C111" s="49" t="n"/>
      <c r="D111" s="28" t="n"/>
      <c r="E111" s="25" t="n"/>
      <c r="F111" s="25" t="n"/>
      <c r="G111" s="50" t="n"/>
      <c r="H111" s="25" t="n"/>
      <c r="I111" s="48" t="n"/>
      <c r="J111" s="49" t="n"/>
      <c r="K111" s="28" t="n"/>
      <c r="L111" s="50" t="n"/>
      <c r="M111" s="50" t="n"/>
      <c r="N111" s="25" t="n"/>
      <c r="O111" s="34">
        <f>IF($A111="","",IF($H111="Falta",0,IF(OR($B111="",$C111="",$I111="",$J111=""),"",MAX(0,(($B111+$C111)-($I111+$J111))*24))))</f>
        <v/>
      </c>
      <c r="P111" s="35">
        <f>IF($A111="","",IF($H111="Falta","Falta",IF($H111="Cancelamento",IF(OR($B111="",$C111="",$I111="",$J111=""),"Aviso não informado",IF(($I111+$J111)&gt;($B111+$C111),"Aviso após o horário",IF((($B111+$C111)-($I111+$J111))*24&lt;=Parâmetros!$B$2,"Cancelamento tardio","Cancelamento antecipado"))),"Tipo inválido")))</f>
        <v/>
      </c>
      <c r="Q111" s="35">
        <f>IF($A111="","",IF(OR($D111="",$K111=""),"",IF($K111=0,"Não",IF($K111&lt;$D111,"Parcial","Total"))))</f>
        <v/>
      </c>
      <c r="R111" s="36">
        <f>IF($A111="","",IF(OR($D111="",$K111=""),"",MAX(0,$D111-$K111)))</f>
        <v/>
      </c>
      <c r="S111" s="52">
        <f>IF($A111="","",IF(OR($G111="",$L111=""),"",MAX(0,$G111-$L111)))</f>
        <v/>
      </c>
      <c r="T111" s="52">
        <f>IF($A111="","",IF(OR($M111="",$N111="",$S111=""),"",IF($N111="Retido",MIN($M111,$S111),0)))</f>
        <v/>
      </c>
      <c r="U111" s="52">
        <f>IF($A111="","",IF(OR($S111="",$T111=""),"",MAX(0,$S111-$T111)))</f>
        <v/>
      </c>
      <c r="V111" s="35">
        <f>IF($A111="","",IF(COUNTIF($A$2:$A$501,$A111)&gt;1,"Código duplicado",IF(OR($B111="",$C111="",$D111="",$E111="",$F111="",$G111="",$H111="",$K111="",$L111="",$M111="",$N111=""),"Revisar campos obrigatórios",IF(AND($H111="Falta",$B111+$C111&gt;NOW()),"Falta com horário futuro",IF(AND($H111="Cancelamento",OR($I111="",$J111="")),"Informar aviso do cancelamento",IF(AND($H111="Falta",OR($I111&lt;&gt;"",$J111&lt;&gt;"")),"Limpar aviso para falta",IF(AND($H111="Cancelamento",($I111+$J111)&gt;($B111+$C111)),"Aviso após o horário",IF(AND($K111=0,$L111&gt;0),"Receita substituta sem reposição",IF(AND($K111&gt;0,$L111=0),"Confirmar reposição sem receita",IF(AND($N111="Retido",$M111&lt;=0),"Depósito retido sem valor",IF(AND($N111="Devolvido",$M111&lt;=0),"Depósito devolvido sem valor",IF(AND($N111="Não se aplica",$M111&gt;0),"Definir destino do depósito",IF($M111&gt;$G111,"Depósito acima do valor previsto","OK")))))))))))))</f>
        <v/>
      </c>
    </row>
    <row r="112" ht="22" customHeight="1">
      <c r="A112" s="25" t="n"/>
      <c r="B112" s="48" t="n"/>
      <c r="C112" s="49" t="n"/>
      <c r="D112" s="28" t="n"/>
      <c r="E112" s="25" t="n"/>
      <c r="F112" s="25" t="n"/>
      <c r="G112" s="50" t="n"/>
      <c r="H112" s="25" t="n"/>
      <c r="I112" s="48" t="n"/>
      <c r="J112" s="49" t="n"/>
      <c r="K112" s="28" t="n"/>
      <c r="L112" s="50" t="n"/>
      <c r="M112" s="50" t="n"/>
      <c r="N112" s="25" t="n"/>
      <c r="O112" s="30">
        <f>IF($A112="","",IF($H112="Falta",0,IF(OR($B112="",$C112="",$I112="",$J112=""),"",MAX(0,(($B112+$C112)-($I112+$J112))*24))))</f>
        <v/>
      </c>
      <c r="P112" s="31">
        <f>IF($A112="","",IF($H112="Falta","Falta",IF($H112="Cancelamento",IF(OR($B112="",$C112="",$I112="",$J112=""),"Aviso não informado",IF(($I112+$J112)&gt;($B112+$C112),"Aviso após o horário",IF((($B112+$C112)-($I112+$J112))*24&lt;=Parâmetros!$B$2,"Cancelamento tardio","Cancelamento antecipado"))),"Tipo inválido")))</f>
        <v/>
      </c>
      <c r="Q112" s="31">
        <f>IF($A112="","",IF(OR($D112="",$K112=""),"",IF($K112=0,"Não",IF($K112&lt;$D112,"Parcial","Total"))))</f>
        <v/>
      </c>
      <c r="R112" s="32">
        <f>IF($A112="","",IF(OR($D112="",$K112=""),"",MAX(0,$D112-$K112)))</f>
        <v/>
      </c>
      <c r="S112" s="51">
        <f>IF($A112="","",IF(OR($G112="",$L112=""),"",MAX(0,$G112-$L112)))</f>
        <v/>
      </c>
      <c r="T112" s="51">
        <f>IF($A112="","",IF(OR($M112="",$N112="",$S112=""),"",IF($N112="Retido",MIN($M112,$S112),0)))</f>
        <v/>
      </c>
      <c r="U112" s="51">
        <f>IF($A112="","",IF(OR($S112="",$T112=""),"",MAX(0,$S112-$T112)))</f>
        <v/>
      </c>
      <c r="V112" s="31">
        <f>IF($A112="","",IF(COUNTIF($A$2:$A$501,$A112)&gt;1,"Código duplicado",IF(OR($B112="",$C112="",$D112="",$E112="",$F112="",$G112="",$H112="",$K112="",$L112="",$M112="",$N112=""),"Revisar campos obrigatórios",IF(AND($H112="Falta",$B112+$C112&gt;NOW()),"Falta com horário futuro",IF(AND($H112="Cancelamento",OR($I112="",$J112="")),"Informar aviso do cancelamento",IF(AND($H112="Falta",OR($I112&lt;&gt;"",$J112&lt;&gt;"")),"Limpar aviso para falta",IF(AND($H112="Cancelamento",($I112+$J112)&gt;($B112+$C112)),"Aviso após o horário",IF(AND($K112=0,$L112&gt;0),"Receita substituta sem reposição",IF(AND($K112&gt;0,$L112=0),"Confirmar reposição sem receita",IF(AND($N112="Retido",$M112&lt;=0),"Depósito retido sem valor",IF(AND($N112="Devolvido",$M112&lt;=0),"Depósito devolvido sem valor",IF(AND($N112="Não se aplica",$M112&gt;0),"Definir destino do depósito",IF($M112&gt;$G112,"Depósito acima do valor previsto","OK")))))))))))))</f>
        <v/>
      </c>
    </row>
    <row r="113" ht="22" customHeight="1">
      <c r="A113" s="25" t="n"/>
      <c r="B113" s="48" t="n"/>
      <c r="C113" s="49" t="n"/>
      <c r="D113" s="28" t="n"/>
      <c r="E113" s="25" t="n"/>
      <c r="F113" s="25" t="n"/>
      <c r="G113" s="50" t="n"/>
      <c r="H113" s="25" t="n"/>
      <c r="I113" s="48" t="n"/>
      <c r="J113" s="49" t="n"/>
      <c r="K113" s="28" t="n"/>
      <c r="L113" s="50" t="n"/>
      <c r="M113" s="50" t="n"/>
      <c r="N113" s="25" t="n"/>
      <c r="O113" s="34">
        <f>IF($A113="","",IF($H113="Falta",0,IF(OR($B113="",$C113="",$I113="",$J113=""),"",MAX(0,(($B113+$C113)-($I113+$J113))*24))))</f>
        <v/>
      </c>
      <c r="P113" s="35">
        <f>IF($A113="","",IF($H113="Falta","Falta",IF($H113="Cancelamento",IF(OR($B113="",$C113="",$I113="",$J113=""),"Aviso não informado",IF(($I113+$J113)&gt;($B113+$C113),"Aviso após o horário",IF((($B113+$C113)-($I113+$J113))*24&lt;=Parâmetros!$B$2,"Cancelamento tardio","Cancelamento antecipado"))),"Tipo inválido")))</f>
        <v/>
      </c>
      <c r="Q113" s="35">
        <f>IF($A113="","",IF(OR($D113="",$K113=""),"",IF($K113=0,"Não",IF($K113&lt;$D113,"Parcial","Total"))))</f>
        <v/>
      </c>
      <c r="R113" s="36">
        <f>IF($A113="","",IF(OR($D113="",$K113=""),"",MAX(0,$D113-$K113)))</f>
        <v/>
      </c>
      <c r="S113" s="52">
        <f>IF($A113="","",IF(OR($G113="",$L113=""),"",MAX(0,$G113-$L113)))</f>
        <v/>
      </c>
      <c r="T113" s="52">
        <f>IF($A113="","",IF(OR($M113="",$N113="",$S113=""),"",IF($N113="Retido",MIN($M113,$S113),0)))</f>
        <v/>
      </c>
      <c r="U113" s="52">
        <f>IF($A113="","",IF(OR($S113="",$T113=""),"",MAX(0,$S113-$T113)))</f>
        <v/>
      </c>
      <c r="V113" s="35">
        <f>IF($A113="","",IF(COUNTIF($A$2:$A$501,$A113)&gt;1,"Código duplicado",IF(OR($B113="",$C113="",$D113="",$E113="",$F113="",$G113="",$H113="",$K113="",$L113="",$M113="",$N113=""),"Revisar campos obrigatórios",IF(AND($H113="Falta",$B113+$C113&gt;NOW()),"Falta com horário futuro",IF(AND($H113="Cancelamento",OR($I113="",$J113="")),"Informar aviso do cancelamento",IF(AND($H113="Falta",OR($I113&lt;&gt;"",$J113&lt;&gt;"")),"Limpar aviso para falta",IF(AND($H113="Cancelamento",($I113+$J113)&gt;($B113+$C113)),"Aviso após o horário",IF(AND($K113=0,$L113&gt;0),"Receita substituta sem reposição",IF(AND($K113&gt;0,$L113=0),"Confirmar reposição sem receita",IF(AND($N113="Retido",$M113&lt;=0),"Depósito retido sem valor",IF(AND($N113="Devolvido",$M113&lt;=0),"Depósito devolvido sem valor",IF(AND($N113="Não se aplica",$M113&gt;0),"Definir destino do depósito",IF($M113&gt;$G113,"Depósito acima do valor previsto","OK")))))))))))))</f>
        <v/>
      </c>
    </row>
    <row r="114" ht="22" customHeight="1">
      <c r="A114" s="25" t="n"/>
      <c r="B114" s="48" t="n"/>
      <c r="C114" s="49" t="n"/>
      <c r="D114" s="28" t="n"/>
      <c r="E114" s="25" t="n"/>
      <c r="F114" s="25" t="n"/>
      <c r="G114" s="50" t="n"/>
      <c r="H114" s="25" t="n"/>
      <c r="I114" s="48" t="n"/>
      <c r="J114" s="49" t="n"/>
      <c r="K114" s="28" t="n"/>
      <c r="L114" s="50" t="n"/>
      <c r="M114" s="50" t="n"/>
      <c r="N114" s="25" t="n"/>
      <c r="O114" s="30">
        <f>IF($A114="","",IF($H114="Falta",0,IF(OR($B114="",$C114="",$I114="",$J114=""),"",MAX(0,(($B114+$C114)-($I114+$J114))*24))))</f>
        <v/>
      </c>
      <c r="P114" s="31">
        <f>IF($A114="","",IF($H114="Falta","Falta",IF($H114="Cancelamento",IF(OR($B114="",$C114="",$I114="",$J114=""),"Aviso não informado",IF(($I114+$J114)&gt;($B114+$C114),"Aviso após o horário",IF((($B114+$C114)-($I114+$J114))*24&lt;=Parâmetros!$B$2,"Cancelamento tardio","Cancelamento antecipado"))),"Tipo inválido")))</f>
        <v/>
      </c>
      <c r="Q114" s="31">
        <f>IF($A114="","",IF(OR($D114="",$K114=""),"",IF($K114=0,"Não",IF($K114&lt;$D114,"Parcial","Total"))))</f>
        <v/>
      </c>
      <c r="R114" s="32">
        <f>IF($A114="","",IF(OR($D114="",$K114=""),"",MAX(0,$D114-$K114)))</f>
        <v/>
      </c>
      <c r="S114" s="51">
        <f>IF($A114="","",IF(OR($G114="",$L114=""),"",MAX(0,$G114-$L114)))</f>
        <v/>
      </c>
      <c r="T114" s="51">
        <f>IF($A114="","",IF(OR($M114="",$N114="",$S114=""),"",IF($N114="Retido",MIN($M114,$S114),0)))</f>
        <v/>
      </c>
      <c r="U114" s="51">
        <f>IF($A114="","",IF(OR($S114="",$T114=""),"",MAX(0,$S114-$T114)))</f>
        <v/>
      </c>
      <c r="V114" s="31">
        <f>IF($A114="","",IF(COUNTIF($A$2:$A$501,$A114)&gt;1,"Código duplicado",IF(OR($B114="",$C114="",$D114="",$E114="",$F114="",$G114="",$H114="",$K114="",$L114="",$M114="",$N114=""),"Revisar campos obrigatórios",IF(AND($H114="Falta",$B114+$C114&gt;NOW()),"Falta com horário futuro",IF(AND($H114="Cancelamento",OR($I114="",$J114="")),"Informar aviso do cancelamento",IF(AND($H114="Falta",OR($I114&lt;&gt;"",$J114&lt;&gt;"")),"Limpar aviso para falta",IF(AND($H114="Cancelamento",($I114+$J114)&gt;($B114+$C114)),"Aviso após o horário",IF(AND($K114=0,$L114&gt;0),"Receita substituta sem reposição",IF(AND($K114&gt;0,$L114=0),"Confirmar reposição sem receita",IF(AND($N114="Retido",$M114&lt;=0),"Depósito retido sem valor",IF(AND($N114="Devolvido",$M114&lt;=0),"Depósito devolvido sem valor",IF(AND($N114="Não se aplica",$M114&gt;0),"Definir destino do depósito",IF($M114&gt;$G114,"Depósito acima do valor previsto","OK")))))))))))))</f>
        <v/>
      </c>
    </row>
    <row r="115" ht="22" customHeight="1">
      <c r="A115" s="25" t="n"/>
      <c r="B115" s="48" t="n"/>
      <c r="C115" s="49" t="n"/>
      <c r="D115" s="28" t="n"/>
      <c r="E115" s="25" t="n"/>
      <c r="F115" s="25" t="n"/>
      <c r="G115" s="50" t="n"/>
      <c r="H115" s="25" t="n"/>
      <c r="I115" s="48" t="n"/>
      <c r="J115" s="49" t="n"/>
      <c r="K115" s="28" t="n"/>
      <c r="L115" s="50" t="n"/>
      <c r="M115" s="50" t="n"/>
      <c r="N115" s="25" t="n"/>
      <c r="O115" s="34">
        <f>IF($A115="","",IF($H115="Falta",0,IF(OR($B115="",$C115="",$I115="",$J115=""),"",MAX(0,(($B115+$C115)-($I115+$J115))*24))))</f>
        <v/>
      </c>
      <c r="P115" s="35">
        <f>IF($A115="","",IF($H115="Falta","Falta",IF($H115="Cancelamento",IF(OR($B115="",$C115="",$I115="",$J115=""),"Aviso não informado",IF(($I115+$J115)&gt;($B115+$C115),"Aviso após o horário",IF((($B115+$C115)-($I115+$J115))*24&lt;=Parâmetros!$B$2,"Cancelamento tardio","Cancelamento antecipado"))),"Tipo inválido")))</f>
        <v/>
      </c>
      <c r="Q115" s="35">
        <f>IF($A115="","",IF(OR($D115="",$K115=""),"",IF($K115=0,"Não",IF($K115&lt;$D115,"Parcial","Total"))))</f>
        <v/>
      </c>
      <c r="R115" s="36">
        <f>IF($A115="","",IF(OR($D115="",$K115=""),"",MAX(0,$D115-$K115)))</f>
        <v/>
      </c>
      <c r="S115" s="52">
        <f>IF($A115="","",IF(OR($G115="",$L115=""),"",MAX(0,$G115-$L115)))</f>
        <v/>
      </c>
      <c r="T115" s="52">
        <f>IF($A115="","",IF(OR($M115="",$N115="",$S115=""),"",IF($N115="Retido",MIN($M115,$S115),0)))</f>
        <v/>
      </c>
      <c r="U115" s="52">
        <f>IF($A115="","",IF(OR($S115="",$T115=""),"",MAX(0,$S115-$T115)))</f>
        <v/>
      </c>
      <c r="V115" s="35">
        <f>IF($A115="","",IF(COUNTIF($A$2:$A$501,$A115)&gt;1,"Código duplicado",IF(OR($B115="",$C115="",$D115="",$E115="",$F115="",$G115="",$H115="",$K115="",$L115="",$M115="",$N115=""),"Revisar campos obrigatórios",IF(AND($H115="Falta",$B115+$C115&gt;NOW()),"Falta com horário futuro",IF(AND($H115="Cancelamento",OR($I115="",$J115="")),"Informar aviso do cancelamento",IF(AND($H115="Falta",OR($I115&lt;&gt;"",$J115&lt;&gt;"")),"Limpar aviso para falta",IF(AND($H115="Cancelamento",($I115+$J115)&gt;($B115+$C115)),"Aviso após o horário",IF(AND($K115=0,$L115&gt;0),"Receita substituta sem reposição",IF(AND($K115&gt;0,$L115=0),"Confirmar reposição sem receita",IF(AND($N115="Retido",$M115&lt;=0),"Depósito retido sem valor",IF(AND($N115="Devolvido",$M115&lt;=0),"Depósito devolvido sem valor",IF(AND($N115="Não se aplica",$M115&gt;0),"Definir destino do depósito",IF($M115&gt;$G115,"Depósito acima do valor previsto","OK")))))))))))))</f>
        <v/>
      </c>
    </row>
    <row r="116" ht="22" customHeight="1">
      <c r="A116" s="25" t="n"/>
      <c r="B116" s="48" t="n"/>
      <c r="C116" s="49" t="n"/>
      <c r="D116" s="28" t="n"/>
      <c r="E116" s="25" t="n"/>
      <c r="F116" s="25" t="n"/>
      <c r="G116" s="50" t="n"/>
      <c r="H116" s="25" t="n"/>
      <c r="I116" s="48" t="n"/>
      <c r="J116" s="49" t="n"/>
      <c r="K116" s="28" t="n"/>
      <c r="L116" s="50" t="n"/>
      <c r="M116" s="50" t="n"/>
      <c r="N116" s="25" t="n"/>
      <c r="O116" s="30">
        <f>IF($A116="","",IF($H116="Falta",0,IF(OR($B116="",$C116="",$I116="",$J116=""),"",MAX(0,(($B116+$C116)-($I116+$J116))*24))))</f>
        <v/>
      </c>
      <c r="P116" s="31">
        <f>IF($A116="","",IF($H116="Falta","Falta",IF($H116="Cancelamento",IF(OR($B116="",$C116="",$I116="",$J116=""),"Aviso não informado",IF(($I116+$J116)&gt;($B116+$C116),"Aviso após o horário",IF((($B116+$C116)-($I116+$J116))*24&lt;=Parâmetros!$B$2,"Cancelamento tardio","Cancelamento antecipado"))),"Tipo inválido")))</f>
        <v/>
      </c>
      <c r="Q116" s="31">
        <f>IF($A116="","",IF(OR($D116="",$K116=""),"",IF($K116=0,"Não",IF($K116&lt;$D116,"Parcial","Total"))))</f>
        <v/>
      </c>
      <c r="R116" s="32">
        <f>IF($A116="","",IF(OR($D116="",$K116=""),"",MAX(0,$D116-$K116)))</f>
        <v/>
      </c>
      <c r="S116" s="51">
        <f>IF($A116="","",IF(OR($G116="",$L116=""),"",MAX(0,$G116-$L116)))</f>
        <v/>
      </c>
      <c r="T116" s="51">
        <f>IF($A116="","",IF(OR($M116="",$N116="",$S116=""),"",IF($N116="Retido",MIN($M116,$S116),0)))</f>
        <v/>
      </c>
      <c r="U116" s="51">
        <f>IF($A116="","",IF(OR($S116="",$T116=""),"",MAX(0,$S116-$T116)))</f>
        <v/>
      </c>
      <c r="V116" s="31">
        <f>IF($A116="","",IF(COUNTIF($A$2:$A$501,$A116)&gt;1,"Código duplicado",IF(OR($B116="",$C116="",$D116="",$E116="",$F116="",$G116="",$H116="",$K116="",$L116="",$M116="",$N116=""),"Revisar campos obrigatórios",IF(AND($H116="Falta",$B116+$C116&gt;NOW()),"Falta com horário futuro",IF(AND($H116="Cancelamento",OR($I116="",$J116="")),"Informar aviso do cancelamento",IF(AND($H116="Falta",OR($I116&lt;&gt;"",$J116&lt;&gt;"")),"Limpar aviso para falta",IF(AND($H116="Cancelamento",($I116+$J116)&gt;($B116+$C116)),"Aviso após o horário",IF(AND($K116=0,$L116&gt;0),"Receita substituta sem reposição",IF(AND($K116&gt;0,$L116=0),"Confirmar reposição sem receita",IF(AND($N116="Retido",$M116&lt;=0),"Depósito retido sem valor",IF(AND($N116="Devolvido",$M116&lt;=0),"Depósito devolvido sem valor",IF(AND($N116="Não se aplica",$M116&gt;0),"Definir destino do depósito",IF($M116&gt;$G116,"Depósito acima do valor previsto","OK")))))))))))))</f>
        <v/>
      </c>
    </row>
    <row r="117" ht="22" customHeight="1">
      <c r="A117" s="25" t="n"/>
      <c r="B117" s="48" t="n"/>
      <c r="C117" s="49" t="n"/>
      <c r="D117" s="28" t="n"/>
      <c r="E117" s="25" t="n"/>
      <c r="F117" s="25" t="n"/>
      <c r="G117" s="50" t="n"/>
      <c r="H117" s="25" t="n"/>
      <c r="I117" s="48" t="n"/>
      <c r="J117" s="49" t="n"/>
      <c r="K117" s="28" t="n"/>
      <c r="L117" s="50" t="n"/>
      <c r="M117" s="50" t="n"/>
      <c r="N117" s="25" t="n"/>
      <c r="O117" s="34">
        <f>IF($A117="","",IF($H117="Falta",0,IF(OR($B117="",$C117="",$I117="",$J117=""),"",MAX(0,(($B117+$C117)-($I117+$J117))*24))))</f>
        <v/>
      </c>
      <c r="P117" s="35">
        <f>IF($A117="","",IF($H117="Falta","Falta",IF($H117="Cancelamento",IF(OR($B117="",$C117="",$I117="",$J117=""),"Aviso não informado",IF(($I117+$J117)&gt;($B117+$C117),"Aviso após o horário",IF((($B117+$C117)-($I117+$J117))*24&lt;=Parâmetros!$B$2,"Cancelamento tardio","Cancelamento antecipado"))),"Tipo inválido")))</f>
        <v/>
      </c>
      <c r="Q117" s="35">
        <f>IF($A117="","",IF(OR($D117="",$K117=""),"",IF($K117=0,"Não",IF($K117&lt;$D117,"Parcial","Total"))))</f>
        <v/>
      </c>
      <c r="R117" s="36">
        <f>IF($A117="","",IF(OR($D117="",$K117=""),"",MAX(0,$D117-$K117)))</f>
        <v/>
      </c>
      <c r="S117" s="52">
        <f>IF($A117="","",IF(OR($G117="",$L117=""),"",MAX(0,$G117-$L117)))</f>
        <v/>
      </c>
      <c r="T117" s="52">
        <f>IF($A117="","",IF(OR($M117="",$N117="",$S117=""),"",IF($N117="Retido",MIN($M117,$S117),0)))</f>
        <v/>
      </c>
      <c r="U117" s="52">
        <f>IF($A117="","",IF(OR($S117="",$T117=""),"",MAX(0,$S117-$T117)))</f>
        <v/>
      </c>
      <c r="V117" s="35">
        <f>IF($A117="","",IF(COUNTIF($A$2:$A$501,$A117)&gt;1,"Código duplicado",IF(OR($B117="",$C117="",$D117="",$E117="",$F117="",$G117="",$H117="",$K117="",$L117="",$M117="",$N117=""),"Revisar campos obrigatórios",IF(AND($H117="Falta",$B117+$C117&gt;NOW()),"Falta com horário futuro",IF(AND($H117="Cancelamento",OR($I117="",$J117="")),"Informar aviso do cancelamento",IF(AND($H117="Falta",OR($I117&lt;&gt;"",$J117&lt;&gt;"")),"Limpar aviso para falta",IF(AND($H117="Cancelamento",($I117+$J117)&gt;($B117+$C117)),"Aviso após o horário",IF(AND($K117=0,$L117&gt;0),"Receita substituta sem reposição",IF(AND($K117&gt;0,$L117=0),"Confirmar reposição sem receita",IF(AND($N117="Retido",$M117&lt;=0),"Depósito retido sem valor",IF(AND($N117="Devolvido",$M117&lt;=0),"Depósito devolvido sem valor",IF(AND($N117="Não se aplica",$M117&gt;0),"Definir destino do depósito",IF($M117&gt;$G117,"Depósito acima do valor previsto","OK")))))))))))))</f>
        <v/>
      </c>
    </row>
    <row r="118" ht="22" customHeight="1">
      <c r="A118" s="25" t="n"/>
      <c r="B118" s="48" t="n"/>
      <c r="C118" s="49" t="n"/>
      <c r="D118" s="28" t="n"/>
      <c r="E118" s="25" t="n"/>
      <c r="F118" s="25" t="n"/>
      <c r="G118" s="50" t="n"/>
      <c r="H118" s="25" t="n"/>
      <c r="I118" s="48" t="n"/>
      <c r="J118" s="49" t="n"/>
      <c r="K118" s="28" t="n"/>
      <c r="L118" s="50" t="n"/>
      <c r="M118" s="50" t="n"/>
      <c r="N118" s="25" t="n"/>
      <c r="O118" s="30">
        <f>IF($A118="","",IF($H118="Falta",0,IF(OR($B118="",$C118="",$I118="",$J118=""),"",MAX(0,(($B118+$C118)-($I118+$J118))*24))))</f>
        <v/>
      </c>
      <c r="P118" s="31">
        <f>IF($A118="","",IF($H118="Falta","Falta",IF($H118="Cancelamento",IF(OR($B118="",$C118="",$I118="",$J118=""),"Aviso não informado",IF(($I118+$J118)&gt;($B118+$C118),"Aviso após o horário",IF((($B118+$C118)-($I118+$J118))*24&lt;=Parâmetros!$B$2,"Cancelamento tardio","Cancelamento antecipado"))),"Tipo inválido")))</f>
        <v/>
      </c>
      <c r="Q118" s="31">
        <f>IF($A118="","",IF(OR($D118="",$K118=""),"",IF($K118=0,"Não",IF($K118&lt;$D118,"Parcial","Total"))))</f>
        <v/>
      </c>
      <c r="R118" s="32">
        <f>IF($A118="","",IF(OR($D118="",$K118=""),"",MAX(0,$D118-$K118)))</f>
        <v/>
      </c>
      <c r="S118" s="51">
        <f>IF($A118="","",IF(OR($G118="",$L118=""),"",MAX(0,$G118-$L118)))</f>
        <v/>
      </c>
      <c r="T118" s="51">
        <f>IF($A118="","",IF(OR($M118="",$N118="",$S118=""),"",IF($N118="Retido",MIN($M118,$S118),0)))</f>
        <v/>
      </c>
      <c r="U118" s="51">
        <f>IF($A118="","",IF(OR($S118="",$T118=""),"",MAX(0,$S118-$T118)))</f>
        <v/>
      </c>
      <c r="V118" s="31">
        <f>IF($A118="","",IF(COUNTIF($A$2:$A$501,$A118)&gt;1,"Código duplicado",IF(OR($B118="",$C118="",$D118="",$E118="",$F118="",$G118="",$H118="",$K118="",$L118="",$M118="",$N118=""),"Revisar campos obrigatórios",IF(AND($H118="Falta",$B118+$C118&gt;NOW()),"Falta com horário futuro",IF(AND($H118="Cancelamento",OR($I118="",$J118="")),"Informar aviso do cancelamento",IF(AND($H118="Falta",OR($I118&lt;&gt;"",$J118&lt;&gt;"")),"Limpar aviso para falta",IF(AND($H118="Cancelamento",($I118+$J118)&gt;($B118+$C118)),"Aviso após o horário",IF(AND($K118=0,$L118&gt;0),"Receita substituta sem reposição",IF(AND($K118&gt;0,$L118=0),"Confirmar reposição sem receita",IF(AND($N118="Retido",$M118&lt;=0),"Depósito retido sem valor",IF(AND($N118="Devolvido",$M118&lt;=0),"Depósito devolvido sem valor",IF(AND($N118="Não se aplica",$M118&gt;0),"Definir destino do depósito",IF($M118&gt;$G118,"Depósito acima do valor previsto","OK")))))))))))))</f>
        <v/>
      </c>
    </row>
    <row r="119" ht="22" customHeight="1">
      <c r="A119" s="25" t="n"/>
      <c r="B119" s="48" t="n"/>
      <c r="C119" s="49" t="n"/>
      <c r="D119" s="28" t="n"/>
      <c r="E119" s="25" t="n"/>
      <c r="F119" s="25" t="n"/>
      <c r="G119" s="50" t="n"/>
      <c r="H119" s="25" t="n"/>
      <c r="I119" s="48" t="n"/>
      <c r="J119" s="49" t="n"/>
      <c r="K119" s="28" t="n"/>
      <c r="L119" s="50" t="n"/>
      <c r="M119" s="50" t="n"/>
      <c r="N119" s="25" t="n"/>
      <c r="O119" s="34">
        <f>IF($A119="","",IF($H119="Falta",0,IF(OR($B119="",$C119="",$I119="",$J119=""),"",MAX(0,(($B119+$C119)-($I119+$J119))*24))))</f>
        <v/>
      </c>
      <c r="P119" s="35">
        <f>IF($A119="","",IF($H119="Falta","Falta",IF($H119="Cancelamento",IF(OR($B119="",$C119="",$I119="",$J119=""),"Aviso não informado",IF(($I119+$J119)&gt;($B119+$C119),"Aviso após o horário",IF((($B119+$C119)-($I119+$J119))*24&lt;=Parâmetros!$B$2,"Cancelamento tardio","Cancelamento antecipado"))),"Tipo inválido")))</f>
        <v/>
      </c>
      <c r="Q119" s="35">
        <f>IF($A119="","",IF(OR($D119="",$K119=""),"",IF($K119=0,"Não",IF($K119&lt;$D119,"Parcial","Total"))))</f>
        <v/>
      </c>
      <c r="R119" s="36">
        <f>IF($A119="","",IF(OR($D119="",$K119=""),"",MAX(0,$D119-$K119)))</f>
        <v/>
      </c>
      <c r="S119" s="52">
        <f>IF($A119="","",IF(OR($G119="",$L119=""),"",MAX(0,$G119-$L119)))</f>
        <v/>
      </c>
      <c r="T119" s="52">
        <f>IF($A119="","",IF(OR($M119="",$N119="",$S119=""),"",IF($N119="Retido",MIN($M119,$S119),0)))</f>
        <v/>
      </c>
      <c r="U119" s="52">
        <f>IF($A119="","",IF(OR($S119="",$T119=""),"",MAX(0,$S119-$T119)))</f>
        <v/>
      </c>
      <c r="V119" s="35">
        <f>IF($A119="","",IF(COUNTIF($A$2:$A$501,$A119)&gt;1,"Código duplicado",IF(OR($B119="",$C119="",$D119="",$E119="",$F119="",$G119="",$H119="",$K119="",$L119="",$M119="",$N119=""),"Revisar campos obrigatórios",IF(AND($H119="Falta",$B119+$C119&gt;NOW()),"Falta com horário futuro",IF(AND($H119="Cancelamento",OR($I119="",$J119="")),"Informar aviso do cancelamento",IF(AND($H119="Falta",OR($I119&lt;&gt;"",$J119&lt;&gt;"")),"Limpar aviso para falta",IF(AND($H119="Cancelamento",($I119+$J119)&gt;($B119+$C119)),"Aviso após o horário",IF(AND($K119=0,$L119&gt;0),"Receita substituta sem reposição",IF(AND($K119&gt;0,$L119=0),"Confirmar reposição sem receita",IF(AND($N119="Retido",$M119&lt;=0),"Depósito retido sem valor",IF(AND($N119="Devolvido",$M119&lt;=0),"Depósito devolvido sem valor",IF(AND($N119="Não se aplica",$M119&gt;0),"Definir destino do depósito",IF($M119&gt;$G119,"Depósito acima do valor previsto","OK")))))))))))))</f>
        <v/>
      </c>
    </row>
    <row r="120" ht="22" customHeight="1">
      <c r="A120" s="25" t="n"/>
      <c r="B120" s="48" t="n"/>
      <c r="C120" s="49" t="n"/>
      <c r="D120" s="28" t="n"/>
      <c r="E120" s="25" t="n"/>
      <c r="F120" s="25" t="n"/>
      <c r="G120" s="50" t="n"/>
      <c r="H120" s="25" t="n"/>
      <c r="I120" s="48" t="n"/>
      <c r="J120" s="49" t="n"/>
      <c r="K120" s="28" t="n"/>
      <c r="L120" s="50" t="n"/>
      <c r="M120" s="50" t="n"/>
      <c r="N120" s="25" t="n"/>
      <c r="O120" s="30">
        <f>IF($A120="","",IF($H120="Falta",0,IF(OR($B120="",$C120="",$I120="",$J120=""),"",MAX(0,(($B120+$C120)-($I120+$J120))*24))))</f>
        <v/>
      </c>
      <c r="P120" s="31">
        <f>IF($A120="","",IF($H120="Falta","Falta",IF($H120="Cancelamento",IF(OR($B120="",$C120="",$I120="",$J120=""),"Aviso não informado",IF(($I120+$J120)&gt;($B120+$C120),"Aviso após o horário",IF((($B120+$C120)-($I120+$J120))*24&lt;=Parâmetros!$B$2,"Cancelamento tardio","Cancelamento antecipado"))),"Tipo inválido")))</f>
        <v/>
      </c>
      <c r="Q120" s="31">
        <f>IF($A120="","",IF(OR($D120="",$K120=""),"",IF($K120=0,"Não",IF($K120&lt;$D120,"Parcial","Total"))))</f>
        <v/>
      </c>
      <c r="R120" s="32">
        <f>IF($A120="","",IF(OR($D120="",$K120=""),"",MAX(0,$D120-$K120)))</f>
        <v/>
      </c>
      <c r="S120" s="51">
        <f>IF($A120="","",IF(OR($G120="",$L120=""),"",MAX(0,$G120-$L120)))</f>
        <v/>
      </c>
      <c r="T120" s="51">
        <f>IF($A120="","",IF(OR($M120="",$N120="",$S120=""),"",IF($N120="Retido",MIN($M120,$S120),0)))</f>
        <v/>
      </c>
      <c r="U120" s="51">
        <f>IF($A120="","",IF(OR($S120="",$T120=""),"",MAX(0,$S120-$T120)))</f>
        <v/>
      </c>
      <c r="V120" s="31">
        <f>IF($A120="","",IF(COUNTIF($A$2:$A$501,$A120)&gt;1,"Código duplicado",IF(OR($B120="",$C120="",$D120="",$E120="",$F120="",$G120="",$H120="",$K120="",$L120="",$M120="",$N120=""),"Revisar campos obrigatórios",IF(AND($H120="Falta",$B120+$C120&gt;NOW()),"Falta com horário futuro",IF(AND($H120="Cancelamento",OR($I120="",$J120="")),"Informar aviso do cancelamento",IF(AND($H120="Falta",OR($I120&lt;&gt;"",$J120&lt;&gt;"")),"Limpar aviso para falta",IF(AND($H120="Cancelamento",($I120+$J120)&gt;($B120+$C120)),"Aviso após o horário",IF(AND($K120=0,$L120&gt;0),"Receita substituta sem reposição",IF(AND($K120&gt;0,$L120=0),"Confirmar reposição sem receita",IF(AND($N120="Retido",$M120&lt;=0),"Depósito retido sem valor",IF(AND($N120="Devolvido",$M120&lt;=0),"Depósito devolvido sem valor",IF(AND($N120="Não se aplica",$M120&gt;0),"Definir destino do depósito",IF($M120&gt;$G120,"Depósito acima do valor previsto","OK")))))))))))))</f>
        <v/>
      </c>
    </row>
    <row r="121" ht="22" customHeight="1">
      <c r="A121" s="25" t="n"/>
      <c r="B121" s="48" t="n"/>
      <c r="C121" s="49" t="n"/>
      <c r="D121" s="28" t="n"/>
      <c r="E121" s="25" t="n"/>
      <c r="F121" s="25" t="n"/>
      <c r="G121" s="50" t="n"/>
      <c r="H121" s="25" t="n"/>
      <c r="I121" s="48" t="n"/>
      <c r="J121" s="49" t="n"/>
      <c r="K121" s="28" t="n"/>
      <c r="L121" s="50" t="n"/>
      <c r="M121" s="50" t="n"/>
      <c r="N121" s="25" t="n"/>
      <c r="O121" s="34">
        <f>IF($A121="","",IF($H121="Falta",0,IF(OR($B121="",$C121="",$I121="",$J121=""),"",MAX(0,(($B121+$C121)-($I121+$J121))*24))))</f>
        <v/>
      </c>
      <c r="P121" s="35">
        <f>IF($A121="","",IF($H121="Falta","Falta",IF($H121="Cancelamento",IF(OR($B121="",$C121="",$I121="",$J121=""),"Aviso não informado",IF(($I121+$J121)&gt;($B121+$C121),"Aviso após o horário",IF((($B121+$C121)-($I121+$J121))*24&lt;=Parâmetros!$B$2,"Cancelamento tardio","Cancelamento antecipado"))),"Tipo inválido")))</f>
        <v/>
      </c>
      <c r="Q121" s="35">
        <f>IF($A121="","",IF(OR($D121="",$K121=""),"",IF($K121=0,"Não",IF($K121&lt;$D121,"Parcial","Total"))))</f>
        <v/>
      </c>
      <c r="R121" s="36">
        <f>IF($A121="","",IF(OR($D121="",$K121=""),"",MAX(0,$D121-$K121)))</f>
        <v/>
      </c>
      <c r="S121" s="52">
        <f>IF($A121="","",IF(OR($G121="",$L121=""),"",MAX(0,$G121-$L121)))</f>
        <v/>
      </c>
      <c r="T121" s="52">
        <f>IF($A121="","",IF(OR($M121="",$N121="",$S121=""),"",IF($N121="Retido",MIN($M121,$S121),0)))</f>
        <v/>
      </c>
      <c r="U121" s="52">
        <f>IF($A121="","",IF(OR($S121="",$T121=""),"",MAX(0,$S121-$T121)))</f>
        <v/>
      </c>
      <c r="V121" s="35">
        <f>IF($A121="","",IF(COUNTIF($A$2:$A$501,$A121)&gt;1,"Código duplicado",IF(OR($B121="",$C121="",$D121="",$E121="",$F121="",$G121="",$H121="",$K121="",$L121="",$M121="",$N121=""),"Revisar campos obrigatórios",IF(AND($H121="Falta",$B121+$C121&gt;NOW()),"Falta com horário futuro",IF(AND($H121="Cancelamento",OR($I121="",$J121="")),"Informar aviso do cancelamento",IF(AND($H121="Falta",OR($I121&lt;&gt;"",$J121&lt;&gt;"")),"Limpar aviso para falta",IF(AND($H121="Cancelamento",($I121+$J121)&gt;($B121+$C121)),"Aviso após o horário",IF(AND($K121=0,$L121&gt;0),"Receita substituta sem reposição",IF(AND($K121&gt;0,$L121=0),"Confirmar reposição sem receita",IF(AND($N121="Retido",$M121&lt;=0),"Depósito retido sem valor",IF(AND($N121="Devolvido",$M121&lt;=0),"Depósito devolvido sem valor",IF(AND($N121="Não se aplica",$M121&gt;0),"Definir destino do depósito",IF($M121&gt;$G121,"Depósito acima do valor previsto","OK")))))))))))))</f>
        <v/>
      </c>
    </row>
    <row r="122" ht="22" customHeight="1">
      <c r="A122" s="25" t="n"/>
      <c r="B122" s="48" t="n"/>
      <c r="C122" s="49" t="n"/>
      <c r="D122" s="28" t="n"/>
      <c r="E122" s="25" t="n"/>
      <c r="F122" s="25" t="n"/>
      <c r="G122" s="50" t="n"/>
      <c r="H122" s="25" t="n"/>
      <c r="I122" s="48" t="n"/>
      <c r="J122" s="49" t="n"/>
      <c r="K122" s="28" t="n"/>
      <c r="L122" s="50" t="n"/>
      <c r="M122" s="50" t="n"/>
      <c r="N122" s="25" t="n"/>
      <c r="O122" s="30">
        <f>IF($A122="","",IF($H122="Falta",0,IF(OR($B122="",$C122="",$I122="",$J122=""),"",MAX(0,(($B122+$C122)-($I122+$J122))*24))))</f>
        <v/>
      </c>
      <c r="P122" s="31">
        <f>IF($A122="","",IF($H122="Falta","Falta",IF($H122="Cancelamento",IF(OR($B122="",$C122="",$I122="",$J122=""),"Aviso não informado",IF(($I122+$J122)&gt;($B122+$C122),"Aviso após o horário",IF((($B122+$C122)-($I122+$J122))*24&lt;=Parâmetros!$B$2,"Cancelamento tardio","Cancelamento antecipado"))),"Tipo inválido")))</f>
        <v/>
      </c>
      <c r="Q122" s="31">
        <f>IF($A122="","",IF(OR($D122="",$K122=""),"",IF($K122=0,"Não",IF($K122&lt;$D122,"Parcial","Total"))))</f>
        <v/>
      </c>
      <c r="R122" s="32">
        <f>IF($A122="","",IF(OR($D122="",$K122=""),"",MAX(0,$D122-$K122)))</f>
        <v/>
      </c>
      <c r="S122" s="51">
        <f>IF($A122="","",IF(OR($G122="",$L122=""),"",MAX(0,$G122-$L122)))</f>
        <v/>
      </c>
      <c r="T122" s="51">
        <f>IF($A122="","",IF(OR($M122="",$N122="",$S122=""),"",IF($N122="Retido",MIN($M122,$S122),0)))</f>
        <v/>
      </c>
      <c r="U122" s="51">
        <f>IF($A122="","",IF(OR($S122="",$T122=""),"",MAX(0,$S122-$T122)))</f>
        <v/>
      </c>
      <c r="V122" s="31">
        <f>IF($A122="","",IF(COUNTIF($A$2:$A$501,$A122)&gt;1,"Código duplicado",IF(OR($B122="",$C122="",$D122="",$E122="",$F122="",$G122="",$H122="",$K122="",$L122="",$M122="",$N122=""),"Revisar campos obrigatórios",IF(AND($H122="Falta",$B122+$C122&gt;NOW()),"Falta com horário futuro",IF(AND($H122="Cancelamento",OR($I122="",$J122="")),"Informar aviso do cancelamento",IF(AND($H122="Falta",OR($I122&lt;&gt;"",$J122&lt;&gt;"")),"Limpar aviso para falta",IF(AND($H122="Cancelamento",($I122+$J122)&gt;($B122+$C122)),"Aviso após o horário",IF(AND($K122=0,$L122&gt;0),"Receita substituta sem reposição",IF(AND($K122&gt;0,$L122=0),"Confirmar reposição sem receita",IF(AND($N122="Retido",$M122&lt;=0),"Depósito retido sem valor",IF(AND($N122="Devolvido",$M122&lt;=0),"Depósito devolvido sem valor",IF(AND($N122="Não se aplica",$M122&gt;0),"Definir destino do depósito",IF($M122&gt;$G122,"Depósito acima do valor previsto","OK")))))))))))))</f>
        <v/>
      </c>
    </row>
    <row r="123" ht="22" customHeight="1">
      <c r="A123" s="25" t="n"/>
      <c r="B123" s="48" t="n"/>
      <c r="C123" s="49" t="n"/>
      <c r="D123" s="28" t="n"/>
      <c r="E123" s="25" t="n"/>
      <c r="F123" s="25" t="n"/>
      <c r="G123" s="50" t="n"/>
      <c r="H123" s="25" t="n"/>
      <c r="I123" s="48" t="n"/>
      <c r="J123" s="49" t="n"/>
      <c r="K123" s="28" t="n"/>
      <c r="L123" s="50" t="n"/>
      <c r="M123" s="50" t="n"/>
      <c r="N123" s="25" t="n"/>
      <c r="O123" s="34">
        <f>IF($A123="","",IF($H123="Falta",0,IF(OR($B123="",$C123="",$I123="",$J123=""),"",MAX(0,(($B123+$C123)-($I123+$J123))*24))))</f>
        <v/>
      </c>
      <c r="P123" s="35">
        <f>IF($A123="","",IF($H123="Falta","Falta",IF($H123="Cancelamento",IF(OR($B123="",$C123="",$I123="",$J123=""),"Aviso não informado",IF(($I123+$J123)&gt;($B123+$C123),"Aviso após o horário",IF((($B123+$C123)-($I123+$J123))*24&lt;=Parâmetros!$B$2,"Cancelamento tardio","Cancelamento antecipado"))),"Tipo inválido")))</f>
        <v/>
      </c>
      <c r="Q123" s="35">
        <f>IF($A123="","",IF(OR($D123="",$K123=""),"",IF($K123=0,"Não",IF($K123&lt;$D123,"Parcial","Total"))))</f>
        <v/>
      </c>
      <c r="R123" s="36">
        <f>IF($A123="","",IF(OR($D123="",$K123=""),"",MAX(0,$D123-$K123)))</f>
        <v/>
      </c>
      <c r="S123" s="52">
        <f>IF($A123="","",IF(OR($G123="",$L123=""),"",MAX(0,$G123-$L123)))</f>
        <v/>
      </c>
      <c r="T123" s="52">
        <f>IF($A123="","",IF(OR($M123="",$N123="",$S123=""),"",IF($N123="Retido",MIN($M123,$S123),0)))</f>
        <v/>
      </c>
      <c r="U123" s="52">
        <f>IF($A123="","",IF(OR($S123="",$T123=""),"",MAX(0,$S123-$T123)))</f>
        <v/>
      </c>
      <c r="V123" s="35">
        <f>IF($A123="","",IF(COUNTIF($A$2:$A$501,$A123)&gt;1,"Código duplicado",IF(OR($B123="",$C123="",$D123="",$E123="",$F123="",$G123="",$H123="",$K123="",$L123="",$M123="",$N123=""),"Revisar campos obrigatórios",IF(AND($H123="Falta",$B123+$C123&gt;NOW()),"Falta com horário futuro",IF(AND($H123="Cancelamento",OR($I123="",$J123="")),"Informar aviso do cancelamento",IF(AND($H123="Falta",OR($I123&lt;&gt;"",$J123&lt;&gt;"")),"Limpar aviso para falta",IF(AND($H123="Cancelamento",($I123+$J123)&gt;($B123+$C123)),"Aviso após o horário",IF(AND($K123=0,$L123&gt;0),"Receita substituta sem reposição",IF(AND($K123&gt;0,$L123=0),"Confirmar reposição sem receita",IF(AND($N123="Retido",$M123&lt;=0),"Depósito retido sem valor",IF(AND($N123="Devolvido",$M123&lt;=0),"Depósito devolvido sem valor",IF(AND($N123="Não se aplica",$M123&gt;0),"Definir destino do depósito",IF($M123&gt;$G123,"Depósito acima do valor previsto","OK")))))))))))))</f>
        <v/>
      </c>
    </row>
    <row r="124" ht="22" customHeight="1">
      <c r="A124" s="25" t="n"/>
      <c r="B124" s="48" t="n"/>
      <c r="C124" s="49" t="n"/>
      <c r="D124" s="28" t="n"/>
      <c r="E124" s="25" t="n"/>
      <c r="F124" s="25" t="n"/>
      <c r="G124" s="50" t="n"/>
      <c r="H124" s="25" t="n"/>
      <c r="I124" s="48" t="n"/>
      <c r="J124" s="49" t="n"/>
      <c r="K124" s="28" t="n"/>
      <c r="L124" s="50" t="n"/>
      <c r="M124" s="50" t="n"/>
      <c r="N124" s="25" t="n"/>
      <c r="O124" s="30">
        <f>IF($A124="","",IF($H124="Falta",0,IF(OR($B124="",$C124="",$I124="",$J124=""),"",MAX(0,(($B124+$C124)-($I124+$J124))*24))))</f>
        <v/>
      </c>
      <c r="P124" s="31">
        <f>IF($A124="","",IF($H124="Falta","Falta",IF($H124="Cancelamento",IF(OR($B124="",$C124="",$I124="",$J124=""),"Aviso não informado",IF(($I124+$J124)&gt;($B124+$C124),"Aviso após o horário",IF((($B124+$C124)-($I124+$J124))*24&lt;=Parâmetros!$B$2,"Cancelamento tardio","Cancelamento antecipado"))),"Tipo inválido")))</f>
        <v/>
      </c>
      <c r="Q124" s="31">
        <f>IF($A124="","",IF(OR($D124="",$K124=""),"",IF($K124=0,"Não",IF($K124&lt;$D124,"Parcial","Total"))))</f>
        <v/>
      </c>
      <c r="R124" s="32">
        <f>IF($A124="","",IF(OR($D124="",$K124=""),"",MAX(0,$D124-$K124)))</f>
        <v/>
      </c>
      <c r="S124" s="51">
        <f>IF($A124="","",IF(OR($G124="",$L124=""),"",MAX(0,$G124-$L124)))</f>
        <v/>
      </c>
      <c r="T124" s="51">
        <f>IF($A124="","",IF(OR($M124="",$N124="",$S124=""),"",IF($N124="Retido",MIN($M124,$S124),0)))</f>
        <v/>
      </c>
      <c r="U124" s="51">
        <f>IF($A124="","",IF(OR($S124="",$T124=""),"",MAX(0,$S124-$T124)))</f>
        <v/>
      </c>
      <c r="V124" s="31">
        <f>IF($A124="","",IF(COUNTIF($A$2:$A$501,$A124)&gt;1,"Código duplicado",IF(OR($B124="",$C124="",$D124="",$E124="",$F124="",$G124="",$H124="",$K124="",$L124="",$M124="",$N124=""),"Revisar campos obrigatórios",IF(AND($H124="Falta",$B124+$C124&gt;NOW()),"Falta com horário futuro",IF(AND($H124="Cancelamento",OR($I124="",$J124="")),"Informar aviso do cancelamento",IF(AND($H124="Falta",OR($I124&lt;&gt;"",$J124&lt;&gt;"")),"Limpar aviso para falta",IF(AND($H124="Cancelamento",($I124+$J124)&gt;($B124+$C124)),"Aviso após o horário",IF(AND($K124=0,$L124&gt;0),"Receita substituta sem reposição",IF(AND($K124&gt;0,$L124=0),"Confirmar reposição sem receita",IF(AND($N124="Retido",$M124&lt;=0),"Depósito retido sem valor",IF(AND($N124="Devolvido",$M124&lt;=0),"Depósito devolvido sem valor",IF(AND($N124="Não se aplica",$M124&gt;0),"Definir destino do depósito",IF($M124&gt;$G124,"Depósito acima do valor previsto","OK")))))))))))))</f>
        <v/>
      </c>
    </row>
    <row r="125" ht="22" customHeight="1">
      <c r="A125" s="25" t="n"/>
      <c r="B125" s="48" t="n"/>
      <c r="C125" s="49" t="n"/>
      <c r="D125" s="28" t="n"/>
      <c r="E125" s="25" t="n"/>
      <c r="F125" s="25" t="n"/>
      <c r="G125" s="50" t="n"/>
      <c r="H125" s="25" t="n"/>
      <c r="I125" s="48" t="n"/>
      <c r="J125" s="49" t="n"/>
      <c r="K125" s="28" t="n"/>
      <c r="L125" s="50" t="n"/>
      <c r="M125" s="50" t="n"/>
      <c r="N125" s="25" t="n"/>
      <c r="O125" s="34">
        <f>IF($A125="","",IF($H125="Falta",0,IF(OR($B125="",$C125="",$I125="",$J125=""),"",MAX(0,(($B125+$C125)-($I125+$J125))*24))))</f>
        <v/>
      </c>
      <c r="P125" s="35">
        <f>IF($A125="","",IF($H125="Falta","Falta",IF($H125="Cancelamento",IF(OR($B125="",$C125="",$I125="",$J125=""),"Aviso não informado",IF(($I125+$J125)&gt;($B125+$C125),"Aviso após o horário",IF((($B125+$C125)-($I125+$J125))*24&lt;=Parâmetros!$B$2,"Cancelamento tardio","Cancelamento antecipado"))),"Tipo inválido")))</f>
        <v/>
      </c>
      <c r="Q125" s="35">
        <f>IF($A125="","",IF(OR($D125="",$K125=""),"",IF($K125=0,"Não",IF($K125&lt;$D125,"Parcial","Total"))))</f>
        <v/>
      </c>
      <c r="R125" s="36">
        <f>IF($A125="","",IF(OR($D125="",$K125=""),"",MAX(0,$D125-$K125)))</f>
        <v/>
      </c>
      <c r="S125" s="52">
        <f>IF($A125="","",IF(OR($G125="",$L125=""),"",MAX(0,$G125-$L125)))</f>
        <v/>
      </c>
      <c r="T125" s="52">
        <f>IF($A125="","",IF(OR($M125="",$N125="",$S125=""),"",IF($N125="Retido",MIN($M125,$S125),0)))</f>
        <v/>
      </c>
      <c r="U125" s="52">
        <f>IF($A125="","",IF(OR($S125="",$T125=""),"",MAX(0,$S125-$T125)))</f>
        <v/>
      </c>
      <c r="V125" s="35">
        <f>IF($A125="","",IF(COUNTIF($A$2:$A$501,$A125)&gt;1,"Código duplicado",IF(OR($B125="",$C125="",$D125="",$E125="",$F125="",$G125="",$H125="",$K125="",$L125="",$M125="",$N125=""),"Revisar campos obrigatórios",IF(AND($H125="Falta",$B125+$C125&gt;NOW()),"Falta com horário futuro",IF(AND($H125="Cancelamento",OR($I125="",$J125="")),"Informar aviso do cancelamento",IF(AND($H125="Falta",OR($I125&lt;&gt;"",$J125&lt;&gt;"")),"Limpar aviso para falta",IF(AND($H125="Cancelamento",($I125+$J125)&gt;($B125+$C125)),"Aviso após o horário",IF(AND($K125=0,$L125&gt;0),"Receita substituta sem reposição",IF(AND($K125&gt;0,$L125=0),"Confirmar reposição sem receita",IF(AND($N125="Retido",$M125&lt;=0),"Depósito retido sem valor",IF(AND($N125="Devolvido",$M125&lt;=0),"Depósito devolvido sem valor",IF(AND($N125="Não se aplica",$M125&gt;0),"Definir destino do depósito",IF($M125&gt;$G125,"Depósito acima do valor previsto","OK")))))))))))))</f>
        <v/>
      </c>
    </row>
    <row r="126" ht="22" customHeight="1">
      <c r="A126" s="25" t="n"/>
      <c r="B126" s="48" t="n"/>
      <c r="C126" s="49" t="n"/>
      <c r="D126" s="28" t="n"/>
      <c r="E126" s="25" t="n"/>
      <c r="F126" s="25" t="n"/>
      <c r="G126" s="50" t="n"/>
      <c r="H126" s="25" t="n"/>
      <c r="I126" s="48" t="n"/>
      <c r="J126" s="49" t="n"/>
      <c r="K126" s="28" t="n"/>
      <c r="L126" s="50" t="n"/>
      <c r="M126" s="50" t="n"/>
      <c r="N126" s="25" t="n"/>
      <c r="O126" s="30">
        <f>IF($A126="","",IF($H126="Falta",0,IF(OR($B126="",$C126="",$I126="",$J126=""),"",MAX(0,(($B126+$C126)-($I126+$J126))*24))))</f>
        <v/>
      </c>
      <c r="P126" s="31">
        <f>IF($A126="","",IF($H126="Falta","Falta",IF($H126="Cancelamento",IF(OR($B126="",$C126="",$I126="",$J126=""),"Aviso não informado",IF(($I126+$J126)&gt;($B126+$C126),"Aviso após o horário",IF((($B126+$C126)-($I126+$J126))*24&lt;=Parâmetros!$B$2,"Cancelamento tardio","Cancelamento antecipado"))),"Tipo inválido")))</f>
        <v/>
      </c>
      <c r="Q126" s="31">
        <f>IF($A126="","",IF(OR($D126="",$K126=""),"",IF($K126=0,"Não",IF($K126&lt;$D126,"Parcial","Total"))))</f>
        <v/>
      </c>
      <c r="R126" s="32">
        <f>IF($A126="","",IF(OR($D126="",$K126=""),"",MAX(0,$D126-$K126)))</f>
        <v/>
      </c>
      <c r="S126" s="51">
        <f>IF($A126="","",IF(OR($G126="",$L126=""),"",MAX(0,$G126-$L126)))</f>
        <v/>
      </c>
      <c r="T126" s="51">
        <f>IF($A126="","",IF(OR($M126="",$N126="",$S126=""),"",IF($N126="Retido",MIN($M126,$S126),0)))</f>
        <v/>
      </c>
      <c r="U126" s="51">
        <f>IF($A126="","",IF(OR($S126="",$T126=""),"",MAX(0,$S126-$T126)))</f>
        <v/>
      </c>
      <c r="V126" s="31">
        <f>IF($A126="","",IF(COUNTIF($A$2:$A$501,$A126)&gt;1,"Código duplicado",IF(OR($B126="",$C126="",$D126="",$E126="",$F126="",$G126="",$H126="",$K126="",$L126="",$M126="",$N126=""),"Revisar campos obrigatórios",IF(AND($H126="Falta",$B126+$C126&gt;NOW()),"Falta com horário futuro",IF(AND($H126="Cancelamento",OR($I126="",$J126="")),"Informar aviso do cancelamento",IF(AND($H126="Falta",OR($I126&lt;&gt;"",$J126&lt;&gt;"")),"Limpar aviso para falta",IF(AND($H126="Cancelamento",($I126+$J126)&gt;($B126+$C126)),"Aviso após o horário",IF(AND($K126=0,$L126&gt;0),"Receita substituta sem reposição",IF(AND($K126&gt;0,$L126=0),"Confirmar reposição sem receita",IF(AND($N126="Retido",$M126&lt;=0),"Depósito retido sem valor",IF(AND($N126="Devolvido",$M126&lt;=0),"Depósito devolvido sem valor",IF(AND($N126="Não se aplica",$M126&gt;0),"Definir destino do depósito",IF($M126&gt;$G126,"Depósito acima do valor previsto","OK")))))))))))))</f>
        <v/>
      </c>
    </row>
    <row r="127" ht="22" customHeight="1">
      <c r="A127" s="25" t="n"/>
      <c r="B127" s="48" t="n"/>
      <c r="C127" s="49" t="n"/>
      <c r="D127" s="28" t="n"/>
      <c r="E127" s="25" t="n"/>
      <c r="F127" s="25" t="n"/>
      <c r="G127" s="50" t="n"/>
      <c r="H127" s="25" t="n"/>
      <c r="I127" s="48" t="n"/>
      <c r="J127" s="49" t="n"/>
      <c r="K127" s="28" t="n"/>
      <c r="L127" s="50" t="n"/>
      <c r="M127" s="50" t="n"/>
      <c r="N127" s="25" t="n"/>
      <c r="O127" s="34">
        <f>IF($A127="","",IF($H127="Falta",0,IF(OR($B127="",$C127="",$I127="",$J127=""),"",MAX(0,(($B127+$C127)-($I127+$J127))*24))))</f>
        <v/>
      </c>
      <c r="P127" s="35">
        <f>IF($A127="","",IF($H127="Falta","Falta",IF($H127="Cancelamento",IF(OR($B127="",$C127="",$I127="",$J127=""),"Aviso não informado",IF(($I127+$J127)&gt;($B127+$C127),"Aviso após o horário",IF((($B127+$C127)-($I127+$J127))*24&lt;=Parâmetros!$B$2,"Cancelamento tardio","Cancelamento antecipado"))),"Tipo inválido")))</f>
        <v/>
      </c>
      <c r="Q127" s="35">
        <f>IF($A127="","",IF(OR($D127="",$K127=""),"",IF($K127=0,"Não",IF($K127&lt;$D127,"Parcial","Total"))))</f>
        <v/>
      </c>
      <c r="R127" s="36">
        <f>IF($A127="","",IF(OR($D127="",$K127=""),"",MAX(0,$D127-$K127)))</f>
        <v/>
      </c>
      <c r="S127" s="52">
        <f>IF($A127="","",IF(OR($G127="",$L127=""),"",MAX(0,$G127-$L127)))</f>
        <v/>
      </c>
      <c r="T127" s="52">
        <f>IF($A127="","",IF(OR($M127="",$N127="",$S127=""),"",IF($N127="Retido",MIN($M127,$S127),0)))</f>
        <v/>
      </c>
      <c r="U127" s="52">
        <f>IF($A127="","",IF(OR($S127="",$T127=""),"",MAX(0,$S127-$T127)))</f>
        <v/>
      </c>
      <c r="V127" s="35">
        <f>IF($A127="","",IF(COUNTIF($A$2:$A$501,$A127)&gt;1,"Código duplicado",IF(OR($B127="",$C127="",$D127="",$E127="",$F127="",$G127="",$H127="",$K127="",$L127="",$M127="",$N127=""),"Revisar campos obrigatórios",IF(AND($H127="Falta",$B127+$C127&gt;NOW()),"Falta com horário futuro",IF(AND($H127="Cancelamento",OR($I127="",$J127="")),"Informar aviso do cancelamento",IF(AND($H127="Falta",OR($I127&lt;&gt;"",$J127&lt;&gt;"")),"Limpar aviso para falta",IF(AND($H127="Cancelamento",($I127+$J127)&gt;($B127+$C127)),"Aviso após o horário",IF(AND($K127=0,$L127&gt;0),"Receita substituta sem reposição",IF(AND($K127&gt;0,$L127=0),"Confirmar reposição sem receita",IF(AND($N127="Retido",$M127&lt;=0),"Depósito retido sem valor",IF(AND($N127="Devolvido",$M127&lt;=0),"Depósito devolvido sem valor",IF(AND($N127="Não se aplica",$M127&gt;0),"Definir destino do depósito",IF($M127&gt;$G127,"Depósito acima do valor previsto","OK")))))))))))))</f>
        <v/>
      </c>
    </row>
    <row r="128" ht="22" customHeight="1">
      <c r="A128" s="25" t="n"/>
      <c r="B128" s="48" t="n"/>
      <c r="C128" s="49" t="n"/>
      <c r="D128" s="28" t="n"/>
      <c r="E128" s="25" t="n"/>
      <c r="F128" s="25" t="n"/>
      <c r="G128" s="50" t="n"/>
      <c r="H128" s="25" t="n"/>
      <c r="I128" s="48" t="n"/>
      <c r="J128" s="49" t="n"/>
      <c r="K128" s="28" t="n"/>
      <c r="L128" s="50" t="n"/>
      <c r="M128" s="50" t="n"/>
      <c r="N128" s="25" t="n"/>
      <c r="O128" s="30">
        <f>IF($A128="","",IF($H128="Falta",0,IF(OR($B128="",$C128="",$I128="",$J128=""),"",MAX(0,(($B128+$C128)-($I128+$J128))*24))))</f>
        <v/>
      </c>
      <c r="P128" s="31">
        <f>IF($A128="","",IF($H128="Falta","Falta",IF($H128="Cancelamento",IF(OR($B128="",$C128="",$I128="",$J128=""),"Aviso não informado",IF(($I128+$J128)&gt;($B128+$C128),"Aviso após o horário",IF((($B128+$C128)-($I128+$J128))*24&lt;=Parâmetros!$B$2,"Cancelamento tardio","Cancelamento antecipado"))),"Tipo inválido")))</f>
        <v/>
      </c>
      <c r="Q128" s="31">
        <f>IF($A128="","",IF(OR($D128="",$K128=""),"",IF($K128=0,"Não",IF($K128&lt;$D128,"Parcial","Total"))))</f>
        <v/>
      </c>
      <c r="R128" s="32">
        <f>IF($A128="","",IF(OR($D128="",$K128=""),"",MAX(0,$D128-$K128)))</f>
        <v/>
      </c>
      <c r="S128" s="51">
        <f>IF($A128="","",IF(OR($G128="",$L128=""),"",MAX(0,$G128-$L128)))</f>
        <v/>
      </c>
      <c r="T128" s="51">
        <f>IF($A128="","",IF(OR($M128="",$N128="",$S128=""),"",IF($N128="Retido",MIN($M128,$S128),0)))</f>
        <v/>
      </c>
      <c r="U128" s="51">
        <f>IF($A128="","",IF(OR($S128="",$T128=""),"",MAX(0,$S128-$T128)))</f>
        <v/>
      </c>
      <c r="V128" s="31">
        <f>IF($A128="","",IF(COUNTIF($A$2:$A$501,$A128)&gt;1,"Código duplicado",IF(OR($B128="",$C128="",$D128="",$E128="",$F128="",$G128="",$H128="",$K128="",$L128="",$M128="",$N128=""),"Revisar campos obrigatórios",IF(AND($H128="Falta",$B128+$C128&gt;NOW()),"Falta com horário futuro",IF(AND($H128="Cancelamento",OR($I128="",$J128="")),"Informar aviso do cancelamento",IF(AND($H128="Falta",OR($I128&lt;&gt;"",$J128&lt;&gt;"")),"Limpar aviso para falta",IF(AND($H128="Cancelamento",($I128+$J128)&gt;($B128+$C128)),"Aviso após o horário",IF(AND($K128=0,$L128&gt;0),"Receita substituta sem reposição",IF(AND($K128&gt;0,$L128=0),"Confirmar reposição sem receita",IF(AND($N128="Retido",$M128&lt;=0),"Depósito retido sem valor",IF(AND($N128="Devolvido",$M128&lt;=0),"Depósito devolvido sem valor",IF(AND($N128="Não se aplica",$M128&gt;0),"Definir destino do depósito",IF($M128&gt;$G128,"Depósito acima do valor previsto","OK")))))))))))))</f>
        <v/>
      </c>
    </row>
    <row r="129" ht="22" customHeight="1">
      <c r="A129" s="25" t="n"/>
      <c r="B129" s="48" t="n"/>
      <c r="C129" s="49" t="n"/>
      <c r="D129" s="28" t="n"/>
      <c r="E129" s="25" t="n"/>
      <c r="F129" s="25" t="n"/>
      <c r="G129" s="50" t="n"/>
      <c r="H129" s="25" t="n"/>
      <c r="I129" s="48" t="n"/>
      <c r="J129" s="49" t="n"/>
      <c r="K129" s="28" t="n"/>
      <c r="L129" s="50" t="n"/>
      <c r="M129" s="50" t="n"/>
      <c r="N129" s="25" t="n"/>
      <c r="O129" s="34">
        <f>IF($A129="","",IF($H129="Falta",0,IF(OR($B129="",$C129="",$I129="",$J129=""),"",MAX(0,(($B129+$C129)-($I129+$J129))*24))))</f>
        <v/>
      </c>
      <c r="P129" s="35">
        <f>IF($A129="","",IF($H129="Falta","Falta",IF($H129="Cancelamento",IF(OR($B129="",$C129="",$I129="",$J129=""),"Aviso não informado",IF(($I129+$J129)&gt;($B129+$C129),"Aviso após o horário",IF((($B129+$C129)-($I129+$J129))*24&lt;=Parâmetros!$B$2,"Cancelamento tardio","Cancelamento antecipado"))),"Tipo inválido")))</f>
        <v/>
      </c>
      <c r="Q129" s="35">
        <f>IF($A129="","",IF(OR($D129="",$K129=""),"",IF($K129=0,"Não",IF($K129&lt;$D129,"Parcial","Total"))))</f>
        <v/>
      </c>
      <c r="R129" s="36">
        <f>IF($A129="","",IF(OR($D129="",$K129=""),"",MAX(0,$D129-$K129)))</f>
        <v/>
      </c>
      <c r="S129" s="52">
        <f>IF($A129="","",IF(OR($G129="",$L129=""),"",MAX(0,$G129-$L129)))</f>
        <v/>
      </c>
      <c r="T129" s="52">
        <f>IF($A129="","",IF(OR($M129="",$N129="",$S129=""),"",IF($N129="Retido",MIN($M129,$S129),0)))</f>
        <v/>
      </c>
      <c r="U129" s="52">
        <f>IF($A129="","",IF(OR($S129="",$T129=""),"",MAX(0,$S129-$T129)))</f>
        <v/>
      </c>
      <c r="V129" s="35">
        <f>IF($A129="","",IF(COUNTIF($A$2:$A$501,$A129)&gt;1,"Código duplicado",IF(OR($B129="",$C129="",$D129="",$E129="",$F129="",$G129="",$H129="",$K129="",$L129="",$M129="",$N129=""),"Revisar campos obrigatórios",IF(AND($H129="Falta",$B129+$C129&gt;NOW()),"Falta com horário futuro",IF(AND($H129="Cancelamento",OR($I129="",$J129="")),"Informar aviso do cancelamento",IF(AND($H129="Falta",OR($I129&lt;&gt;"",$J129&lt;&gt;"")),"Limpar aviso para falta",IF(AND($H129="Cancelamento",($I129+$J129)&gt;($B129+$C129)),"Aviso após o horário",IF(AND($K129=0,$L129&gt;0),"Receita substituta sem reposição",IF(AND($K129&gt;0,$L129=0),"Confirmar reposição sem receita",IF(AND($N129="Retido",$M129&lt;=0),"Depósito retido sem valor",IF(AND($N129="Devolvido",$M129&lt;=0),"Depósito devolvido sem valor",IF(AND($N129="Não se aplica",$M129&gt;0),"Definir destino do depósito",IF($M129&gt;$G129,"Depósito acima do valor previsto","OK")))))))))))))</f>
        <v/>
      </c>
    </row>
    <row r="130" ht="22" customHeight="1">
      <c r="A130" s="25" t="n"/>
      <c r="B130" s="48" t="n"/>
      <c r="C130" s="49" t="n"/>
      <c r="D130" s="28" t="n"/>
      <c r="E130" s="25" t="n"/>
      <c r="F130" s="25" t="n"/>
      <c r="G130" s="50" t="n"/>
      <c r="H130" s="25" t="n"/>
      <c r="I130" s="48" t="n"/>
      <c r="J130" s="49" t="n"/>
      <c r="K130" s="28" t="n"/>
      <c r="L130" s="50" t="n"/>
      <c r="M130" s="50" t="n"/>
      <c r="N130" s="25" t="n"/>
      <c r="O130" s="30">
        <f>IF($A130="","",IF($H130="Falta",0,IF(OR($B130="",$C130="",$I130="",$J130=""),"",MAX(0,(($B130+$C130)-($I130+$J130))*24))))</f>
        <v/>
      </c>
      <c r="P130" s="31">
        <f>IF($A130="","",IF($H130="Falta","Falta",IF($H130="Cancelamento",IF(OR($B130="",$C130="",$I130="",$J130=""),"Aviso não informado",IF(($I130+$J130)&gt;($B130+$C130),"Aviso após o horário",IF((($B130+$C130)-($I130+$J130))*24&lt;=Parâmetros!$B$2,"Cancelamento tardio","Cancelamento antecipado"))),"Tipo inválido")))</f>
        <v/>
      </c>
      <c r="Q130" s="31">
        <f>IF($A130="","",IF(OR($D130="",$K130=""),"",IF($K130=0,"Não",IF($K130&lt;$D130,"Parcial","Total"))))</f>
        <v/>
      </c>
      <c r="R130" s="32">
        <f>IF($A130="","",IF(OR($D130="",$K130=""),"",MAX(0,$D130-$K130)))</f>
        <v/>
      </c>
      <c r="S130" s="51">
        <f>IF($A130="","",IF(OR($G130="",$L130=""),"",MAX(0,$G130-$L130)))</f>
        <v/>
      </c>
      <c r="T130" s="51">
        <f>IF($A130="","",IF(OR($M130="",$N130="",$S130=""),"",IF($N130="Retido",MIN($M130,$S130),0)))</f>
        <v/>
      </c>
      <c r="U130" s="51">
        <f>IF($A130="","",IF(OR($S130="",$T130=""),"",MAX(0,$S130-$T130)))</f>
        <v/>
      </c>
      <c r="V130" s="31">
        <f>IF($A130="","",IF(COUNTIF($A$2:$A$501,$A130)&gt;1,"Código duplicado",IF(OR($B130="",$C130="",$D130="",$E130="",$F130="",$G130="",$H130="",$K130="",$L130="",$M130="",$N130=""),"Revisar campos obrigatórios",IF(AND($H130="Falta",$B130+$C130&gt;NOW()),"Falta com horário futuro",IF(AND($H130="Cancelamento",OR($I130="",$J130="")),"Informar aviso do cancelamento",IF(AND($H130="Falta",OR($I130&lt;&gt;"",$J130&lt;&gt;"")),"Limpar aviso para falta",IF(AND($H130="Cancelamento",($I130+$J130)&gt;($B130+$C130)),"Aviso após o horário",IF(AND($K130=0,$L130&gt;0),"Receita substituta sem reposição",IF(AND($K130&gt;0,$L130=0),"Confirmar reposição sem receita",IF(AND($N130="Retido",$M130&lt;=0),"Depósito retido sem valor",IF(AND($N130="Devolvido",$M130&lt;=0),"Depósito devolvido sem valor",IF(AND($N130="Não se aplica",$M130&gt;0),"Definir destino do depósito",IF($M130&gt;$G130,"Depósito acima do valor previsto","OK")))))))))))))</f>
        <v/>
      </c>
    </row>
    <row r="131" ht="22" customHeight="1">
      <c r="A131" s="25" t="n"/>
      <c r="B131" s="48" t="n"/>
      <c r="C131" s="49" t="n"/>
      <c r="D131" s="28" t="n"/>
      <c r="E131" s="25" t="n"/>
      <c r="F131" s="25" t="n"/>
      <c r="G131" s="50" t="n"/>
      <c r="H131" s="25" t="n"/>
      <c r="I131" s="48" t="n"/>
      <c r="J131" s="49" t="n"/>
      <c r="K131" s="28" t="n"/>
      <c r="L131" s="50" t="n"/>
      <c r="M131" s="50" t="n"/>
      <c r="N131" s="25" t="n"/>
      <c r="O131" s="34">
        <f>IF($A131="","",IF($H131="Falta",0,IF(OR($B131="",$C131="",$I131="",$J131=""),"",MAX(0,(($B131+$C131)-($I131+$J131))*24))))</f>
        <v/>
      </c>
      <c r="P131" s="35">
        <f>IF($A131="","",IF($H131="Falta","Falta",IF($H131="Cancelamento",IF(OR($B131="",$C131="",$I131="",$J131=""),"Aviso não informado",IF(($I131+$J131)&gt;($B131+$C131),"Aviso após o horário",IF((($B131+$C131)-($I131+$J131))*24&lt;=Parâmetros!$B$2,"Cancelamento tardio","Cancelamento antecipado"))),"Tipo inválido")))</f>
        <v/>
      </c>
      <c r="Q131" s="35">
        <f>IF($A131="","",IF(OR($D131="",$K131=""),"",IF($K131=0,"Não",IF($K131&lt;$D131,"Parcial","Total"))))</f>
        <v/>
      </c>
      <c r="R131" s="36">
        <f>IF($A131="","",IF(OR($D131="",$K131=""),"",MAX(0,$D131-$K131)))</f>
        <v/>
      </c>
      <c r="S131" s="52">
        <f>IF($A131="","",IF(OR($G131="",$L131=""),"",MAX(0,$G131-$L131)))</f>
        <v/>
      </c>
      <c r="T131" s="52">
        <f>IF($A131="","",IF(OR($M131="",$N131="",$S131=""),"",IF($N131="Retido",MIN($M131,$S131),0)))</f>
        <v/>
      </c>
      <c r="U131" s="52">
        <f>IF($A131="","",IF(OR($S131="",$T131=""),"",MAX(0,$S131-$T131)))</f>
        <v/>
      </c>
      <c r="V131" s="35">
        <f>IF($A131="","",IF(COUNTIF($A$2:$A$501,$A131)&gt;1,"Código duplicado",IF(OR($B131="",$C131="",$D131="",$E131="",$F131="",$G131="",$H131="",$K131="",$L131="",$M131="",$N131=""),"Revisar campos obrigatórios",IF(AND($H131="Falta",$B131+$C131&gt;NOW()),"Falta com horário futuro",IF(AND($H131="Cancelamento",OR($I131="",$J131="")),"Informar aviso do cancelamento",IF(AND($H131="Falta",OR($I131&lt;&gt;"",$J131&lt;&gt;"")),"Limpar aviso para falta",IF(AND($H131="Cancelamento",($I131+$J131)&gt;($B131+$C131)),"Aviso após o horário",IF(AND($K131=0,$L131&gt;0),"Receita substituta sem reposição",IF(AND($K131&gt;0,$L131=0),"Confirmar reposição sem receita",IF(AND($N131="Retido",$M131&lt;=0),"Depósito retido sem valor",IF(AND($N131="Devolvido",$M131&lt;=0),"Depósito devolvido sem valor",IF(AND($N131="Não se aplica",$M131&gt;0),"Definir destino do depósito",IF($M131&gt;$G131,"Depósito acima do valor previsto","OK")))))))))))))</f>
        <v/>
      </c>
    </row>
    <row r="132" ht="22" customHeight="1">
      <c r="A132" s="25" t="n"/>
      <c r="B132" s="48" t="n"/>
      <c r="C132" s="49" t="n"/>
      <c r="D132" s="28" t="n"/>
      <c r="E132" s="25" t="n"/>
      <c r="F132" s="25" t="n"/>
      <c r="G132" s="50" t="n"/>
      <c r="H132" s="25" t="n"/>
      <c r="I132" s="48" t="n"/>
      <c r="J132" s="49" t="n"/>
      <c r="K132" s="28" t="n"/>
      <c r="L132" s="50" t="n"/>
      <c r="M132" s="50" t="n"/>
      <c r="N132" s="25" t="n"/>
      <c r="O132" s="30">
        <f>IF($A132="","",IF($H132="Falta",0,IF(OR($B132="",$C132="",$I132="",$J132=""),"",MAX(0,(($B132+$C132)-($I132+$J132))*24))))</f>
        <v/>
      </c>
      <c r="P132" s="31">
        <f>IF($A132="","",IF($H132="Falta","Falta",IF($H132="Cancelamento",IF(OR($B132="",$C132="",$I132="",$J132=""),"Aviso não informado",IF(($I132+$J132)&gt;($B132+$C132),"Aviso após o horário",IF((($B132+$C132)-($I132+$J132))*24&lt;=Parâmetros!$B$2,"Cancelamento tardio","Cancelamento antecipado"))),"Tipo inválido")))</f>
        <v/>
      </c>
      <c r="Q132" s="31">
        <f>IF($A132="","",IF(OR($D132="",$K132=""),"",IF($K132=0,"Não",IF($K132&lt;$D132,"Parcial","Total"))))</f>
        <v/>
      </c>
      <c r="R132" s="32">
        <f>IF($A132="","",IF(OR($D132="",$K132=""),"",MAX(0,$D132-$K132)))</f>
        <v/>
      </c>
      <c r="S132" s="51">
        <f>IF($A132="","",IF(OR($G132="",$L132=""),"",MAX(0,$G132-$L132)))</f>
        <v/>
      </c>
      <c r="T132" s="51">
        <f>IF($A132="","",IF(OR($M132="",$N132="",$S132=""),"",IF($N132="Retido",MIN($M132,$S132),0)))</f>
        <v/>
      </c>
      <c r="U132" s="51">
        <f>IF($A132="","",IF(OR($S132="",$T132=""),"",MAX(0,$S132-$T132)))</f>
        <v/>
      </c>
      <c r="V132" s="31">
        <f>IF($A132="","",IF(COUNTIF($A$2:$A$501,$A132)&gt;1,"Código duplicado",IF(OR($B132="",$C132="",$D132="",$E132="",$F132="",$G132="",$H132="",$K132="",$L132="",$M132="",$N132=""),"Revisar campos obrigatórios",IF(AND($H132="Falta",$B132+$C132&gt;NOW()),"Falta com horário futuro",IF(AND($H132="Cancelamento",OR($I132="",$J132="")),"Informar aviso do cancelamento",IF(AND($H132="Falta",OR($I132&lt;&gt;"",$J132&lt;&gt;"")),"Limpar aviso para falta",IF(AND($H132="Cancelamento",($I132+$J132)&gt;($B132+$C132)),"Aviso após o horário",IF(AND($K132=0,$L132&gt;0),"Receita substituta sem reposição",IF(AND($K132&gt;0,$L132=0),"Confirmar reposição sem receita",IF(AND($N132="Retido",$M132&lt;=0),"Depósito retido sem valor",IF(AND($N132="Devolvido",$M132&lt;=0),"Depósito devolvido sem valor",IF(AND($N132="Não se aplica",$M132&gt;0),"Definir destino do depósito",IF($M132&gt;$G132,"Depósito acima do valor previsto","OK")))))))))))))</f>
        <v/>
      </c>
    </row>
    <row r="133" ht="22" customHeight="1">
      <c r="A133" s="25" t="n"/>
      <c r="B133" s="48" t="n"/>
      <c r="C133" s="49" t="n"/>
      <c r="D133" s="28" t="n"/>
      <c r="E133" s="25" t="n"/>
      <c r="F133" s="25" t="n"/>
      <c r="G133" s="50" t="n"/>
      <c r="H133" s="25" t="n"/>
      <c r="I133" s="48" t="n"/>
      <c r="J133" s="49" t="n"/>
      <c r="K133" s="28" t="n"/>
      <c r="L133" s="50" t="n"/>
      <c r="M133" s="50" t="n"/>
      <c r="N133" s="25" t="n"/>
      <c r="O133" s="34">
        <f>IF($A133="","",IF($H133="Falta",0,IF(OR($B133="",$C133="",$I133="",$J133=""),"",MAX(0,(($B133+$C133)-($I133+$J133))*24))))</f>
        <v/>
      </c>
      <c r="P133" s="35">
        <f>IF($A133="","",IF($H133="Falta","Falta",IF($H133="Cancelamento",IF(OR($B133="",$C133="",$I133="",$J133=""),"Aviso não informado",IF(($I133+$J133)&gt;($B133+$C133),"Aviso após o horário",IF((($B133+$C133)-($I133+$J133))*24&lt;=Parâmetros!$B$2,"Cancelamento tardio","Cancelamento antecipado"))),"Tipo inválido")))</f>
        <v/>
      </c>
      <c r="Q133" s="35">
        <f>IF($A133="","",IF(OR($D133="",$K133=""),"",IF($K133=0,"Não",IF($K133&lt;$D133,"Parcial","Total"))))</f>
        <v/>
      </c>
      <c r="R133" s="36">
        <f>IF($A133="","",IF(OR($D133="",$K133=""),"",MAX(0,$D133-$K133)))</f>
        <v/>
      </c>
      <c r="S133" s="52">
        <f>IF($A133="","",IF(OR($G133="",$L133=""),"",MAX(0,$G133-$L133)))</f>
        <v/>
      </c>
      <c r="T133" s="52">
        <f>IF($A133="","",IF(OR($M133="",$N133="",$S133=""),"",IF($N133="Retido",MIN($M133,$S133),0)))</f>
        <v/>
      </c>
      <c r="U133" s="52">
        <f>IF($A133="","",IF(OR($S133="",$T133=""),"",MAX(0,$S133-$T133)))</f>
        <v/>
      </c>
      <c r="V133" s="35">
        <f>IF($A133="","",IF(COUNTIF($A$2:$A$501,$A133)&gt;1,"Código duplicado",IF(OR($B133="",$C133="",$D133="",$E133="",$F133="",$G133="",$H133="",$K133="",$L133="",$M133="",$N133=""),"Revisar campos obrigatórios",IF(AND($H133="Falta",$B133+$C133&gt;NOW()),"Falta com horário futuro",IF(AND($H133="Cancelamento",OR($I133="",$J133="")),"Informar aviso do cancelamento",IF(AND($H133="Falta",OR($I133&lt;&gt;"",$J133&lt;&gt;"")),"Limpar aviso para falta",IF(AND($H133="Cancelamento",($I133+$J133)&gt;($B133+$C133)),"Aviso após o horário",IF(AND($K133=0,$L133&gt;0),"Receita substituta sem reposição",IF(AND($K133&gt;0,$L133=0),"Confirmar reposição sem receita",IF(AND($N133="Retido",$M133&lt;=0),"Depósito retido sem valor",IF(AND($N133="Devolvido",$M133&lt;=0),"Depósito devolvido sem valor",IF(AND($N133="Não se aplica",$M133&gt;0),"Definir destino do depósito",IF($M133&gt;$G133,"Depósito acima do valor previsto","OK")))))))))))))</f>
        <v/>
      </c>
    </row>
    <row r="134" ht="22" customHeight="1">
      <c r="A134" s="25" t="n"/>
      <c r="B134" s="48" t="n"/>
      <c r="C134" s="49" t="n"/>
      <c r="D134" s="28" t="n"/>
      <c r="E134" s="25" t="n"/>
      <c r="F134" s="25" t="n"/>
      <c r="G134" s="50" t="n"/>
      <c r="H134" s="25" t="n"/>
      <c r="I134" s="48" t="n"/>
      <c r="J134" s="49" t="n"/>
      <c r="K134" s="28" t="n"/>
      <c r="L134" s="50" t="n"/>
      <c r="M134" s="50" t="n"/>
      <c r="N134" s="25" t="n"/>
      <c r="O134" s="30">
        <f>IF($A134="","",IF($H134="Falta",0,IF(OR($B134="",$C134="",$I134="",$J134=""),"",MAX(0,(($B134+$C134)-($I134+$J134))*24))))</f>
        <v/>
      </c>
      <c r="P134" s="31">
        <f>IF($A134="","",IF($H134="Falta","Falta",IF($H134="Cancelamento",IF(OR($B134="",$C134="",$I134="",$J134=""),"Aviso não informado",IF(($I134+$J134)&gt;($B134+$C134),"Aviso após o horário",IF((($B134+$C134)-($I134+$J134))*24&lt;=Parâmetros!$B$2,"Cancelamento tardio","Cancelamento antecipado"))),"Tipo inválido")))</f>
        <v/>
      </c>
      <c r="Q134" s="31">
        <f>IF($A134="","",IF(OR($D134="",$K134=""),"",IF($K134=0,"Não",IF($K134&lt;$D134,"Parcial","Total"))))</f>
        <v/>
      </c>
      <c r="R134" s="32">
        <f>IF($A134="","",IF(OR($D134="",$K134=""),"",MAX(0,$D134-$K134)))</f>
        <v/>
      </c>
      <c r="S134" s="51">
        <f>IF($A134="","",IF(OR($G134="",$L134=""),"",MAX(0,$G134-$L134)))</f>
        <v/>
      </c>
      <c r="T134" s="51">
        <f>IF($A134="","",IF(OR($M134="",$N134="",$S134=""),"",IF($N134="Retido",MIN($M134,$S134),0)))</f>
        <v/>
      </c>
      <c r="U134" s="51">
        <f>IF($A134="","",IF(OR($S134="",$T134=""),"",MAX(0,$S134-$T134)))</f>
        <v/>
      </c>
      <c r="V134" s="31">
        <f>IF($A134="","",IF(COUNTIF($A$2:$A$501,$A134)&gt;1,"Código duplicado",IF(OR($B134="",$C134="",$D134="",$E134="",$F134="",$G134="",$H134="",$K134="",$L134="",$M134="",$N134=""),"Revisar campos obrigatórios",IF(AND($H134="Falta",$B134+$C134&gt;NOW()),"Falta com horário futuro",IF(AND($H134="Cancelamento",OR($I134="",$J134="")),"Informar aviso do cancelamento",IF(AND($H134="Falta",OR($I134&lt;&gt;"",$J134&lt;&gt;"")),"Limpar aviso para falta",IF(AND($H134="Cancelamento",($I134+$J134)&gt;($B134+$C134)),"Aviso após o horário",IF(AND($K134=0,$L134&gt;0),"Receita substituta sem reposição",IF(AND($K134&gt;0,$L134=0),"Confirmar reposição sem receita",IF(AND($N134="Retido",$M134&lt;=0),"Depósito retido sem valor",IF(AND($N134="Devolvido",$M134&lt;=0),"Depósito devolvido sem valor",IF(AND($N134="Não se aplica",$M134&gt;0),"Definir destino do depósito",IF($M134&gt;$G134,"Depósito acima do valor previsto","OK")))))))))))))</f>
        <v/>
      </c>
    </row>
    <row r="135" ht="22" customHeight="1">
      <c r="A135" s="25" t="n"/>
      <c r="B135" s="48" t="n"/>
      <c r="C135" s="49" t="n"/>
      <c r="D135" s="28" t="n"/>
      <c r="E135" s="25" t="n"/>
      <c r="F135" s="25" t="n"/>
      <c r="G135" s="50" t="n"/>
      <c r="H135" s="25" t="n"/>
      <c r="I135" s="48" t="n"/>
      <c r="J135" s="49" t="n"/>
      <c r="K135" s="28" t="n"/>
      <c r="L135" s="50" t="n"/>
      <c r="M135" s="50" t="n"/>
      <c r="N135" s="25" t="n"/>
      <c r="O135" s="34">
        <f>IF($A135="","",IF($H135="Falta",0,IF(OR($B135="",$C135="",$I135="",$J135=""),"",MAX(0,(($B135+$C135)-($I135+$J135))*24))))</f>
        <v/>
      </c>
      <c r="P135" s="35">
        <f>IF($A135="","",IF($H135="Falta","Falta",IF($H135="Cancelamento",IF(OR($B135="",$C135="",$I135="",$J135=""),"Aviso não informado",IF(($I135+$J135)&gt;($B135+$C135),"Aviso após o horário",IF((($B135+$C135)-($I135+$J135))*24&lt;=Parâmetros!$B$2,"Cancelamento tardio","Cancelamento antecipado"))),"Tipo inválido")))</f>
        <v/>
      </c>
      <c r="Q135" s="35">
        <f>IF($A135="","",IF(OR($D135="",$K135=""),"",IF($K135=0,"Não",IF($K135&lt;$D135,"Parcial","Total"))))</f>
        <v/>
      </c>
      <c r="R135" s="36">
        <f>IF($A135="","",IF(OR($D135="",$K135=""),"",MAX(0,$D135-$K135)))</f>
        <v/>
      </c>
      <c r="S135" s="52">
        <f>IF($A135="","",IF(OR($G135="",$L135=""),"",MAX(0,$G135-$L135)))</f>
        <v/>
      </c>
      <c r="T135" s="52">
        <f>IF($A135="","",IF(OR($M135="",$N135="",$S135=""),"",IF($N135="Retido",MIN($M135,$S135),0)))</f>
        <v/>
      </c>
      <c r="U135" s="52">
        <f>IF($A135="","",IF(OR($S135="",$T135=""),"",MAX(0,$S135-$T135)))</f>
        <v/>
      </c>
      <c r="V135" s="35">
        <f>IF($A135="","",IF(COUNTIF($A$2:$A$501,$A135)&gt;1,"Código duplicado",IF(OR($B135="",$C135="",$D135="",$E135="",$F135="",$G135="",$H135="",$K135="",$L135="",$M135="",$N135=""),"Revisar campos obrigatórios",IF(AND($H135="Falta",$B135+$C135&gt;NOW()),"Falta com horário futuro",IF(AND($H135="Cancelamento",OR($I135="",$J135="")),"Informar aviso do cancelamento",IF(AND($H135="Falta",OR($I135&lt;&gt;"",$J135&lt;&gt;"")),"Limpar aviso para falta",IF(AND($H135="Cancelamento",($I135+$J135)&gt;($B135+$C135)),"Aviso após o horário",IF(AND($K135=0,$L135&gt;0),"Receita substituta sem reposição",IF(AND($K135&gt;0,$L135=0),"Confirmar reposição sem receita",IF(AND($N135="Retido",$M135&lt;=0),"Depósito retido sem valor",IF(AND($N135="Devolvido",$M135&lt;=0),"Depósito devolvido sem valor",IF(AND($N135="Não se aplica",$M135&gt;0),"Definir destino do depósito",IF($M135&gt;$G135,"Depósito acima do valor previsto","OK")))))))))))))</f>
        <v/>
      </c>
    </row>
    <row r="136" ht="22" customHeight="1">
      <c r="A136" s="25" t="n"/>
      <c r="B136" s="48" t="n"/>
      <c r="C136" s="49" t="n"/>
      <c r="D136" s="28" t="n"/>
      <c r="E136" s="25" t="n"/>
      <c r="F136" s="25" t="n"/>
      <c r="G136" s="50" t="n"/>
      <c r="H136" s="25" t="n"/>
      <c r="I136" s="48" t="n"/>
      <c r="J136" s="49" t="n"/>
      <c r="K136" s="28" t="n"/>
      <c r="L136" s="50" t="n"/>
      <c r="M136" s="50" t="n"/>
      <c r="N136" s="25" t="n"/>
      <c r="O136" s="30">
        <f>IF($A136="","",IF($H136="Falta",0,IF(OR($B136="",$C136="",$I136="",$J136=""),"",MAX(0,(($B136+$C136)-($I136+$J136))*24))))</f>
        <v/>
      </c>
      <c r="P136" s="31">
        <f>IF($A136="","",IF($H136="Falta","Falta",IF($H136="Cancelamento",IF(OR($B136="",$C136="",$I136="",$J136=""),"Aviso não informado",IF(($I136+$J136)&gt;($B136+$C136),"Aviso após o horário",IF((($B136+$C136)-($I136+$J136))*24&lt;=Parâmetros!$B$2,"Cancelamento tardio","Cancelamento antecipado"))),"Tipo inválido")))</f>
        <v/>
      </c>
      <c r="Q136" s="31">
        <f>IF($A136="","",IF(OR($D136="",$K136=""),"",IF($K136=0,"Não",IF($K136&lt;$D136,"Parcial","Total"))))</f>
        <v/>
      </c>
      <c r="R136" s="32">
        <f>IF($A136="","",IF(OR($D136="",$K136=""),"",MAX(0,$D136-$K136)))</f>
        <v/>
      </c>
      <c r="S136" s="51">
        <f>IF($A136="","",IF(OR($G136="",$L136=""),"",MAX(0,$G136-$L136)))</f>
        <v/>
      </c>
      <c r="T136" s="51">
        <f>IF($A136="","",IF(OR($M136="",$N136="",$S136=""),"",IF($N136="Retido",MIN($M136,$S136),0)))</f>
        <v/>
      </c>
      <c r="U136" s="51">
        <f>IF($A136="","",IF(OR($S136="",$T136=""),"",MAX(0,$S136-$T136)))</f>
        <v/>
      </c>
      <c r="V136" s="31">
        <f>IF($A136="","",IF(COUNTIF($A$2:$A$501,$A136)&gt;1,"Código duplicado",IF(OR($B136="",$C136="",$D136="",$E136="",$F136="",$G136="",$H136="",$K136="",$L136="",$M136="",$N136=""),"Revisar campos obrigatórios",IF(AND($H136="Falta",$B136+$C136&gt;NOW()),"Falta com horário futuro",IF(AND($H136="Cancelamento",OR($I136="",$J136="")),"Informar aviso do cancelamento",IF(AND($H136="Falta",OR($I136&lt;&gt;"",$J136&lt;&gt;"")),"Limpar aviso para falta",IF(AND($H136="Cancelamento",($I136+$J136)&gt;($B136+$C136)),"Aviso após o horário",IF(AND($K136=0,$L136&gt;0),"Receita substituta sem reposição",IF(AND($K136&gt;0,$L136=0),"Confirmar reposição sem receita",IF(AND($N136="Retido",$M136&lt;=0),"Depósito retido sem valor",IF(AND($N136="Devolvido",$M136&lt;=0),"Depósito devolvido sem valor",IF(AND($N136="Não se aplica",$M136&gt;0),"Definir destino do depósito",IF($M136&gt;$G136,"Depósito acima do valor previsto","OK")))))))))))))</f>
        <v/>
      </c>
    </row>
    <row r="137" ht="22" customHeight="1">
      <c r="A137" s="25" t="n"/>
      <c r="B137" s="48" t="n"/>
      <c r="C137" s="49" t="n"/>
      <c r="D137" s="28" t="n"/>
      <c r="E137" s="25" t="n"/>
      <c r="F137" s="25" t="n"/>
      <c r="G137" s="50" t="n"/>
      <c r="H137" s="25" t="n"/>
      <c r="I137" s="48" t="n"/>
      <c r="J137" s="49" t="n"/>
      <c r="K137" s="28" t="n"/>
      <c r="L137" s="50" t="n"/>
      <c r="M137" s="50" t="n"/>
      <c r="N137" s="25" t="n"/>
      <c r="O137" s="34">
        <f>IF($A137="","",IF($H137="Falta",0,IF(OR($B137="",$C137="",$I137="",$J137=""),"",MAX(0,(($B137+$C137)-($I137+$J137))*24))))</f>
        <v/>
      </c>
      <c r="P137" s="35">
        <f>IF($A137="","",IF($H137="Falta","Falta",IF($H137="Cancelamento",IF(OR($B137="",$C137="",$I137="",$J137=""),"Aviso não informado",IF(($I137+$J137)&gt;($B137+$C137),"Aviso após o horário",IF((($B137+$C137)-($I137+$J137))*24&lt;=Parâmetros!$B$2,"Cancelamento tardio","Cancelamento antecipado"))),"Tipo inválido")))</f>
        <v/>
      </c>
      <c r="Q137" s="35">
        <f>IF($A137="","",IF(OR($D137="",$K137=""),"",IF($K137=0,"Não",IF($K137&lt;$D137,"Parcial","Total"))))</f>
        <v/>
      </c>
      <c r="R137" s="36">
        <f>IF($A137="","",IF(OR($D137="",$K137=""),"",MAX(0,$D137-$K137)))</f>
        <v/>
      </c>
      <c r="S137" s="52">
        <f>IF($A137="","",IF(OR($G137="",$L137=""),"",MAX(0,$G137-$L137)))</f>
        <v/>
      </c>
      <c r="T137" s="52">
        <f>IF($A137="","",IF(OR($M137="",$N137="",$S137=""),"",IF($N137="Retido",MIN($M137,$S137),0)))</f>
        <v/>
      </c>
      <c r="U137" s="52">
        <f>IF($A137="","",IF(OR($S137="",$T137=""),"",MAX(0,$S137-$T137)))</f>
        <v/>
      </c>
      <c r="V137" s="35">
        <f>IF($A137="","",IF(COUNTIF($A$2:$A$501,$A137)&gt;1,"Código duplicado",IF(OR($B137="",$C137="",$D137="",$E137="",$F137="",$G137="",$H137="",$K137="",$L137="",$M137="",$N137=""),"Revisar campos obrigatórios",IF(AND($H137="Falta",$B137+$C137&gt;NOW()),"Falta com horário futuro",IF(AND($H137="Cancelamento",OR($I137="",$J137="")),"Informar aviso do cancelamento",IF(AND($H137="Falta",OR($I137&lt;&gt;"",$J137&lt;&gt;"")),"Limpar aviso para falta",IF(AND($H137="Cancelamento",($I137+$J137)&gt;($B137+$C137)),"Aviso após o horário",IF(AND($K137=0,$L137&gt;0),"Receita substituta sem reposição",IF(AND($K137&gt;0,$L137=0),"Confirmar reposição sem receita",IF(AND($N137="Retido",$M137&lt;=0),"Depósito retido sem valor",IF(AND($N137="Devolvido",$M137&lt;=0),"Depósito devolvido sem valor",IF(AND($N137="Não se aplica",$M137&gt;0),"Definir destino do depósito",IF($M137&gt;$G137,"Depósito acima do valor previsto","OK")))))))))))))</f>
        <v/>
      </c>
    </row>
    <row r="138" ht="22" customHeight="1">
      <c r="A138" s="25" t="n"/>
      <c r="B138" s="48" t="n"/>
      <c r="C138" s="49" t="n"/>
      <c r="D138" s="28" t="n"/>
      <c r="E138" s="25" t="n"/>
      <c r="F138" s="25" t="n"/>
      <c r="G138" s="50" t="n"/>
      <c r="H138" s="25" t="n"/>
      <c r="I138" s="48" t="n"/>
      <c r="J138" s="49" t="n"/>
      <c r="K138" s="28" t="n"/>
      <c r="L138" s="50" t="n"/>
      <c r="M138" s="50" t="n"/>
      <c r="N138" s="25" t="n"/>
      <c r="O138" s="30">
        <f>IF($A138="","",IF($H138="Falta",0,IF(OR($B138="",$C138="",$I138="",$J138=""),"",MAX(0,(($B138+$C138)-($I138+$J138))*24))))</f>
        <v/>
      </c>
      <c r="P138" s="31">
        <f>IF($A138="","",IF($H138="Falta","Falta",IF($H138="Cancelamento",IF(OR($B138="",$C138="",$I138="",$J138=""),"Aviso não informado",IF(($I138+$J138)&gt;($B138+$C138),"Aviso após o horário",IF((($B138+$C138)-($I138+$J138))*24&lt;=Parâmetros!$B$2,"Cancelamento tardio","Cancelamento antecipado"))),"Tipo inválido")))</f>
        <v/>
      </c>
      <c r="Q138" s="31">
        <f>IF($A138="","",IF(OR($D138="",$K138=""),"",IF($K138=0,"Não",IF($K138&lt;$D138,"Parcial","Total"))))</f>
        <v/>
      </c>
      <c r="R138" s="32">
        <f>IF($A138="","",IF(OR($D138="",$K138=""),"",MAX(0,$D138-$K138)))</f>
        <v/>
      </c>
      <c r="S138" s="51">
        <f>IF($A138="","",IF(OR($G138="",$L138=""),"",MAX(0,$G138-$L138)))</f>
        <v/>
      </c>
      <c r="T138" s="51">
        <f>IF($A138="","",IF(OR($M138="",$N138="",$S138=""),"",IF($N138="Retido",MIN($M138,$S138),0)))</f>
        <v/>
      </c>
      <c r="U138" s="51">
        <f>IF($A138="","",IF(OR($S138="",$T138=""),"",MAX(0,$S138-$T138)))</f>
        <v/>
      </c>
      <c r="V138" s="31">
        <f>IF($A138="","",IF(COUNTIF($A$2:$A$501,$A138)&gt;1,"Código duplicado",IF(OR($B138="",$C138="",$D138="",$E138="",$F138="",$G138="",$H138="",$K138="",$L138="",$M138="",$N138=""),"Revisar campos obrigatórios",IF(AND($H138="Falta",$B138+$C138&gt;NOW()),"Falta com horário futuro",IF(AND($H138="Cancelamento",OR($I138="",$J138="")),"Informar aviso do cancelamento",IF(AND($H138="Falta",OR($I138&lt;&gt;"",$J138&lt;&gt;"")),"Limpar aviso para falta",IF(AND($H138="Cancelamento",($I138+$J138)&gt;($B138+$C138)),"Aviso após o horário",IF(AND($K138=0,$L138&gt;0),"Receita substituta sem reposição",IF(AND($K138&gt;0,$L138=0),"Confirmar reposição sem receita",IF(AND($N138="Retido",$M138&lt;=0),"Depósito retido sem valor",IF(AND($N138="Devolvido",$M138&lt;=0),"Depósito devolvido sem valor",IF(AND($N138="Não se aplica",$M138&gt;0),"Definir destino do depósito",IF($M138&gt;$G138,"Depósito acima do valor previsto","OK")))))))))))))</f>
        <v/>
      </c>
    </row>
    <row r="139" ht="22" customHeight="1">
      <c r="A139" s="25" t="n"/>
      <c r="B139" s="48" t="n"/>
      <c r="C139" s="49" t="n"/>
      <c r="D139" s="28" t="n"/>
      <c r="E139" s="25" t="n"/>
      <c r="F139" s="25" t="n"/>
      <c r="G139" s="50" t="n"/>
      <c r="H139" s="25" t="n"/>
      <c r="I139" s="48" t="n"/>
      <c r="J139" s="49" t="n"/>
      <c r="K139" s="28" t="n"/>
      <c r="L139" s="50" t="n"/>
      <c r="M139" s="50" t="n"/>
      <c r="N139" s="25" t="n"/>
      <c r="O139" s="34">
        <f>IF($A139="","",IF($H139="Falta",0,IF(OR($B139="",$C139="",$I139="",$J139=""),"",MAX(0,(($B139+$C139)-($I139+$J139))*24))))</f>
        <v/>
      </c>
      <c r="P139" s="35">
        <f>IF($A139="","",IF($H139="Falta","Falta",IF($H139="Cancelamento",IF(OR($B139="",$C139="",$I139="",$J139=""),"Aviso não informado",IF(($I139+$J139)&gt;($B139+$C139),"Aviso após o horário",IF((($B139+$C139)-($I139+$J139))*24&lt;=Parâmetros!$B$2,"Cancelamento tardio","Cancelamento antecipado"))),"Tipo inválido")))</f>
        <v/>
      </c>
      <c r="Q139" s="35">
        <f>IF($A139="","",IF(OR($D139="",$K139=""),"",IF($K139=0,"Não",IF($K139&lt;$D139,"Parcial","Total"))))</f>
        <v/>
      </c>
      <c r="R139" s="36">
        <f>IF($A139="","",IF(OR($D139="",$K139=""),"",MAX(0,$D139-$K139)))</f>
        <v/>
      </c>
      <c r="S139" s="52">
        <f>IF($A139="","",IF(OR($G139="",$L139=""),"",MAX(0,$G139-$L139)))</f>
        <v/>
      </c>
      <c r="T139" s="52">
        <f>IF($A139="","",IF(OR($M139="",$N139="",$S139=""),"",IF($N139="Retido",MIN($M139,$S139),0)))</f>
        <v/>
      </c>
      <c r="U139" s="52">
        <f>IF($A139="","",IF(OR($S139="",$T139=""),"",MAX(0,$S139-$T139)))</f>
        <v/>
      </c>
      <c r="V139" s="35">
        <f>IF($A139="","",IF(COUNTIF($A$2:$A$501,$A139)&gt;1,"Código duplicado",IF(OR($B139="",$C139="",$D139="",$E139="",$F139="",$G139="",$H139="",$K139="",$L139="",$M139="",$N139=""),"Revisar campos obrigatórios",IF(AND($H139="Falta",$B139+$C139&gt;NOW()),"Falta com horário futuro",IF(AND($H139="Cancelamento",OR($I139="",$J139="")),"Informar aviso do cancelamento",IF(AND($H139="Falta",OR($I139&lt;&gt;"",$J139&lt;&gt;"")),"Limpar aviso para falta",IF(AND($H139="Cancelamento",($I139+$J139)&gt;($B139+$C139)),"Aviso após o horário",IF(AND($K139=0,$L139&gt;0),"Receita substituta sem reposição",IF(AND($K139&gt;0,$L139=0),"Confirmar reposição sem receita",IF(AND($N139="Retido",$M139&lt;=0),"Depósito retido sem valor",IF(AND($N139="Devolvido",$M139&lt;=0),"Depósito devolvido sem valor",IF(AND($N139="Não se aplica",$M139&gt;0),"Definir destino do depósito",IF($M139&gt;$G139,"Depósito acima do valor previsto","OK")))))))))))))</f>
        <v/>
      </c>
    </row>
    <row r="140" ht="22" customHeight="1">
      <c r="A140" s="25" t="n"/>
      <c r="B140" s="48" t="n"/>
      <c r="C140" s="49" t="n"/>
      <c r="D140" s="28" t="n"/>
      <c r="E140" s="25" t="n"/>
      <c r="F140" s="25" t="n"/>
      <c r="G140" s="50" t="n"/>
      <c r="H140" s="25" t="n"/>
      <c r="I140" s="48" t="n"/>
      <c r="J140" s="49" t="n"/>
      <c r="K140" s="28" t="n"/>
      <c r="L140" s="50" t="n"/>
      <c r="M140" s="50" t="n"/>
      <c r="N140" s="25" t="n"/>
      <c r="O140" s="30">
        <f>IF($A140="","",IF($H140="Falta",0,IF(OR($B140="",$C140="",$I140="",$J140=""),"",MAX(0,(($B140+$C140)-($I140+$J140))*24))))</f>
        <v/>
      </c>
      <c r="P140" s="31">
        <f>IF($A140="","",IF($H140="Falta","Falta",IF($H140="Cancelamento",IF(OR($B140="",$C140="",$I140="",$J140=""),"Aviso não informado",IF(($I140+$J140)&gt;($B140+$C140),"Aviso após o horário",IF((($B140+$C140)-($I140+$J140))*24&lt;=Parâmetros!$B$2,"Cancelamento tardio","Cancelamento antecipado"))),"Tipo inválido")))</f>
        <v/>
      </c>
      <c r="Q140" s="31">
        <f>IF($A140="","",IF(OR($D140="",$K140=""),"",IF($K140=0,"Não",IF($K140&lt;$D140,"Parcial","Total"))))</f>
        <v/>
      </c>
      <c r="R140" s="32">
        <f>IF($A140="","",IF(OR($D140="",$K140=""),"",MAX(0,$D140-$K140)))</f>
        <v/>
      </c>
      <c r="S140" s="51">
        <f>IF($A140="","",IF(OR($G140="",$L140=""),"",MAX(0,$G140-$L140)))</f>
        <v/>
      </c>
      <c r="T140" s="51">
        <f>IF($A140="","",IF(OR($M140="",$N140="",$S140=""),"",IF($N140="Retido",MIN($M140,$S140),0)))</f>
        <v/>
      </c>
      <c r="U140" s="51">
        <f>IF($A140="","",IF(OR($S140="",$T140=""),"",MAX(0,$S140-$T140)))</f>
        <v/>
      </c>
      <c r="V140" s="31">
        <f>IF($A140="","",IF(COUNTIF($A$2:$A$501,$A140)&gt;1,"Código duplicado",IF(OR($B140="",$C140="",$D140="",$E140="",$F140="",$G140="",$H140="",$K140="",$L140="",$M140="",$N140=""),"Revisar campos obrigatórios",IF(AND($H140="Falta",$B140+$C140&gt;NOW()),"Falta com horário futuro",IF(AND($H140="Cancelamento",OR($I140="",$J140="")),"Informar aviso do cancelamento",IF(AND($H140="Falta",OR($I140&lt;&gt;"",$J140&lt;&gt;"")),"Limpar aviso para falta",IF(AND($H140="Cancelamento",($I140+$J140)&gt;($B140+$C140)),"Aviso após o horário",IF(AND($K140=0,$L140&gt;0),"Receita substituta sem reposição",IF(AND($K140&gt;0,$L140=0),"Confirmar reposição sem receita",IF(AND($N140="Retido",$M140&lt;=0),"Depósito retido sem valor",IF(AND($N140="Devolvido",$M140&lt;=0),"Depósito devolvido sem valor",IF(AND($N140="Não se aplica",$M140&gt;0),"Definir destino do depósito",IF($M140&gt;$G140,"Depósito acima do valor previsto","OK")))))))))))))</f>
        <v/>
      </c>
    </row>
    <row r="141" ht="22" customHeight="1">
      <c r="A141" s="25" t="n"/>
      <c r="B141" s="48" t="n"/>
      <c r="C141" s="49" t="n"/>
      <c r="D141" s="28" t="n"/>
      <c r="E141" s="25" t="n"/>
      <c r="F141" s="25" t="n"/>
      <c r="G141" s="50" t="n"/>
      <c r="H141" s="25" t="n"/>
      <c r="I141" s="48" t="n"/>
      <c r="J141" s="49" t="n"/>
      <c r="K141" s="28" t="n"/>
      <c r="L141" s="50" t="n"/>
      <c r="M141" s="50" t="n"/>
      <c r="N141" s="25" t="n"/>
      <c r="O141" s="34">
        <f>IF($A141="","",IF($H141="Falta",0,IF(OR($B141="",$C141="",$I141="",$J141=""),"",MAX(0,(($B141+$C141)-($I141+$J141))*24))))</f>
        <v/>
      </c>
      <c r="P141" s="35">
        <f>IF($A141="","",IF($H141="Falta","Falta",IF($H141="Cancelamento",IF(OR($B141="",$C141="",$I141="",$J141=""),"Aviso não informado",IF(($I141+$J141)&gt;($B141+$C141),"Aviso após o horário",IF((($B141+$C141)-($I141+$J141))*24&lt;=Parâmetros!$B$2,"Cancelamento tardio","Cancelamento antecipado"))),"Tipo inválido")))</f>
        <v/>
      </c>
      <c r="Q141" s="35">
        <f>IF($A141="","",IF(OR($D141="",$K141=""),"",IF($K141=0,"Não",IF($K141&lt;$D141,"Parcial","Total"))))</f>
        <v/>
      </c>
      <c r="R141" s="36">
        <f>IF($A141="","",IF(OR($D141="",$K141=""),"",MAX(0,$D141-$K141)))</f>
        <v/>
      </c>
      <c r="S141" s="52">
        <f>IF($A141="","",IF(OR($G141="",$L141=""),"",MAX(0,$G141-$L141)))</f>
        <v/>
      </c>
      <c r="T141" s="52">
        <f>IF($A141="","",IF(OR($M141="",$N141="",$S141=""),"",IF($N141="Retido",MIN($M141,$S141),0)))</f>
        <v/>
      </c>
      <c r="U141" s="52">
        <f>IF($A141="","",IF(OR($S141="",$T141=""),"",MAX(0,$S141-$T141)))</f>
        <v/>
      </c>
      <c r="V141" s="35">
        <f>IF($A141="","",IF(COUNTIF($A$2:$A$501,$A141)&gt;1,"Código duplicado",IF(OR($B141="",$C141="",$D141="",$E141="",$F141="",$G141="",$H141="",$K141="",$L141="",$M141="",$N141=""),"Revisar campos obrigatórios",IF(AND($H141="Falta",$B141+$C141&gt;NOW()),"Falta com horário futuro",IF(AND($H141="Cancelamento",OR($I141="",$J141="")),"Informar aviso do cancelamento",IF(AND($H141="Falta",OR($I141&lt;&gt;"",$J141&lt;&gt;"")),"Limpar aviso para falta",IF(AND($H141="Cancelamento",($I141+$J141)&gt;($B141+$C141)),"Aviso após o horário",IF(AND($K141=0,$L141&gt;0),"Receita substituta sem reposição",IF(AND($K141&gt;0,$L141=0),"Confirmar reposição sem receita",IF(AND($N141="Retido",$M141&lt;=0),"Depósito retido sem valor",IF(AND($N141="Devolvido",$M141&lt;=0),"Depósito devolvido sem valor",IF(AND($N141="Não se aplica",$M141&gt;0),"Definir destino do depósito",IF($M141&gt;$G141,"Depósito acima do valor previsto","OK")))))))))))))</f>
        <v/>
      </c>
    </row>
    <row r="142" ht="22" customHeight="1">
      <c r="A142" s="25" t="n"/>
      <c r="B142" s="48" t="n"/>
      <c r="C142" s="49" t="n"/>
      <c r="D142" s="28" t="n"/>
      <c r="E142" s="25" t="n"/>
      <c r="F142" s="25" t="n"/>
      <c r="G142" s="50" t="n"/>
      <c r="H142" s="25" t="n"/>
      <c r="I142" s="48" t="n"/>
      <c r="J142" s="49" t="n"/>
      <c r="K142" s="28" t="n"/>
      <c r="L142" s="50" t="n"/>
      <c r="M142" s="50" t="n"/>
      <c r="N142" s="25" t="n"/>
      <c r="O142" s="30">
        <f>IF($A142="","",IF($H142="Falta",0,IF(OR($B142="",$C142="",$I142="",$J142=""),"",MAX(0,(($B142+$C142)-($I142+$J142))*24))))</f>
        <v/>
      </c>
      <c r="P142" s="31">
        <f>IF($A142="","",IF($H142="Falta","Falta",IF($H142="Cancelamento",IF(OR($B142="",$C142="",$I142="",$J142=""),"Aviso não informado",IF(($I142+$J142)&gt;($B142+$C142),"Aviso após o horário",IF((($B142+$C142)-($I142+$J142))*24&lt;=Parâmetros!$B$2,"Cancelamento tardio","Cancelamento antecipado"))),"Tipo inválido")))</f>
        <v/>
      </c>
      <c r="Q142" s="31">
        <f>IF($A142="","",IF(OR($D142="",$K142=""),"",IF($K142=0,"Não",IF($K142&lt;$D142,"Parcial","Total"))))</f>
        <v/>
      </c>
      <c r="R142" s="32">
        <f>IF($A142="","",IF(OR($D142="",$K142=""),"",MAX(0,$D142-$K142)))</f>
        <v/>
      </c>
      <c r="S142" s="51">
        <f>IF($A142="","",IF(OR($G142="",$L142=""),"",MAX(0,$G142-$L142)))</f>
        <v/>
      </c>
      <c r="T142" s="51">
        <f>IF($A142="","",IF(OR($M142="",$N142="",$S142=""),"",IF($N142="Retido",MIN($M142,$S142),0)))</f>
        <v/>
      </c>
      <c r="U142" s="51">
        <f>IF($A142="","",IF(OR($S142="",$T142=""),"",MAX(0,$S142-$T142)))</f>
        <v/>
      </c>
      <c r="V142" s="31">
        <f>IF($A142="","",IF(COUNTIF($A$2:$A$501,$A142)&gt;1,"Código duplicado",IF(OR($B142="",$C142="",$D142="",$E142="",$F142="",$G142="",$H142="",$K142="",$L142="",$M142="",$N142=""),"Revisar campos obrigatórios",IF(AND($H142="Falta",$B142+$C142&gt;NOW()),"Falta com horário futuro",IF(AND($H142="Cancelamento",OR($I142="",$J142="")),"Informar aviso do cancelamento",IF(AND($H142="Falta",OR($I142&lt;&gt;"",$J142&lt;&gt;"")),"Limpar aviso para falta",IF(AND($H142="Cancelamento",($I142+$J142)&gt;($B142+$C142)),"Aviso após o horário",IF(AND($K142=0,$L142&gt;0),"Receita substituta sem reposição",IF(AND($K142&gt;0,$L142=0),"Confirmar reposição sem receita",IF(AND($N142="Retido",$M142&lt;=0),"Depósito retido sem valor",IF(AND($N142="Devolvido",$M142&lt;=0),"Depósito devolvido sem valor",IF(AND($N142="Não se aplica",$M142&gt;0),"Definir destino do depósito",IF($M142&gt;$G142,"Depósito acima do valor previsto","OK")))))))))))))</f>
        <v/>
      </c>
    </row>
    <row r="143" ht="22" customHeight="1">
      <c r="A143" s="25" t="n"/>
      <c r="B143" s="48" t="n"/>
      <c r="C143" s="49" t="n"/>
      <c r="D143" s="28" t="n"/>
      <c r="E143" s="25" t="n"/>
      <c r="F143" s="25" t="n"/>
      <c r="G143" s="50" t="n"/>
      <c r="H143" s="25" t="n"/>
      <c r="I143" s="48" t="n"/>
      <c r="J143" s="49" t="n"/>
      <c r="K143" s="28" t="n"/>
      <c r="L143" s="50" t="n"/>
      <c r="M143" s="50" t="n"/>
      <c r="N143" s="25" t="n"/>
      <c r="O143" s="34">
        <f>IF($A143="","",IF($H143="Falta",0,IF(OR($B143="",$C143="",$I143="",$J143=""),"",MAX(0,(($B143+$C143)-($I143+$J143))*24))))</f>
        <v/>
      </c>
      <c r="P143" s="35">
        <f>IF($A143="","",IF($H143="Falta","Falta",IF($H143="Cancelamento",IF(OR($B143="",$C143="",$I143="",$J143=""),"Aviso não informado",IF(($I143+$J143)&gt;($B143+$C143),"Aviso após o horário",IF((($B143+$C143)-($I143+$J143))*24&lt;=Parâmetros!$B$2,"Cancelamento tardio","Cancelamento antecipado"))),"Tipo inválido")))</f>
        <v/>
      </c>
      <c r="Q143" s="35">
        <f>IF($A143="","",IF(OR($D143="",$K143=""),"",IF($K143=0,"Não",IF($K143&lt;$D143,"Parcial","Total"))))</f>
        <v/>
      </c>
      <c r="R143" s="36">
        <f>IF($A143="","",IF(OR($D143="",$K143=""),"",MAX(0,$D143-$K143)))</f>
        <v/>
      </c>
      <c r="S143" s="52">
        <f>IF($A143="","",IF(OR($G143="",$L143=""),"",MAX(0,$G143-$L143)))</f>
        <v/>
      </c>
      <c r="T143" s="52">
        <f>IF($A143="","",IF(OR($M143="",$N143="",$S143=""),"",IF($N143="Retido",MIN($M143,$S143),0)))</f>
        <v/>
      </c>
      <c r="U143" s="52">
        <f>IF($A143="","",IF(OR($S143="",$T143=""),"",MAX(0,$S143-$T143)))</f>
        <v/>
      </c>
      <c r="V143" s="35">
        <f>IF($A143="","",IF(COUNTIF($A$2:$A$501,$A143)&gt;1,"Código duplicado",IF(OR($B143="",$C143="",$D143="",$E143="",$F143="",$G143="",$H143="",$K143="",$L143="",$M143="",$N143=""),"Revisar campos obrigatórios",IF(AND($H143="Falta",$B143+$C143&gt;NOW()),"Falta com horário futuro",IF(AND($H143="Cancelamento",OR($I143="",$J143="")),"Informar aviso do cancelamento",IF(AND($H143="Falta",OR($I143&lt;&gt;"",$J143&lt;&gt;"")),"Limpar aviso para falta",IF(AND($H143="Cancelamento",($I143+$J143)&gt;($B143+$C143)),"Aviso após o horário",IF(AND($K143=0,$L143&gt;0),"Receita substituta sem reposição",IF(AND($K143&gt;0,$L143=0),"Confirmar reposição sem receita",IF(AND($N143="Retido",$M143&lt;=0),"Depósito retido sem valor",IF(AND($N143="Devolvido",$M143&lt;=0),"Depósito devolvido sem valor",IF(AND($N143="Não se aplica",$M143&gt;0),"Definir destino do depósito",IF($M143&gt;$G143,"Depósito acima do valor previsto","OK")))))))))))))</f>
        <v/>
      </c>
    </row>
    <row r="144" ht="22" customHeight="1">
      <c r="A144" s="25" t="n"/>
      <c r="B144" s="48" t="n"/>
      <c r="C144" s="49" t="n"/>
      <c r="D144" s="28" t="n"/>
      <c r="E144" s="25" t="n"/>
      <c r="F144" s="25" t="n"/>
      <c r="G144" s="50" t="n"/>
      <c r="H144" s="25" t="n"/>
      <c r="I144" s="48" t="n"/>
      <c r="J144" s="49" t="n"/>
      <c r="K144" s="28" t="n"/>
      <c r="L144" s="50" t="n"/>
      <c r="M144" s="50" t="n"/>
      <c r="N144" s="25" t="n"/>
      <c r="O144" s="30">
        <f>IF($A144="","",IF($H144="Falta",0,IF(OR($B144="",$C144="",$I144="",$J144=""),"",MAX(0,(($B144+$C144)-($I144+$J144))*24))))</f>
        <v/>
      </c>
      <c r="P144" s="31">
        <f>IF($A144="","",IF($H144="Falta","Falta",IF($H144="Cancelamento",IF(OR($B144="",$C144="",$I144="",$J144=""),"Aviso não informado",IF(($I144+$J144)&gt;($B144+$C144),"Aviso após o horário",IF((($B144+$C144)-($I144+$J144))*24&lt;=Parâmetros!$B$2,"Cancelamento tardio","Cancelamento antecipado"))),"Tipo inválido")))</f>
        <v/>
      </c>
      <c r="Q144" s="31">
        <f>IF($A144="","",IF(OR($D144="",$K144=""),"",IF($K144=0,"Não",IF($K144&lt;$D144,"Parcial","Total"))))</f>
        <v/>
      </c>
      <c r="R144" s="32">
        <f>IF($A144="","",IF(OR($D144="",$K144=""),"",MAX(0,$D144-$K144)))</f>
        <v/>
      </c>
      <c r="S144" s="51">
        <f>IF($A144="","",IF(OR($G144="",$L144=""),"",MAX(0,$G144-$L144)))</f>
        <v/>
      </c>
      <c r="T144" s="51">
        <f>IF($A144="","",IF(OR($M144="",$N144="",$S144=""),"",IF($N144="Retido",MIN($M144,$S144),0)))</f>
        <v/>
      </c>
      <c r="U144" s="51">
        <f>IF($A144="","",IF(OR($S144="",$T144=""),"",MAX(0,$S144-$T144)))</f>
        <v/>
      </c>
      <c r="V144" s="31">
        <f>IF($A144="","",IF(COUNTIF($A$2:$A$501,$A144)&gt;1,"Código duplicado",IF(OR($B144="",$C144="",$D144="",$E144="",$F144="",$G144="",$H144="",$K144="",$L144="",$M144="",$N144=""),"Revisar campos obrigatórios",IF(AND($H144="Falta",$B144+$C144&gt;NOW()),"Falta com horário futuro",IF(AND($H144="Cancelamento",OR($I144="",$J144="")),"Informar aviso do cancelamento",IF(AND($H144="Falta",OR($I144&lt;&gt;"",$J144&lt;&gt;"")),"Limpar aviso para falta",IF(AND($H144="Cancelamento",($I144+$J144)&gt;($B144+$C144)),"Aviso após o horário",IF(AND($K144=0,$L144&gt;0),"Receita substituta sem reposição",IF(AND($K144&gt;0,$L144=0),"Confirmar reposição sem receita",IF(AND($N144="Retido",$M144&lt;=0),"Depósito retido sem valor",IF(AND($N144="Devolvido",$M144&lt;=0),"Depósito devolvido sem valor",IF(AND($N144="Não se aplica",$M144&gt;0),"Definir destino do depósito",IF($M144&gt;$G144,"Depósito acima do valor previsto","OK")))))))))))))</f>
        <v/>
      </c>
    </row>
    <row r="145" ht="22" customHeight="1">
      <c r="A145" s="25" t="n"/>
      <c r="B145" s="48" t="n"/>
      <c r="C145" s="49" t="n"/>
      <c r="D145" s="28" t="n"/>
      <c r="E145" s="25" t="n"/>
      <c r="F145" s="25" t="n"/>
      <c r="G145" s="50" t="n"/>
      <c r="H145" s="25" t="n"/>
      <c r="I145" s="48" t="n"/>
      <c r="J145" s="49" t="n"/>
      <c r="K145" s="28" t="n"/>
      <c r="L145" s="50" t="n"/>
      <c r="M145" s="50" t="n"/>
      <c r="N145" s="25" t="n"/>
      <c r="O145" s="34">
        <f>IF($A145="","",IF($H145="Falta",0,IF(OR($B145="",$C145="",$I145="",$J145=""),"",MAX(0,(($B145+$C145)-($I145+$J145))*24))))</f>
        <v/>
      </c>
      <c r="P145" s="35">
        <f>IF($A145="","",IF($H145="Falta","Falta",IF($H145="Cancelamento",IF(OR($B145="",$C145="",$I145="",$J145=""),"Aviso não informado",IF(($I145+$J145)&gt;($B145+$C145),"Aviso após o horário",IF((($B145+$C145)-($I145+$J145))*24&lt;=Parâmetros!$B$2,"Cancelamento tardio","Cancelamento antecipado"))),"Tipo inválido")))</f>
        <v/>
      </c>
      <c r="Q145" s="35">
        <f>IF($A145="","",IF(OR($D145="",$K145=""),"",IF($K145=0,"Não",IF($K145&lt;$D145,"Parcial","Total"))))</f>
        <v/>
      </c>
      <c r="R145" s="36">
        <f>IF($A145="","",IF(OR($D145="",$K145=""),"",MAX(0,$D145-$K145)))</f>
        <v/>
      </c>
      <c r="S145" s="52">
        <f>IF($A145="","",IF(OR($G145="",$L145=""),"",MAX(0,$G145-$L145)))</f>
        <v/>
      </c>
      <c r="T145" s="52">
        <f>IF($A145="","",IF(OR($M145="",$N145="",$S145=""),"",IF($N145="Retido",MIN($M145,$S145),0)))</f>
        <v/>
      </c>
      <c r="U145" s="52">
        <f>IF($A145="","",IF(OR($S145="",$T145=""),"",MAX(0,$S145-$T145)))</f>
        <v/>
      </c>
      <c r="V145" s="35">
        <f>IF($A145="","",IF(COUNTIF($A$2:$A$501,$A145)&gt;1,"Código duplicado",IF(OR($B145="",$C145="",$D145="",$E145="",$F145="",$G145="",$H145="",$K145="",$L145="",$M145="",$N145=""),"Revisar campos obrigatórios",IF(AND($H145="Falta",$B145+$C145&gt;NOW()),"Falta com horário futuro",IF(AND($H145="Cancelamento",OR($I145="",$J145="")),"Informar aviso do cancelamento",IF(AND($H145="Falta",OR($I145&lt;&gt;"",$J145&lt;&gt;"")),"Limpar aviso para falta",IF(AND($H145="Cancelamento",($I145+$J145)&gt;($B145+$C145)),"Aviso após o horário",IF(AND($K145=0,$L145&gt;0),"Receita substituta sem reposição",IF(AND($K145&gt;0,$L145=0),"Confirmar reposição sem receita",IF(AND($N145="Retido",$M145&lt;=0),"Depósito retido sem valor",IF(AND($N145="Devolvido",$M145&lt;=0),"Depósito devolvido sem valor",IF(AND($N145="Não se aplica",$M145&gt;0),"Definir destino do depósito",IF($M145&gt;$G145,"Depósito acima do valor previsto","OK")))))))))))))</f>
        <v/>
      </c>
    </row>
    <row r="146" ht="22" customHeight="1">
      <c r="A146" s="25" t="n"/>
      <c r="B146" s="48" t="n"/>
      <c r="C146" s="49" t="n"/>
      <c r="D146" s="28" t="n"/>
      <c r="E146" s="25" t="n"/>
      <c r="F146" s="25" t="n"/>
      <c r="G146" s="50" t="n"/>
      <c r="H146" s="25" t="n"/>
      <c r="I146" s="48" t="n"/>
      <c r="J146" s="49" t="n"/>
      <c r="K146" s="28" t="n"/>
      <c r="L146" s="50" t="n"/>
      <c r="M146" s="50" t="n"/>
      <c r="N146" s="25" t="n"/>
      <c r="O146" s="30">
        <f>IF($A146="","",IF($H146="Falta",0,IF(OR($B146="",$C146="",$I146="",$J146=""),"",MAX(0,(($B146+$C146)-($I146+$J146))*24))))</f>
        <v/>
      </c>
      <c r="P146" s="31">
        <f>IF($A146="","",IF($H146="Falta","Falta",IF($H146="Cancelamento",IF(OR($B146="",$C146="",$I146="",$J146=""),"Aviso não informado",IF(($I146+$J146)&gt;($B146+$C146),"Aviso após o horário",IF((($B146+$C146)-($I146+$J146))*24&lt;=Parâmetros!$B$2,"Cancelamento tardio","Cancelamento antecipado"))),"Tipo inválido")))</f>
        <v/>
      </c>
      <c r="Q146" s="31">
        <f>IF($A146="","",IF(OR($D146="",$K146=""),"",IF($K146=0,"Não",IF($K146&lt;$D146,"Parcial","Total"))))</f>
        <v/>
      </c>
      <c r="R146" s="32">
        <f>IF($A146="","",IF(OR($D146="",$K146=""),"",MAX(0,$D146-$K146)))</f>
        <v/>
      </c>
      <c r="S146" s="51">
        <f>IF($A146="","",IF(OR($G146="",$L146=""),"",MAX(0,$G146-$L146)))</f>
        <v/>
      </c>
      <c r="T146" s="51">
        <f>IF($A146="","",IF(OR($M146="",$N146="",$S146=""),"",IF($N146="Retido",MIN($M146,$S146),0)))</f>
        <v/>
      </c>
      <c r="U146" s="51">
        <f>IF($A146="","",IF(OR($S146="",$T146=""),"",MAX(0,$S146-$T146)))</f>
        <v/>
      </c>
      <c r="V146" s="31">
        <f>IF($A146="","",IF(COUNTIF($A$2:$A$501,$A146)&gt;1,"Código duplicado",IF(OR($B146="",$C146="",$D146="",$E146="",$F146="",$G146="",$H146="",$K146="",$L146="",$M146="",$N146=""),"Revisar campos obrigatórios",IF(AND($H146="Falta",$B146+$C146&gt;NOW()),"Falta com horário futuro",IF(AND($H146="Cancelamento",OR($I146="",$J146="")),"Informar aviso do cancelamento",IF(AND($H146="Falta",OR($I146&lt;&gt;"",$J146&lt;&gt;"")),"Limpar aviso para falta",IF(AND($H146="Cancelamento",($I146+$J146)&gt;($B146+$C146)),"Aviso após o horário",IF(AND($K146=0,$L146&gt;0),"Receita substituta sem reposição",IF(AND($K146&gt;0,$L146=0),"Confirmar reposição sem receita",IF(AND($N146="Retido",$M146&lt;=0),"Depósito retido sem valor",IF(AND($N146="Devolvido",$M146&lt;=0),"Depósito devolvido sem valor",IF(AND($N146="Não se aplica",$M146&gt;0),"Definir destino do depósito",IF($M146&gt;$G146,"Depósito acima do valor previsto","OK")))))))))))))</f>
        <v/>
      </c>
    </row>
    <row r="147" ht="22" customHeight="1">
      <c r="A147" s="25" t="n"/>
      <c r="B147" s="48" t="n"/>
      <c r="C147" s="49" t="n"/>
      <c r="D147" s="28" t="n"/>
      <c r="E147" s="25" t="n"/>
      <c r="F147" s="25" t="n"/>
      <c r="G147" s="50" t="n"/>
      <c r="H147" s="25" t="n"/>
      <c r="I147" s="48" t="n"/>
      <c r="J147" s="49" t="n"/>
      <c r="K147" s="28" t="n"/>
      <c r="L147" s="50" t="n"/>
      <c r="M147" s="50" t="n"/>
      <c r="N147" s="25" t="n"/>
      <c r="O147" s="34">
        <f>IF($A147="","",IF($H147="Falta",0,IF(OR($B147="",$C147="",$I147="",$J147=""),"",MAX(0,(($B147+$C147)-($I147+$J147))*24))))</f>
        <v/>
      </c>
      <c r="P147" s="35">
        <f>IF($A147="","",IF($H147="Falta","Falta",IF($H147="Cancelamento",IF(OR($B147="",$C147="",$I147="",$J147=""),"Aviso não informado",IF(($I147+$J147)&gt;($B147+$C147),"Aviso após o horário",IF((($B147+$C147)-($I147+$J147))*24&lt;=Parâmetros!$B$2,"Cancelamento tardio","Cancelamento antecipado"))),"Tipo inválido")))</f>
        <v/>
      </c>
      <c r="Q147" s="35">
        <f>IF($A147="","",IF(OR($D147="",$K147=""),"",IF($K147=0,"Não",IF($K147&lt;$D147,"Parcial","Total"))))</f>
        <v/>
      </c>
      <c r="R147" s="36">
        <f>IF($A147="","",IF(OR($D147="",$K147=""),"",MAX(0,$D147-$K147)))</f>
        <v/>
      </c>
      <c r="S147" s="52">
        <f>IF($A147="","",IF(OR($G147="",$L147=""),"",MAX(0,$G147-$L147)))</f>
        <v/>
      </c>
      <c r="T147" s="52">
        <f>IF($A147="","",IF(OR($M147="",$N147="",$S147=""),"",IF($N147="Retido",MIN($M147,$S147),0)))</f>
        <v/>
      </c>
      <c r="U147" s="52">
        <f>IF($A147="","",IF(OR($S147="",$T147=""),"",MAX(0,$S147-$T147)))</f>
        <v/>
      </c>
      <c r="V147" s="35">
        <f>IF($A147="","",IF(COUNTIF($A$2:$A$501,$A147)&gt;1,"Código duplicado",IF(OR($B147="",$C147="",$D147="",$E147="",$F147="",$G147="",$H147="",$K147="",$L147="",$M147="",$N147=""),"Revisar campos obrigatórios",IF(AND($H147="Falta",$B147+$C147&gt;NOW()),"Falta com horário futuro",IF(AND($H147="Cancelamento",OR($I147="",$J147="")),"Informar aviso do cancelamento",IF(AND($H147="Falta",OR($I147&lt;&gt;"",$J147&lt;&gt;"")),"Limpar aviso para falta",IF(AND($H147="Cancelamento",($I147+$J147)&gt;($B147+$C147)),"Aviso após o horário",IF(AND($K147=0,$L147&gt;0),"Receita substituta sem reposição",IF(AND($K147&gt;0,$L147=0),"Confirmar reposição sem receita",IF(AND($N147="Retido",$M147&lt;=0),"Depósito retido sem valor",IF(AND($N147="Devolvido",$M147&lt;=0),"Depósito devolvido sem valor",IF(AND($N147="Não se aplica",$M147&gt;0),"Definir destino do depósito",IF($M147&gt;$G147,"Depósito acima do valor previsto","OK")))))))))))))</f>
        <v/>
      </c>
    </row>
    <row r="148" ht="22" customHeight="1">
      <c r="A148" s="25" t="n"/>
      <c r="B148" s="48" t="n"/>
      <c r="C148" s="49" t="n"/>
      <c r="D148" s="28" t="n"/>
      <c r="E148" s="25" t="n"/>
      <c r="F148" s="25" t="n"/>
      <c r="G148" s="50" t="n"/>
      <c r="H148" s="25" t="n"/>
      <c r="I148" s="48" t="n"/>
      <c r="J148" s="49" t="n"/>
      <c r="K148" s="28" t="n"/>
      <c r="L148" s="50" t="n"/>
      <c r="M148" s="50" t="n"/>
      <c r="N148" s="25" t="n"/>
      <c r="O148" s="30">
        <f>IF($A148="","",IF($H148="Falta",0,IF(OR($B148="",$C148="",$I148="",$J148=""),"",MAX(0,(($B148+$C148)-($I148+$J148))*24))))</f>
        <v/>
      </c>
      <c r="P148" s="31">
        <f>IF($A148="","",IF($H148="Falta","Falta",IF($H148="Cancelamento",IF(OR($B148="",$C148="",$I148="",$J148=""),"Aviso não informado",IF(($I148+$J148)&gt;($B148+$C148),"Aviso após o horário",IF((($B148+$C148)-($I148+$J148))*24&lt;=Parâmetros!$B$2,"Cancelamento tardio","Cancelamento antecipado"))),"Tipo inválido")))</f>
        <v/>
      </c>
      <c r="Q148" s="31">
        <f>IF($A148="","",IF(OR($D148="",$K148=""),"",IF($K148=0,"Não",IF($K148&lt;$D148,"Parcial","Total"))))</f>
        <v/>
      </c>
      <c r="R148" s="32">
        <f>IF($A148="","",IF(OR($D148="",$K148=""),"",MAX(0,$D148-$K148)))</f>
        <v/>
      </c>
      <c r="S148" s="51">
        <f>IF($A148="","",IF(OR($G148="",$L148=""),"",MAX(0,$G148-$L148)))</f>
        <v/>
      </c>
      <c r="T148" s="51">
        <f>IF($A148="","",IF(OR($M148="",$N148="",$S148=""),"",IF($N148="Retido",MIN($M148,$S148),0)))</f>
        <v/>
      </c>
      <c r="U148" s="51">
        <f>IF($A148="","",IF(OR($S148="",$T148=""),"",MAX(0,$S148-$T148)))</f>
        <v/>
      </c>
      <c r="V148" s="31">
        <f>IF($A148="","",IF(COUNTIF($A$2:$A$501,$A148)&gt;1,"Código duplicado",IF(OR($B148="",$C148="",$D148="",$E148="",$F148="",$G148="",$H148="",$K148="",$L148="",$M148="",$N148=""),"Revisar campos obrigatórios",IF(AND($H148="Falta",$B148+$C148&gt;NOW()),"Falta com horário futuro",IF(AND($H148="Cancelamento",OR($I148="",$J148="")),"Informar aviso do cancelamento",IF(AND($H148="Falta",OR($I148&lt;&gt;"",$J148&lt;&gt;"")),"Limpar aviso para falta",IF(AND($H148="Cancelamento",($I148+$J148)&gt;($B148+$C148)),"Aviso após o horário",IF(AND($K148=0,$L148&gt;0),"Receita substituta sem reposição",IF(AND($K148&gt;0,$L148=0),"Confirmar reposição sem receita",IF(AND($N148="Retido",$M148&lt;=0),"Depósito retido sem valor",IF(AND($N148="Devolvido",$M148&lt;=0),"Depósito devolvido sem valor",IF(AND($N148="Não se aplica",$M148&gt;0),"Definir destino do depósito",IF($M148&gt;$G148,"Depósito acima do valor previsto","OK")))))))))))))</f>
        <v/>
      </c>
    </row>
    <row r="149" ht="22" customHeight="1">
      <c r="A149" s="25" t="n"/>
      <c r="B149" s="48" t="n"/>
      <c r="C149" s="49" t="n"/>
      <c r="D149" s="28" t="n"/>
      <c r="E149" s="25" t="n"/>
      <c r="F149" s="25" t="n"/>
      <c r="G149" s="50" t="n"/>
      <c r="H149" s="25" t="n"/>
      <c r="I149" s="48" t="n"/>
      <c r="J149" s="49" t="n"/>
      <c r="K149" s="28" t="n"/>
      <c r="L149" s="50" t="n"/>
      <c r="M149" s="50" t="n"/>
      <c r="N149" s="25" t="n"/>
      <c r="O149" s="34">
        <f>IF($A149="","",IF($H149="Falta",0,IF(OR($B149="",$C149="",$I149="",$J149=""),"",MAX(0,(($B149+$C149)-($I149+$J149))*24))))</f>
        <v/>
      </c>
      <c r="P149" s="35">
        <f>IF($A149="","",IF($H149="Falta","Falta",IF($H149="Cancelamento",IF(OR($B149="",$C149="",$I149="",$J149=""),"Aviso não informado",IF(($I149+$J149)&gt;($B149+$C149),"Aviso após o horário",IF((($B149+$C149)-($I149+$J149))*24&lt;=Parâmetros!$B$2,"Cancelamento tardio","Cancelamento antecipado"))),"Tipo inválido")))</f>
        <v/>
      </c>
      <c r="Q149" s="35">
        <f>IF($A149="","",IF(OR($D149="",$K149=""),"",IF($K149=0,"Não",IF($K149&lt;$D149,"Parcial","Total"))))</f>
        <v/>
      </c>
      <c r="R149" s="36">
        <f>IF($A149="","",IF(OR($D149="",$K149=""),"",MAX(0,$D149-$K149)))</f>
        <v/>
      </c>
      <c r="S149" s="52">
        <f>IF($A149="","",IF(OR($G149="",$L149=""),"",MAX(0,$G149-$L149)))</f>
        <v/>
      </c>
      <c r="T149" s="52">
        <f>IF($A149="","",IF(OR($M149="",$N149="",$S149=""),"",IF($N149="Retido",MIN($M149,$S149),0)))</f>
        <v/>
      </c>
      <c r="U149" s="52">
        <f>IF($A149="","",IF(OR($S149="",$T149=""),"",MAX(0,$S149-$T149)))</f>
        <v/>
      </c>
      <c r="V149" s="35">
        <f>IF($A149="","",IF(COUNTIF($A$2:$A$501,$A149)&gt;1,"Código duplicado",IF(OR($B149="",$C149="",$D149="",$E149="",$F149="",$G149="",$H149="",$K149="",$L149="",$M149="",$N149=""),"Revisar campos obrigatórios",IF(AND($H149="Falta",$B149+$C149&gt;NOW()),"Falta com horário futuro",IF(AND($H149="Cancelamento",OR($I149="",$J149="")),"Informar aviso do cancelamento",IF(AND($H149="Falta",OR($I149&lt;&gt;"",$J149&lt;&gt;"")),"Limpar aviso para falta",IF(AND($H149="Cancelamento",($I149+$J149)&gt;($B149+$C149)),"Aviso após o horário",IF(AND($K149=0,$L149&gt;0),"Receita substituta sem reposição",IF(AND($K149&gt;0,$L149=0),"Confirmar reposição sem receita",IF(AND($N149="Retido",$M149&lt;=0),"Depósito retido sem valor",IF(AND($N149="Devolvido",$M149&lt;=0),"Depósito devolvido sem valor",IF(AND($N149="Não se aplica",$M149&gt;0),"Definir destino do depósito",IF($M149&gt;$G149,"Depósito acima do valor previsto","OK")))))))))))))</f>
        <v/>
      </c>
    </row>
    <row r="150" ht="22" customHeight="1">
      <c r="A150" s="25" t="n"/>
      <c r="B150" s="48" t="n"/>
      <c r="C150" s="49" t="n"/>
      <c r="D150" s="28" t="n"/>
      <c r="E150" s="25" t="n"/>
      <c r="F150" s="25" t="n"/>
      <c r="G150" s="50" t="n"/>
      <c r="H150" s="25" t="n"/>
      <c r="I150" s="48" t="n"/>
      <c r="J150" s="49" t="n"/>
      <c r="K150" s="28" t="n"/>
      <c r="L150" s="50" t="n"/>
      <c r="M150" s="50" t="n"/>
      <c r="N150" s="25" t="n"/>
      <c r="O150" s="30">
        <f>IF($A150="","",IF($H150="Falta",0,IF(OR($B150="",$C150="",$I150="",$J150=""),"",MAX(0,(($B150+$C150)-($I150+$J150))*24))))</f>
        <v/>
      </c>
      <c r="P150" s="31">
        <f>IF($A150="","",IF($H150="Falta","Falta",IF($H150="Cancelamento",IF(OR($B150="",$C150="",$I150="",$J150=""),"Aviso não informado",IF(($I150+$J150)&gt;($B150+$C150),"Aviso após o horário",IF((($B150+$C150)-($I150+$J150))*24&lt;=Parâmetros!$B$2,"Cancelamento tardio","Cancelamento antecipado"))),"Tipo inválido")))</f>
        <v/>
      </c>
      <c r="Q150" s="31">
        <f>IF($A150="","",IF(OR($D150="",$K150=""),"",IF($K150=0,"Não",IF($K150&lt;$D150,"Parcial","Total"))))</f>
        <v/>
      </c>
      <c r="R150" s="32">
        <f>IF($A150="","",IF(OR($D150="",$K150=""),"",MAX(0,$D150-$K150)))</f>
        <v/>
      </c>
      <c r="S150" s="51">
        <f>IF($A150="","",IF(OR($G150="",$L150=""),"",MAX(0,$G150-$L150)))</f>
        <v/>
      </c>
      <c r="T150" s="51">
        <f>IF($A150="","",IF(OR($M150="",$N150="",$S150=""),"",IF($N150="Retido",MIN($M150,$S150),0)))</f>
        <v/>
      </c>
      <c r="U150" s="51">
        <f>IF($A150="","",IF(OR($S150="",$T150=""),"",MAX(0,$S150-$T150)))</f>
        <v/>
      </c>
      <c r="V150" s="31">
        <f>IF($A150="","",IF(COUNTIF($A$2:$A$501,$A150)&gt;1,"Código duplicado",IF(OR($B150="",$C150="",$D150="",$E150="",$F150="",$G150="",$H150="",$K150="",$L150="",$M150="",$N150=""),"Revisar campos obrigatórios",IF(AND($H150="Falta",$B150+$C150&gt;NOW()),"Falta com horário futuro",IF(AND($H150="Cancelamento",OR($I150="",$J150="")),"Informar aviso do cancelamento",IF(AND($H150="Falta",OR($I150&lt;&gt;"",$J150&lt;&gt;"")),"Limpar aviso para falta",IF(AND($H150="Cancelamento",($I150+$J150)&gt;($B150+$C150)),"Aviso após o horário",IF(AND($K150=0,$L150&gt;0),"Receita substituta sem reposição",IF(AND($K150&gt;0,$L150=0),"Confirmar reposição sem receita",IF(AND($N150="Retido",$M150&lt;=0),"Depósito retido sem valor",IF(AND($N150="Devolvido",$M150&lt;=0),"Depósito devolvido sem valor",IF(AND($N150="Não se aplica",$M150&gt;0),"Definir destino do depósito",IF($M150&gt;$G150,"Depósito acima do valor previsto","OK")))))))))))))</f>
        <v/>
      </c>
    </row>
    <row r="151" ht="22" customHeight="1">
      <c r="A151" s="25" t="n"/>
      <c r="B151" s="48" t="n"/>
      <c r="C151" s="49" t="n"/>
      <c r="D151" s="28" t="n"/>
      <c r="E151" s="25" t="n"/>
      <c r="F151" s="25" t="n"/>
      <c r="G151" s="50" t="n"/>
      <c r="H151" s="25" t="n"/>
      <c r="I151" s="48" t="n"/>
      <c r="J151" s="49" t="n"/>
      <c r="K151" s="28" t="n"/>
      <c r="L151" s="50" t="n"/>
      <c r="M151" s="50" t="n"/>
      <c r="N151" s="25" t="n"/>
      <c r="O151" s="34">
        <f>IF($A151="","",IF($H151="Falta",0,IF(OR($B151="",$C151="",$I151="",$J151=""),"",MAX(0,(($B151+$C151)-($I151+$J151))*24))))</f>
        <v/>
      </c>
      <c r="P151" s="35">
        <f>IF($A151="","",IF($H151="Falta","Falta",IF($H151="Cancelamento",IF(OR($B151="",$C151="",$I151="",$J151=""),"Aviso não informado",IF(($I151+$J151)&gt;($B151+$C151),"Aviso após o horário",IF((($B151+$C151)-($I151+$J151))*24&lt;=Parâmetros!$B$2,"Cancelamento tardio","Cancelamento antecipado"))),"Tipo inválido")))</f>
        <v/>
      </c>
      <c r="Q151" s="35">
        <f>IF($A151="","",IF(OR($D151="",$K151=""),"",IF($K151=0,"Não",IF($K151&lt;$D151,"Parcial","Total"))))</f>
        <v/>
      </c>
      <c r="R151" s="36">
        <f>IF($A151="","",IF(OR($D151="",$K151=""),"",MAX(0,$D151-$K151)))</f>
        <v/>
      </c>
      <c r="S151" s="52">
        <f>IF($A151="","",IF(OR($G151="",$L151=""),"",MAX(0,$G151-$L151)))</f>
        <v/>
      </c>
      <c r="T151" s="52">
        <f>IF($A151="","",IF(OR($M151="",$N151="",$S151=""),"",IF($N151="Retido",MIN($M151,$S151),0)))</f>
        <v/>
      </c>
      <c r="U151" s="52">
        <f>IF($A151="","",IF(OR($S151="",$T151=""),"",MAX(0,$S151-$T151)))</f>
        <v/>
      </c>
      <c r="V151" s="35">
        <f>IF($A151="","",IF(COUNTIF($A$2:$A$501,$A151)&gt;1,"Código duplicado",IF(OR($B151="",$C151="",$D151="",$E151="",$F151="",$G151="",$H151="",$K151="",$L151="",$M151="",$N151=""),"Revisar campos obrigatórios",IF(AND($H151="Falta",$B151+$C151&gt;NOW()),"Falta com horário futuro",IF(AND($H151="Cancelamento",OR($I151="",$J151="")),"Informar aviso do cancelamento",IF(AND($H151="Falta",OR($I151&lt;&gt;"",$J151&lt;&gt;"")),"Limpar aviso para falta",IF(AND($H151="Cancelamento",($I151+$J151)&gt;($B151+$C151)),"Aviso após o horário",IF(AND($K151=0,$L151&gt;0),"Receita substituta sem reposição",IF(AND($K151&gt;0,$L151=0),"Confirmar reposição sem receita",IF(AND($N151="Retido",$M151&lt;=0),"Depósito retido sem valor",IF(AND($N151="Devolvido",$M151&lt;=0),"Depósito devolvido sem valor",IF(AND($N151="Não se aplica",$M151&gt;0),"Definir destino do depósito",IF($M151&gt;$G151,"Depósito acima do valor previsto","OK")))))))))))))</f>
        <v/>
      </c>
    </row>
    <row r="152" ht="22" customHeight="1">
      <c r="A152" s="25" t="n"/>
      <c r="B152" s="48" t="n"/>
      <c r="C152" s="49" t="n"/>
      <c r="D152" s="28" t="n"/>
      <c r="E152" s="25" t="n"/>
      <c r="F152" s="25" t="n"/>
      <c r="G152" s="50" t="n"/>
      <c r="H152" s="25" t="n"/>
      <c r="I152" s="48" t="n"/>
      <c r="J152" s="49" t="n"/>
      <c r="K152" s="28" t="n"/>
      <c r="L152" s="50" t="n"/>
      <c r="M152" s="50" t="n"/>
      <c r="N152" s="25" t="n"/>
      <c r="O152" s="30">
        <f>IF($A152="","",IF($H152="Falta",0,IF(OR($B152="",$C152="",$I152="",$J152=""),"",MAX(0,(($B152+$C152)-($I152+$J152))*24))))</f>
        <v/>
      </c>
      <c r="P152" s="31">
        <f>IF($A152="","",IF($H152="Falta","Falta",IF($H152="Cancelamento",IF(OR($B152="",$C152="",$I152="",$J152=""),"Aviso não informado",IF(($I152+$J152)&gt;($B152+$C152),"Aviso após o horário",IF((($B152+$C152)-($I152+$J152))*24&lt;=Parâmetros!$B$2,"Cancelamento tardio","Cancelamento antecipado"))),"Tipo inválido")))</f>
        <v/>
      </c>
      <c r="Q152" s="31">
        <f>IF($A152="","",IF(OR($D152="",$K152=""),"",IF($K152=0,"Não",IF($K152&lt;$D152,"Parcial","Total"))))</f>
        <v/>
      </c>
      <c r="R152" s="32">
        <f>IF($A152="","",IF(OR($D152="",$K152=""),"",MAX(0,$D152-$K152)))</f>
        <v/>
      </c>
      <c r="S152" s="51">
        <f>IF($A152="","",IF(OR($G152="",$L152=""),"",MAX(0,$G152-$L152)))</f>
        <v/>
      </c>
      <c r="T152" s="51">
        <f>IF($A152="","",IF(OR($M152="",$N152="",$S152=""),"",IF($N152="Retido",MIN($M152,$S152),0)))</f>
        <v/>
      </c>
      <c r="U152" s="51">
        <f>IF($A152="","",IF(OR($S152="",$T152=""),"",MAX(0,$S152-$T152)))</f>
        <v/>
      </c>
      <c r="V152" s="31">
        <f>IF($A152="","",IF(COUNTIF($A$2:$A$501,$A152)&gt;1,"Código duplicado",IF(OR($B152="",$C152="",$D152="",$E152="",$F152="",$G152="",$H152="",$K152="",$L152="",$M152="",$N152=""),"Revisar campos obrigatórios",IF(AND($H152="Falta",$B152+$C152&gt;NOW()),"Falta com horário futuro",IF(AND($H152="Cancelamento",OR($I152="",$J152="")),"Informar aviso do cancelamento",IF(AND($H152="Falta",OR($I152&lt;&gt;"",$J152&lt;&gt;"")),"Limpar aviso para falta",IF(AND($H152="Cancelamento",($I152+$J152)&gt;($B152+$C152)),"Aviso após o horário",IF(AND($K152=0,$L152&gt;0),"Receita substituta sem reposição",IF(AND($K152&gt;0,$L152=0),"Confirmar reposição sem receita",IF(AND($N152="Retido",$M152&lt;=0),"Depósito retido sem valor",IF(AND($N152="Devolvido",$M152&lt;=0),"Depósito devolvido sem valor",IF(AND($N152="Não se aplica",$M152&gt;0),"Definir destino do depósito",IF($M152&gt;$G152,"Depósito acima do valor previsto","OK")))))))))))))</f>
        <v/>
      </c>
    </row>
    <row r="153" ht="22" customHeight="1">
      <c r="A153" s="25" t="n"/>
      <c r="B153" s="48" t="n"/>
      <c r="C153" s="49" t="n"/>
      <c r="D153" s="28" t="n"/>
      <c r="E153" s="25" t="n"/>
      <c r="F153" s="25" t="n"/>
      <c r="G153" s="50" t="n"/>
      <c r="H153" s="25" t="n"/>
      <c r="I153" s="48" t="n"/>
      <c r="J153" s="49" t="n"/>
      <c r="K153" s="28" t="n"/>
      <c r="L153" s="50" t="n"/>
      <c r="M153" s="50" t="n"/>
      <c r="N153" s="25" t="n"/>
      <c r="O153" s="34">
        <f>IF($A153="","",IF($H153="Falta",0,IF(OR($B153="",$C153="",$I153="",$J153=""),"",MAX(0,(($B153+$C153)-($I153+$J153))*24))))</f>
        <v/>
      </c>
      <c r="P153" s="35">
        <f>IF($A153="","",IF($H153="Falta","Falta",IF($H153="Cancelamento",IF(OR($B153="",$C153="",$I153="",$J153=""),"Aviso não informado",IF(($I153+$J153)&gt;($B153+$C153),"Aviso após o horário",IF((($B153+$C153)-($I153+$J153))*24&lt;=Parâmetros!$B$2,"Cancelamento tardio","Cancelamento antecipado"))),"Tipo inválido")))</f>
        <v/>
      </c>
      <c r="Q153" s="35">
        <f>IF($A153="","",IF(OR($D153="",$K153=""),"",IF($K153=0,"Não",IF($K153&lt;$D153,"Parcial","Total"))))</f>
        <v/>
      </c>
      <c r="R153" s="36">
        <f>IF($A153="","",IF(OR($D153="",$K153=""),"",MAX(0,$D153-$K153)))</f>
        <v/>
      </c>
      <c r="S153" s="52">
        <f>IF($A153="","",IF(OR($G153="",$L153=""),"",MAX(0,$G153-$L153)))</f>
        <v/>
      </c>
      <c r="T153" s="52">
        <f>IF($A153="","",IF(OR($M153="",$N153="",$S153=""),"",IF($N153="Retido",MIN($M153,$S153),0)))</f>
        <v/>
      </c>
      <c r="U153" s="52">
        <f>IF($A153="","",IF(OR($S153="",$T153=""),"",MAX(0,$S153-$T153)))</f>
        <v/>
      </c>
      <c r="V153" s="35">
        <f>IF($A153="","",IF(COUNTIF($A$2:$A$501,$A153)&gt;1,"Código duplicado",IF(OR($B153="",$C153="",$D153="",$E153="",$F153="",$G153="",$H153="",$K153="",$L153="",$M153="",$N153=""),"Revisar campos obrigatórios",IF(AND($H153="Falta",$B153+$C153&gt;NOW()),"Falta com horário futuro",IF(AND($H153="Cancelamento",OR($I153="",$J153="")),"Informar aviso do cancelamento",IF(AND($H153="Falta",OR($I153&lt;&gt;"",$J153&lt;&gt;"")),"Limpar aviso para falta",IF(AND($H153="Cancelamento",($I153+$J153)&gt;($B153+$C153)),"Aviso após o horário",IF(AND($K153=0,$L153&gt;0),"Receita substituta sem reposição",IF(AND($K153&gt;0,$L153=0),"Confirmar reposição sem receita",IF(AND($N153="Retido",$M153&lt;=0),"Depósito retido sem valor",IF(AND($N153="Devolvido",$M153&lt;=0),"Depósito devolvido sem valor",IF(AND($N153="Não se aplica",$M153&gt;0),"Definir destino do depósito",IF($M153&gt;$G153,"Depósito acima do valor previsto","OK")))))))))))))</f>
        <v/>
      </c>
    </row>
    <row r="154" ht="22" customHeight="1">
      <c r="A154" s="25" t="n"/>
      <c r="B154" s="48" t="n"/>
      <c r="C154" s="49" t="n"/>
      <c r="D154" s="28" t="n"/>
      <c r="E154" s="25" t="n"/>
      <c r="F154" s="25" t="n"/>
      <c r="G154" s="50" t="n"/>
      <c r="H154" s="25" t="n"/>
      <c r="I154" s="48" t="n"/>
      <c r="J154" s="49" t="n"/>
      <c r="K154" s="28" t="n"/>
      <c r="L154" s="50" t="n"/>
      <c r="M154" s="50" t="n"/>
      <c r="N154" s="25" t="n"/>
      <c r="O154" s="30">
        <f>IF($A154="","",IF($H154="Falta",0,IF(OR($B154="",$C154="",$I154="",$J154=""),"",MAX(0,(($B154+$C154)-($I154+$J154))*24))))</f>
        <v/>
      </c>
      <c r="P154" s="31">
        <f>IF($A154="","",IF($H154="Falta","Falta",IF($H154="Cancelamento",IF(OR($B154="",$C154="",$I154="",$J154=""),"Aviso não informado",IF(($I154+$J154)&gt;($B154+$C154),"Aviso após o horário",IF((($B154+$C154)-($I154+$J154))*24&lt;=Parâmetros!$B$2,"Cancelamento tardio","Cancelamento antecipado"))),"Tipo inválido")))</f>
        <v/>
      </c>
      <c r="Q154" s="31">
        <f>IF($A154="","",IF(OR($D154="",$K154=""),"",IF($K154=0,"Não",IF($K154&lt;$D154,"Parcial","Total"))))</f>
        <v/>
      </c>
      <c r="R154" s="32">
        <f>IF($A154="","",IF(OR($D154="",$K154=""),"",MAX(0,$D154-$K154)))</f>
        <v/>
      </c>
      <c r="S154" s="51">
        <f>IF($A154="","",IF(OR($G154="",$L154=""),"",MAX(0,$G154-$L154)))</f>
        <v/>
      </c>
      <c r="T154" s="51">
        <f>IF($A154="","",IF(OR($M154="",$N154="",$S154=""),"",IF($N154="Retido",MIN($M154,$S154),0)))</f>
        <v/>
      </c>
      <c r="U154" s="51">
        <f>IF($A154="","",IF(OR($S154="",$T154=""),"",MAX(0,$S154-$T154)))</f>
        <v/>
      </c>
      <c r="V154" s="31">
        <f>IF($A154="","",IF(COUNTIF($A$2:$A$501,$A154)&gt;1,"Código duplicado",IF(OR($B154="",$C154="",$D154="",$E154="",$F154="",$G154="",$H154="",$K154="",$L154="",$M154="",$N154=""),"Revisar campos obrigatórios",IF(AND($H154="Falta",$B154+$C154&gt;NOW()),"Falta com horário futuro",IF(AND($H154="Cancelamento",OR($I154="",$J154="")),"Informar aviso do cancelamento",IF(AND($H154="Falta",OR($I154&lt;&gt;"",$J154&lt;&gt;"")),"Limpar aviso para falta",IF(AND($H154="Cancelamento",($I154+$J154)&gt;($B154+$C154)),"Aviso após o horário",IF(AND($K154=0,$L154&gt;0),"Receita substituta sem reposição",IF(AND($K154&gt;0,$L154=0),"Confirmar reposição sem receita",IF(AND($N154="Retido",$M154&lt;=0),"Depósito retido sem valor",IF(AND($N154="Devolvido",$M154&lt;=0),"Depósito devolvido sem valor",IF(AND($N154="Não se aplica",$M154&gt;0),"Definir destino do depósito",IF($M154&gt;$G154,"Depósito acima do valor previsto","OK")))))))))))))</f>
        <v/>
      </c>
    </row>
    <row r="155" ht="22" customHeight="1">
      <c r="A155" s="25" t="n"/>
      <c r="B155" s="48" t="n"/>
      <c r="C155" s="49" t="n"/>
      <c r="D155" s="28" t="n"/>
      <c r="E155" s="25" t="n"/>
      <c r="F155" s="25" t="n"/>
      <c r="G155" s="50" t="n"/>
      <c r="H155" s="25" t="n"/>
      <c r="I155" s="48" t="n"/>
      <c r="J155" s="49" t="n"/>
      <c r="K155" s="28" t="n"/>
      <c r="L155" s="50" t="n"/>
      <c r="M155" s="50" t="n"/>
      <c r="N155" s="25" t="n"/>
      <c r="O155" s="34">
        <f>IF($A155="","",IF($H155="Falta",0,IF(OR($B155="",$C155="",$I155="",$J155=""),"",MAX(0,(($B155+$C155)-($I155+$J155))*24))))</f>
        <v/>
      </c>
      <c r="P155" s="35">
        <f>IF($A155="","",IF($H155="Falta","Falta",IF($H155="Cancelamento",IF(OR($B155="",$C155="",$I155="",$J155=""),"Aviso não informado",IF(($I155+$J155)&gt;($B155+$C155),"Aviso após o horário",IF((($B155+$C155)-($I155+$J155))*24&lt;=Parâmetros!$B$2,"Cancelamento tardio","Cancelamento antecipado"))),"Tipo inválido")))</f>
        <v/>
      </c>
      <c r="Q155" s="35">
        <f>IF($A155="","",IF(OR($D155="",$K155=""),"",IF($K155=0,"Não",IF($K155&lt;$D155,"Parcial","Total"))))</f>
        <v/>
      </c>
      <c r="R155" s="36">
        <f>IF($A155="","",IF(OR($D155="",$K155=""),"",MAX(0,$D155-$K155)))</f>
        <v/>
      </c>
      <c r="S155" s="52">
        <f>IF($A155="","",IF(OR($G155="",$L155=""),"",MAX(0,$G155-$L155)))</f>
        <v/>
      </c>
      <c r="T155" s="52">
        <f>IF($A155="","",IF(OR($M155="",$N155="",$S155=""),"",IF($N155="Retido",MIN($M155,$S155),0)))</f>
        <v/>
      </c>
      <c r="U155" s="52">
        <f>IF($A155="","",IF(OR($S155="",$T155=""),"",MAX(0,$S155-$T155)))</f>
        <v/>
      </c>
      <c r="V155" s="35">
        <f>IF($A155="","",IF(COUNTIF($A$2:$A$501,$A155)&gt;1,"Código duplicado",IF(OR($B155="",$C155="",$D155="",$E155="",$F155="",$G155="",$H155="",$K155="",$L155="",$M155="",$N155=""),"Revisar campos obrigatórios",IF(AND($H155="Falta",$B155+$C155&gt;NOW()),"Falta com horário futuro",IF(AND($H155="Cancelamento",OR($I155="",$J155="")),"Informar aviso do cancelamento",IF(AND($H155="Falta",OR($I155&lt;&gt;"",$J155&lt;&gt;"")),"Limpar aviso para falta",IF(AND($H155="Cancelamento",($I155+$J155)&gt;($B155+$C155)),"Aviso após o horário",IF(AND($K155=0,$L155&gt;0),"Receita substituta sem reposição",IF(AND($K155&gt;0,$L155=0),"Confirmar reposição sem receita",IF(AND($N155="Retido",$M155&lt;=0),"Depósito retido sem valor",IF(AND($N155="Devolvido",$M155&lt;=0),"Depósito devolvido sem valor",IF(AND($N155="Não se aplica",$M155&gt;0),"Definir destino do depósito",IF($M155&gt;$G155,"Depósito acima do valor previsto","OK")))))))))))))</f>
        <v/>
      </c>
    </row>
    <row r="156" ht="22" customHeight="1">
      <c r="A156" s="25" t="n"/>
      <c r="B156" s="48" t="n"/>
      <c r="C156" s="49" t="n"/>
      <c r="D156" s="28" t="n"/>
      <c r="E156" s="25" t="n"/>
      <c r="F156" s="25" t="n"/>
      <c r="G156" s="50" t="n"/>
      <c r="H156" s="25" t="n"/>
      <c r="I156" s="48" t="n"/>
      <c r="J156" s="49" t="n"/>
      <c r="K156" s="28" t="n"/>
      <c r="L156" s="50" t="n"/>
      <c r="M156" s="50" t="n"/>
      <c r="N156" s="25" t="n"/>
      <c r="O156" s="30">
        <f>IF($A156="","",IF($H156="Falta",0,IF(OR($B156="",$C156="",$I156="",$J156=""),"",MAX(0,(($B156+$C156)-($I156+$J156))*24))))</f>
        <v/>
      </c>
      <c r="P156" s="31">
        <f>IF($A156="","",IF($H156="Falta","Falta",IF($H156="Cancelamento",IF(OR($B156="",$C156="",$I156="",$J156=""),"Aviso não informado",IF(($I156+$J156)&gt;($B156+$C156),"Aviso após o horário",IF((($B156+$C156)-($I156+$J156))*24&lt;=Parâmetros!$B$2,"Cancelamento tardio","Cancelamento antecipado"))),"Tipo inválido")))</f>
        <v/>
      </c>
      <c r="Q156" s="31">
        <f>IF($A156="","",IF(OR($D156="",$K156=""),"",IF($K156=0,"Não",IF($K156&lt;$D156,"Parcial","Total"))))</f>
        <v/>
      </c>
      <c r="R156" s="32">
        <f>IF($A156="","",IF(OR($D156="",$K156=""),"",MAX(0,$D156-$K156)))</f>
        <v/>
      </c>
      <c r="S156" s="51">
        <f>IF($A156="","",IF(OR($G156="",$L156=""),"",MAX(0,$G156-$L156)))</f>
        <v/>
      </c>
      <c r="T156" s="51">
        <f>IF($A156="","",IF(OR($M156="",$N156="",$S156=""),"",IF($N156="Retido",MIN($M156,$S156),0)))</f>
        <v/>
      </c>
      <c r="U156" s="51">
        <f>IF($A156="","",IF(OR($S156="",$T156=""),"",MAX(0,$S156-$T156)))</f>
        <v/>
      </c>
      <c r="V156" s="31">
        <f>IF($A156="","",IF(COUNTIF($A$2:$A$501,$A156)&gt;1,"Código duplicado",IF(OR($B156="",$C156="",$D156="",$E156="",$F156="",$G156="",$H156="",$K156="",$L156="",$M156="",$N156=""),"Revisar campos obrigatórios",IF(AND($H156="Falta",$B156+$C156&gt;NOW()),"Falta com horário futuro",IF(AND($H156="Cancelamento",OR($I156="",$J156="")),"Informar aviso do cancelamento",IF(AND($H156="Falta",OR($I156&lt;&gt;"",$J156&lt;&gt;"")),"Limpar aviso para falta",IF(AND($H156="Cancelamento",($I156+$J156)&gt;($B156+$C156)),"Aviso após o horário",IF(AND($K156=0,$L156&gt;0),"Receita substituta sem reposição",IF(AND($K156&gt;0,$L156=0),"Confirmar reposição sem receita",IF(AND($N156="Retido",$M156&lt;=0),"Depósito retido sem valor",IF(AND($N156="Devolvido",$M156&lt;=0),"Depósito devolvido sem valor",IF(AND($N156="Não se aplica",$M156&gt;0),"Definir destino do depósito",IF($M156&gt;$G156,"Depósito acima do valor previsto","OK")))))))))))))</f>
        <v/>
      </c>
    </row>
    <row r="157" ht="22" customHeight="1">
      <c r="A157" s="25" t="n"/>
      <c r="B157" s="48" t="n"/>
      <c r="C157" s="49" t="n"/>
      <c r="D157" s="28" t="n"/>
      <c r="E157" s="25" t="n"/>
      <c r="F157" s="25" t="n"/>
      <c r="G157" s="50" t="n"/>
      <c r="H157" s="25" t="n"/>
      <c r="I157" s="48" t="n"/>
      <c r="J157" s="49" t="n"/>
      <c r="K157" s="28" t="n"/>
      <c r="L157" s="50" t="n"/>
      <c r="M157" s="50" t="n"/>
      <c r="N157" s="25" t="n"/>
      <c r="O157" s="34">
        <f>IF($A157="","",IF($H157="Falta",0,IF(OR($B157="",$C157="",$I157="",$J157=""),"",MAX(0,(($B157+$C157)-($I157+$J157))*24))))</f>
        <v/>
      </c>
      <c r="P157" s="35">
        <f>IF($A157="","",IF($H157="Falta","Falta",IF($H157="Cancelamento",IF(OR($B157="",$C157="",$I157="",$J157=""),"Aviso não informado",IF(($I157+$J157)&gt;($B157+$C157),"Aviso após o horário",IF((($B157+$C157)-($I157+$J157))*24&lt;=Parâmetros!$B$2,"Cancelamento tardio","Cancelamento antecipado"))),"Tipo inválido")))</f>
        <v/>
      </c>
      <c r="Q157" s="35">
        <f>IF($A157="","",IF(OR($D157="",$K157=""),"",IF($K157=0,"Não",IF($K157&lt;$D157,"Parcial","Total"))))</f>
        <v/>
      </c>
      <c r="R157" s="36">
        <f>IF($A157="","",IF(OR($D157="",$K157=""),"",MAX(0,$D157-$K157)))</f>
        <v/>
      </c>
      <c r="S157" s="52">
        <f>IF($A157="","",IF(OR($G157="",$L157=""),"",MAX(0,$G157-$L157)))</f>
        <v/>
      </c>
      <c r="T157" s="52">
        <f>IF($A157="","",IF(OR($M157="",$N157="",$S157=""),"",IF($N157="Retido",MIN($M157,$S157),0)))</f>
        <v/>
      </c>
      <c r="U157" s="52">
        <f>IF($A157="","",IF(OR($S157="",$T157=""),"",MAX(0,$S157-$T157)))</f>
        <v/>
      </c>
      <c r="V157" s="35">
        <f>IF($A157="","",IF(COUNTIF($A$2:$A$501,$A157)&gt;1,"Código duplicado",IF(OR($B157="",$C157="",$D157="",$E157="",$F157="",$G157="",$H157="",$K157="",$L157="",$M157="",$N157=""),"Revisar campos obrigatórios",IF(AND($H157="Falta",$B157+$C157&gt;NOW()),"Falta com horário futuro",IF(AND($H157="Cancelamento",OR($I157="",$J157="")),"Informar aviso do cancelamento",IF(AND($H157="Falta",OR($I157&lt;&gt;"",$J157&lt;&gt;"")),"Limpar aviso para falta",IF(AND($H157="Cancelamento",($I157+$J157)&gt;($B157+$C157)),"Aviso após o horário",IF(AND($K157=0,$L157&gt;0),"Receita substituta sem reposição",IF(AND($K157&gt;0,$L157=0),"Confirmar reposição sem receita",IF(AND($N157="Retido",$M157&lt;=0),"Depósito retido sem valor",IF(AND($N157="Devolvido",$M157&lt;=0),"Depósito devolvido sem valor",IF(AND($N157="Não se aplica",$M157&gt;0),"Definir destino do depósito",IF($M157&gt;$G157,"Depósito acima do valor previsto","OK")))))))))))))</f>
        <v/>
      </c>
    </row>
    <row r="158" ht="22" customHeight="1">
      <c r="A158" s="25" t="n"/>
      <c r="B158" s="48" t="n"/>
      <c r="C158" s="49" t="n"/>
      <c r="D158" s="28" t="n"/>
      <c r="E158" s="25" t="n"/>
      <c r="F158" s="25" t="n"/>
      <c r="G158" s="50" t="n"/>
      <c r="H158" s="25" t="n"/>
      <c r="I158" s="48" t="n"/>
      <c r="J158" s="49" t="n"/>
      <c r="K158" s="28" t="n"/>
      <c r="L158" s="50" t="n"/>
      <c r="M158" s="50" t="n"/>
      <c r="N158" s="25" t="n"/>
      <c r="O158" s="30">
        <f>IF($A158="","",IF($H158="Falta",0,IF(OR($B158="",$C158="",$I158="",$J158=""),"",MAX(0,(($B158+$C158)-($I158+$J158))*24))))</f>
        <v/>
      </c>
      <c r="P158" s="31">
        <f>IF($A158="","",IF($H158="Falta","Falta",IF($H158="Cancelamento",IF(OR($B158="",$C158="",$I158="",$J158=""),"Aviso não informado",IF(($I158+$J158)&gt;($B158+$C158),"Aviso após o horário",IF((($B158+$C158)-($I158+$J158))*24&lt;=Parâmetros!$B$2,"Cancelamento tardio","Cancelamento antecipado"))),"Tipo inválido")))</f>
        <v/>
      </c>
      <c r="Q158" s="31">
        <f>IF($A158="","",IF(OR($D158="",$K158=""),"",IF($K158=0,"Não",IF($K158&lt;$D158,"Parcial","Total"))))</f>
        <v/>
      </c>
      <c r="R158" s="32">
        <f>IF($A158="","",IF(OR($D158="",$K158=""),"",MAX(0,$D158-$K158)))</f>
        <v/>
      </c>
      <c r="S158" s="51">
        <f>IF($A158="","",IF(OR($G158="",$L158=""),"",MAX(0,$G158-$L158)))</f>
        <v/>
      </c>
      <c r="T158" s="51">
        <f>IF($A158="","",IF(OR($M158="",$N158="",$S158=""),"",IF($N158="Retido",MIN($M158,$S158),0)))</f>
        <v/>
      </c>
      <c r="U158" s="51">
        <f>IF($A158="","",IF(OR($S158="",$T158=""),"",MAX(0,$S158-$T158)))</f>
        <v/>
      </c>
      <c r="V158" s="31">
        <f>IF($A158="","",IF(COUNTIF($A$2:$A$501,$A158)&gt;1,"Código duplicado",IF(OR($B158="",$C158="",$D158="",$E158="",$F158="",$G158="",$H158="",$K158="",$L158="",$M158="",$N158=""),"Revisar campos obrigatórios",IF(AND($H158="Falta",$B158+$C158&gt;NOW()),"Falta com horário futuro",IF(AND($H158="Cancelamento",OR($I158="",$J158="")),"Informar aviso do cancelamento",IF(AND($H158="Falta",OR($I158&lt;&gt;"",$J158&lt;&gt;"")),"Limpar aviso para falta",IF(AND($H158="Cancelamento",($I158+$J158)&gt;($B158+$C158)),"Aviso após o horário",IF(AND($K158=0,$L158&gt;0),"Receita substituta sem reposição",IF(AND($K158&gt;0,$L158=0),"Confirmar reposição sem receita",IF(AND($N158="Retido",$M158&lt;=0),"Depósito retido sem valor",IF(AND($N158="Devolvido",$M158&lt;=0),"Depósito devolvido sem valor",IF(AND($N158="Não se aplica",$M158&gt;0),"Definir destino do depósito",IF($M158&gt;$G158,"Depósito acima do valor previsto","OK")))))))))))))</f>
        <v/>
      </c>
    </row>
    <row r="159" ht="22" customHeight="1">
      <c r="A159" s="25" t="n"/>
      <c r="B159" s="48" t="n"/>
      <c r="C159" s="49" t="n"/>
      <c r="D159" s="28" t="n"/>
      <c r="E159" s="25" t="n"/>
      <c r="F159" s="25" t="n"/>
      <c r="G159" s="50" t="n"/>
      <c r="H159" s="25" t="n"/>
      <c r="I159" s="48" t="n"/>
      <c r="J159" s="49" t="n"/>
      <c r="K159" s="28" t="n"/>
      <c r="L159" s="50" t="n"/>
      <c r="M159" s="50" t="n"/>
      <c r="N159" s="25" t="n"/>
      <c r="O159" s="34">
        <f>IF($A159="","",IF($H159="Falta",0,IF(OR($B159="",$C159="",$I159="",$J159=""),"",MAX(0,(($B159+$C159)-($I159+$J159))*24))))</f>
        <v/>
      </c>
      <c r="P159" s="35">
        <f>IF($A159="","",IF($H159="Falta","Falta",IF($H159="Cancelamento",IF(OR($B159="",$C159="",$I159="",$J159=""),"Aviso não informado",IF(($I159+$J159)&gt;($B159+$C159),"Aviso após o horário",IF((($B159+$C159)-($I159+$J159))*24&lt;=Parâmetros!$B$2,"Cancelamento tardio","Cancelamento antecipado"))),"Tipo inválido")))</f>
        <v/>
      </c>
      <c r="Q159" s="35">
        <f>IF($A159="","",IF(OR($D159="",$K159=""),"",IF($K159=0,"Não",IF($K159&lt;$D159,"Parcial","Total"))))</f>
        <v/>
      </c>
      <c r="R159" s="36">
        <f>IF($A159="","",IF(OR($D159="",$K159=""),"",MAX(0,$D159-$K159)))</f>
        <v/>
      </c>
      <c r="S159" s="52">
        <f>IF($A159="","",IF(OR($G159="",$L159=""),"",MAX(0,$G159-$L159)))</f>
        <v/>
      </c>
      <c r="T159" s="52">
        <f>IF($A159="","",IF(OR($M159="",$N159="",$S159=""),"",IF($N159="Retido",MIN($M159,$S159),0)))</f>
        <v/>
      </c>
      <c r="U159" s="52">
        <f>IF($A159="","",IF(OR($S159="",$T159=""),"",MAX(0,$S159-$T159)))</f>
        <v/>
      </c>
      <c r="V159" s="35">
        <f>IF($A159="","",IF(COUNTIF($A$2:$A$501,$A159)&gt;1,"Código duplicado",IF(OR($B159="",$C159="",$D159="",$E159="",$F159="",$G159="",$H159="",$K159="",$L159="",$M159="",$N159=""),"Revisar campos obrigatórios",IF(AND($H159="Falta",$B159+$C159&gt;NOW()),"Falta com horário futuro",IF(AND($H159="Cancelamento",OR($I159="",$J159="")),"Informar aviso do cancelamento",IF(AND($H159="Falta",OR($I159&lt;&gt;"",$J159&lt;&gt;"")),"Limpar aviso para falta",IF(AND($H159="Cancelamento",($I159+$J159)&gt;($B159+$C159)),"Aviso após o horário",IF(AND($K159=0,$L159&gt;0),"Receita substituta sem reposição",IF(AND($K159&gt;0,$L159=0),"Confirmar reposição sem receita",IF(AND($N159="Retido",$M159&lt;=0),"Depósito retido sem valor",IF(AND($N159="Devolvido",$M159&lt;=0),"Depósito devolvido sem valor",IF(AND($N159="Não se aplica",$M159&gt;0),"Definir destino do depósito",IF($M159&gt;$G159,"Depósito acima do valor previsto","OK")))))))))))))</f>
        <v/>
      </c>
    </row>
    <row r="160" ht="22" customHeight="1">
      <c r="A160" s="25" t="n"/>
      <c r="B160" s="48" t="n"/>
      <c r="C160" s="49" t="n"/>
      <c r="D160" s="28" t="n"/>
      <c r="E160" s="25" t="n"/>
      <c r="F160" s="25" t="n"/>
      <c r="G160" s="50" t="n"/>
      <c r="H160" s="25" t="n"/>
      <c r="I160" s="48" t="n"/>
      <c r="J160" s="49" t="n"/>
      <c r="K160" s="28" t="n"/>
      <c r="L160" s="50" t="n"/>
      <c r="M160" s="50" t="n"/>
      <c r="N160" s="25" t="n"/>
      <c r="O160" s="30">
        <f>IF($A160="","",IF($H160="Falta",0,IF(OR($B160="",$C160="",$I160="",$J160=""),"",MAX(0,(($B160+$C160)-($I160+$J160))*24))))</f>
        <v/>
      </c>
      <c r="P160" s="31">
        <f>IF($A160="","",IF($H160="Falta","Falta",IF($H160="Cancelamento",IF(OR($B160="",$C160="",$I160="",$J160=""),"Aviso não informado",IF(($I160+$J160)&gt;($B160+$C160),"Aviso após o horário",IF((($B160+$C160)-($I160+$J160))*24&lt;=Parâmetros!$B$2,"Cancelamento tardio","Cancelamento antecipado"))),"Tipo inválido")))</f>
        <v/>
      </c>
      <c r="Q160" s="31">
        <f>IF($A160="","",IF(OR($D160="",$K160=""),"",IF($K160=0,"Não",IF($K160&lt;$D160,"Parcial","Total"))))</f>
        <v/>
      </c>
      <c r="R160" s="32">
        <f>IF($A160="","",IF(OR($D160="",$K160=""),"",MAX(0,$D160-$K160)))</f>
        <v/>
      </c>
      <c r="S160" s="51">
        <f>IF($A160="","",IF(OR($G160="",$L160=""),"",MAX(0,$G160-$L160)))</f>
        <v/>
      </c>
      <c r="T160" s="51">
        <f>IF($A160="","",IF(OR($M160="",$N160="",$S160=""),"",IF($N160="Retido",MIN($M160,$S160),0)))</f>
        <v/>
      </c>
      <c r="U160" s="51">
        <f>IF($A160="","",IF(OR($S160="",$T160=""),"",MAX(0,$S160-$T160)))</f>
        <v/>
      </c>
      <c r="V160" s="31">
        <f>IF($A160="","",IF(COUNTIF($A$2:$A$501,$A160)&gt;1,"Código duplicado",IF(OR($B160="",$C160="",$D160="",$E160="",$F160="",$G160="",$H160="",$K160="",$L160="",$M160="",$N160=""),"Revisar campos obrigatórios",IF(AND($H160="Falta",$B160+$C160&gt;NOW()),"Falta com horário futuro",IF(AND($H160="Cancelamento",OR($I160="",$J160="")),"Informar aviso do cancelamento",IF(AND($H160="Falta",OR($I160&lt;&gt;"",$J160&lt;&gt;"")),"Limpar aviso para falta",IF(AND($H160="Cancelamento",($I160+$J160)&gt;($B160+$C160)),"Aviso após o horário",IF(AND($K160=0,$L160&gt;0),"Receita substituta sem reposição",IF(AND($K160&gt;0,$L160=0),"Confirmar reposição sem receita",IF(AND($N160="Retido",$M160&lt;=0),"Depósito retido sem valor",IF(AND($N160="Devolvido",$M160&lt;=0),"Depósito devolvido sem valor",IF(AND($N160="Não se aplica",$M160&gt;0),"Definir destino do depósito",IF($M160&gt;$G160,"Depósito acima do valor previsto","OK")))))))))))))</f>
        <v/>
      </c>
    </row>
    <row r="161" ht="22" customHeight="1">
      <c r="A161" s="25" t="n"/>
      <c r="B161" s="48" t="n"/>
      <c r="C161" s="49" t="n"/>
      <c r="D161" s="28" t="n"/>
      <c r="E161" s="25" t="n"/>
      <c r="F161" s="25" t="n"/>
      <c r="G161" s="50" t="n"/>
      <c r="H161" s="25" t="n"/>
      <c r="I161" s="48" t="n"/>
      <c r="J161" s="49" t="n"/>
      <c r="K161" s="28" t="n"/>
      <c r="L161" s="50" t="n"/>
      <c r="M161" s="50" t="n"/>
      <c r="N161" s="25" t="n"/>
      <c r="O161" s="34">
        <f>IF($A161="","",IF($H161="Falta",0,IF(OR($B161="",$C161="",$I161="",$J161=""),"",MAX(0,(($B161+$C161)-($I161+$J161))*24))))</f>
        <v/>
      </c>
      <c r="P161" s="35">
        <f>IF($A161="","",IF($H161="Falta","Falta",IF($H161="Cancelamento",IF(OR($B161="",$C161="",$I161="",$J161=""),"Aviso não informado",IF(($I161+$J161)&gt;($B161+$C161),"Aviso após o horário",IF((($B161+$C161)-($I161+$J161))*24&lt;=Parâmetros!$B$2,"Cancelamento tardio","Cancelamento antecipado"))),"Tipo inválido")))</f>
        <v/>
      </c>
      <c r="Q161" s="35">
        <f>IF($A161="","",IF(OR($D161="",$K161=""),"",IF($K161=0,"Não",IF($K161&lt;$D161,"Parcial","Total"))))</f>
        <v/>
      </c>
      <c r="R161" s="36">
        <f>IF($A161="","",IF(OR($D161="",$K161=""),"",MAX(0,$D161-$K161)))</f>
        <v/>
      </c>
      <c r="S161" s="52">
        <f>IF($A161="","",IF(OR($G161="",$L161=""),"",MAX(0,$G161-$L161)))</f>
        <v/>
      </c>
      <c r="T161" s="52">
        <f>IF($A161="","",IF(OR($M161="",$N161="",$S161=""),"",IF($N161="Retido",MIN($M161,$S161),0)))</f>
        <v/>
      </c>
      <c r="U161" s="52">
        <f>IF($A161="","",IF(OR($S161="",$T161=""),"",MAX(0,$S161-$T161)))</f>
        <v/>
      </c>
      <c r="V161" s="35">
        <f>IF($A161="","",IF(COUNTIF($A$2:$A$501,$A161)&gt;1,"Código duplicado",IF(OR($B161="",$C161="",$D161="",$E161="",$F161="",$G161="",$H161="",$K161="",$L161="",$M161="",$N161=""),"Revisar campos obrigatórios",IF(AND($H161="Falta",$B161+$C161&gt;NOW()),"Falta com horário futuro",IF(AND($H161="Cancelamento",OR($I161="",$J161="")),"Informar aviso do cancelamento",IF(AND($H161="Falta",OR($I161&lt;&gt;"",$J161&lt;&gt;"")),"Limpar aviso para falta",IF(AND($H161="Cancelamento",($I161+$J161)&gt;($B161+$C161)),"Aviso após o horário",IF(AND($K161=0,$L161&gt;0),"Receita substituta sem reposição",IF(AND($K161&gt;0,$L161=0),"Confirmar reposição sem receita",IF(AND($N161="Retido",$M161&lt;=0),"Depósito retido sem valor",IF(AND($N161="Devolvido",$M161&lt;=0),"Depósito devolvido sem valor",IF(AND($N161="Não se aplica",$M161&gt;0),"Definir destino do depósito",IF($M161&gt;$G161,"Depósito acima do valor previsto","OK")))))))))))))</f>
        <v/>
      </c>
    </row>
    <row r="162" ht="22" customHeight="1">
      <c r="A162" s="25" t="n"/>
      <c r="B162" s="48" t="n"/>
      <c r="C162" s="49" t="n"/>
      <c r="D162" s="28" t="n"/>
      <c r="E162" s="25" t="n"/>
      <c r="F162" s="25" t="n"/>
      <c r="G162" s="50" t="n"/>
      <c r="H162" s="25" t="n"/>
      <c r="I162" s="48" t="n"/>
      <c r="J162" s="49" t="n"/>
      <c r="K162" s="28" t="n"/>
      <c r="L162" s="50" t="n"/>
      <c r="M162" s="50" t="n"/>
      <c r="N162" s="25" t="n"/>
      <c r="O162" s="30">
        <f>IF($A162="","",IF($H162="Falta",0,IF(OR($B162="",$C162="",$I162="",$J162=""),"",MAX(0,(($B162+$C162)-($I162+$J162))*24))))</f>
        <v/>
      </c>
      <c r="P162" s="31">
        <f>IF($A162="","",IF($H162="Falta","Falta",IF($H162="Cancelamento",IF(OR($B162="",$C162="",$I162="",$J162=""),"Aviso não informado",IF(($I162+$J162)&gt;($B162+$C162),"Aviso após o horário",IF((($B162+$C162)-($I162+$J162))*24&lt;=Parâmetros!$B$2,"Cancelamento tardio","Cancelamento antecipado"))),"Tipo inválido")))</f>
        <v/>
      </c>
      <c r="Q162" s="31">
        <f>IF($A162="","",IF(OR($D162="",$K162=""),"",IF($K162=0,"Não",IF($K162&lt;$D162,"Parcial","Total"))))</f>
        <v/>
      </c>
      <c r="R162" s="32">
        <f>IF($A162="","",IF(OR($D162="",$K162=""),"",MAX(0,$D162-$K162)))</f>
        <v/>
      </c>
      <c r="S162" s="51">
        <f>IF($A162="","",IF(OR($G162="",$L162=""),"",MAX(0,$G162-$L162)))</f>
        <v/>
      </c>
      <c r="T162" s="51">
        <f>IF($A162="","",IF(OR($M162="",$N162="",$S162=""),"",IF($N162="Retido",MIN($M162,$S162),0)))</f>
        <v/>
      </c>
      <c r="U162" s="51">
        <f>IF($A162="","",IF(OR($S162="",$T162=""),"",MAX(0,$S162-$T162)))</f>
        <v/>
      </c>
      <c r="V162" s="31">
        <f>IF($A162="","",IF(COUNTIF($A$2:$A$501,$A162)&gt;1,"Código duplicado",IF(OR($B162="",$C162="",$D162="",$E162="",$F162="",$G162="",$H162="",$K162="",$L162="",$M162="",$N162=""),"Revisar campos obrigatórios",IF(AND($H162="Falta",$B162+$C162&gt;NOW()),"Falta com horário futuro",IF(AND($H162="Cancelamento",OR($I162="",$J162="")),"Informar aviso do cancelamento",IF(AND($H162="Falta",OR($I162&lt;&gt;"",$J162&lt;&gt;"")),"Limpar aviso para falta",IF(AND($H162="Cancelamento",($I162+$J162)&gt;($B162+$C162)),"Aviso após o horário",IF(AND($K162=0,$L162&gt;0),"Receita substituta sem reposição",IF(AND($K162&gt;0,$L162=0),"Confirmar reposição sem receita",IF(AND($N162="Retido",$M162&lt;=0),"Depósito retido sem valor",IF(AND($N162="Devolvido",$M162&lt;=0),"Depósito devolvido sem valor",IF(AND($N162="Não se aplica",$M162&gt;0),"Definir destino do depósito",IF($M162&gt;$G162,"Depósito acima do valor previsto","OK")))))))))))))</f>
        <v/>
      </c>
    </row>
    <row r="163" ht="22" customHeight="1">
      <c r="A163" s="25" t="n"/>
      <c r="B163" s="48" t="n"/>
      <c r="C163" s="49" t="n"/>
      <c r="D163" s="28" t="n"/>
      <c r="E163" s="25" t="n"/>
      <c r="F163" s="25" t="n"/>
      <c r="G163" s="50" t="n"/>
      <c r="H163" s="25" t="n"/>
      <c r="I163" s="48" t="n"/>
      <c r="J163" s="49" t="n"/>
      <c r="K163" s="28" t="n"/>
      <c r="L163" s="50" t="n"/>
      <c r="M163" s="50" t="n"/>
      <c r="N163" s="25" t="n"/>
      <c r="O163" s="34">
        <f>IF($A163="","",IF($H163="Falta",0,IF(OR($B163="",$C163="",$I163="",$J163=""),"",MAX(0,(($B163+$C163)-($I163+$J163))*24))))</f>
        <v/>
      </c>
      <c r="P163" s="35">
        <f>IF($A163="","",IF($H163="Falta","Falta",IF($H163="Cancelamento",IF(OR($B163="",$C163="",$I163="",$J163=""),"Aviso não informado",IF(($I163+$J163)&gt;($B163+$C163),"Aviso após o horário",IF((($B163+$C163)-($I163+$J163))*24&lt;=Parâmetros!$B$2,"Cancelamento tardio","Cancelamento antecipado"))),"Tipo inválido")))</f>
        <v/>
      </c>
      <c r="Q163" s="35">
        <f>IF($A163="","",IF(OR($D163="",$K163=""),"",IF($K163=0,"Não",IF($K163&lt;$D163,"Parcial","Total"))))</f>
        <v/>
      </c>
      <c r="R163" s="36">
        <f>IF($A163="","",IF(OR($D163="",$K163=""),"",MAX(0,$D163-$K163)))</f>
        <v/>
      </c>
      <c r="S163" s="52">
        <f>IF($A163="","",IF(OR($G163="",$L163=""),"",MAX(0,$G163-$L163)))</f>
        <v/>
      </c>
      <c r="T163" s="52">
        <f>IF($A163="","",IF(OR($M163="",$N163="",$S163=""),"",IF($N163="Retido",MIN($M163,$S163),0)))</f>
        <v/>
      </c>
      <c r="U163" s="52">
        <f>IF($A163="","",IF(OR($S163="",$T163=""),"",MAX(0,$S163-$T163)))</f>
        <v/>
      </c>
      <c r="V163" s="35">
        <f>IF($A163="","",IF(COUNTIF($A$2:$A$501,$A163)&gt;1,"Código duplicado",IF(OR($B163="",$C163="",$D163="",$E163="",$F163="",$G163="",$H163="",$K163="",$L163="",$M163="",$N163=""),"Revisar campos obrigatórios",IF(AND($H163="Falta",$B163+$C163&gt;NOW()),"Falta com horário futuro",IF(AND($H163="Cancelamento",OR($I163="",$J163="")),"Informar aviso do cancelamento",IF(AND($H163="Falta",OR($I163&lt;&gt;"",$J163&lt;&gt;"")),"Limpar aviso para falta",IF(AND($H163="Cancelamento",($I163+$J163)&gt;($B163+$C163)),"Aviso após o horário",IF(AND($K163=0,$L163&gt;0),"Receita substituta sem reposição",IF(AND($K163&gt;0,$L163=0),"Confirmar reposição sem receita",IF(AND($N163="Retido",$M163&lt;=0),"Depósito retido sem valor",IF(AND($N163="Devolvido",$M163&lt;=0),"Depósito devolvido sem valor",IF(AND($N163="Não se aplica",$M163&gt;0),"Definir destino do depósito",IF($M163&gt;$G163,"Depósito acima do valor previsto","OK")))))))))))))</f>
        <v/>
      </c>
    </row>
    <row r="164" ht="22" customHeight="1">
      <c r="A164" s="25" t="n"/>
      <c r="B164" s="48" t="n"/>
      <c r="C164" s="49" t="n"/>
      <c r="D164" s="28" t="n"/>
      <c r="E164" s="25" t="n"/>
      <c r="F164" s="25" t="n"/>
      <c r="G164" s="50" t="n"/>
      <c r="H164" s="25" t="n"/>
      <c r="I164" s="48" t="n"/>
      <c r="J164" s="49" t="n"/>
      <c r="K164" s="28" t="n"/>
      <c r="L164" s="50" t="n"/>
      <c r="M164" s="50" t="n"/>
      <c r="N164" s="25" t="n"/>
      <c r="O164" s="30">
        <f>IF($A164="","",IF($H164="Falta",0,IF(OR($B164="",$C164="",$I164="",$J164=""),"",MAX(0,(($B164+$C164)-($I164+$J164))*24))))</f>
        <v/>
      </c>
      <c r="P164" s="31">
        <f>IF($A164="","",IF($H164="Falta","Falta",IF($H164="Cancelamento",IF(OR($B164="",$C164="",$I164="",$J164=""),"Aviso não informado",IF(($I164+$J164)&gt;($B164+$C164),"Aviso após o horário",IF((($B164+$C164)-($I164+$J164))*24&lt;=Parâmetros!$B$2,"Cancelamento tardio","Cancelamento antecipado"))),"Tipo inválido")))</f>
        <v/>
      </c>
      <c r="Q164" s="31">
        <f>IF($A164="","",IF(OR($D164="",$K164=""),"",IF($K164=0,"Não",IF($K164&lt;$D164,"Parcial","Total"))))</f>
        <v/>
      </c>
      <c r="R164" s="32">
        <f>IF($A164="","",IF(OR($D164="",$K164=""),"",MAX(0,$D164-$K164)))</f>
        <v/>
      </c>
      <c r="S164" s="51">
        <f>IF($A164="","",IF(OR($G164="",$L164=""),"",MAX(0,$G164-$L164)))</f>
        <v/>
      </c>
      <c r="T164" s="51">
        <f>IF($A164="","",IF(OR($M164="",$N164="",$S164=""),"",IF($N164="Retido",MIN($M164,$S164),0)))</f>
        <v/>
      </c>
      <c r="U164" s="51">
        <f>IF($A164="","",IF(OR($S164="",$T164=""),"",MAX(0,$S164-$T164)))</f>
        <v/>
      </c>
      <c r="V164" s="31">
        <f>IF($A164="","",IF(COUNTIF($A$2:$A$501,$A164)&gt;1,"Código duplicado",IF(OR($B164="",$C164="",$D164="",$E164="",$F164="",$G164="",$H164="",$K164="",$L164="",$M164="",$N164=""),"Revisar campos obrigatórios",IF(AND($H164="Falta",$B164+$C164&gt;NOW()),"Falta com horário futuro",IF(AND($H164="Cancelamento",OR($I164="",$J164="")),"Informar aviso do cancelamento",IF(AND($H164="Falta",OR($I164&lt;&gt;"",$J164&lt;&gt;"")),"Limpar aviso para falta",IF(AND($H164="Cancelamento",($I164+$J164)&gt;($B164+$C164)),"Aviso após o horário",IF(AND($K164=0,$L164&gt;0),"Receita substituta sem reposição",IF(AND($K164&gt;0,$L164=0),"Confirmar reposição sem receita",IF(AND($N164="Retido",$M164&lt;=0),"Depósito retido sem valor",IF(AND($N164="Devolvido",$M164&lt;=0),"Depósito devolvido sem valor",IF(AND($N164="Não se aplica",$M164&gt;0),"Definir destino do depósito",IF($M164&gt;$G164,"Depósito acima do valor previsto","OK")))))))))))))</f>
        <v/>
      </c>
    </row>
    <row r="165" ht="22" customHeight="1">
      <c r="A165" s="25" t="n"/>
      <c r="B165" s="48" t="n"/>
      <c r="C165" s="49" t="n"/>
      <c r="D165" s="28" t="n"/>
      <c r="E165" s="25" t="n"/>
      <c r="F165" s="25" t="n"/>
      <c r="G165" s="50" t="n"/>
      <c r="H165" s="25" t="n"/>
      <c r="I165" s="48" t="n"/>
      <c r="J165" s="49" t="n"/>
      <c r="K165" s="28" t="n"/>
      <c r="L165" s="50" t="n"/>
      <c r="M165" s="50" t="n"/>
      <c r="N165" s="25" t="n"/>
      <c r="O165" s="34">
        <f>IF($A165="","",IF($H165="Falta",0,IF(OR($B165="",$C165="",$I165="",$J165=""),"",MAX(0,(($B165+$C165)-($I165+$J165))*24))))</f>
        <v/>
      </c>
      <c r="P165" s="35">
        <f>IF($A165="","",IF($H165="Falta","Falta",IF($H165="Cancelamento",IF(OR($B165="",$C165="",$I165="",$J165=""),"Aviso não informado",IF(($I165+$J165)&gt;($B165+$C165),"Aviso após o horário",IF((($B165+$C165)-($I165+$J165))*24&lt;=Parâmetros!$B$2,"Cancelamento tardio","Cancelamento antecipado"))),"Tipo inválido")))</f>
        <v/>
      </c>
      <c r="Q165" s="35">
        <f>IF($A165="","",IF(OR($D165="",$K165=""),"",IF($K165=0,"Não",IF($K165&lt;$D165,"Parcial","Total"))))</f>
        <v/>
      </c>
      <c r="R165" s="36">
        <f>IF($A165="","",IF(OR($D165="",$K165=""),"",MAX(0,$D165-$K165)))</f>
        <v/>
      </c>
      <c r="S165" s="52">
        <f>IF($A165="","",IF(OR($G165="",$L165=""),"",MAX(0,$G165-$L165)))</f>
        <v/>
      </c>
      <c r="T165" s="52">
        <f>IF($A165="","",IF(OR($M165="",$N165="",$S165=""),"",IF($N165="Retido",MIN($M165,$S165),0)))</f>
        <v/>
      </c>
      <c r="U165" s="52">
        <f>IF($A165="","",IF(OR($S165="",$T165=""),"",MAX(0,$S165-$T165)))</f>
        <v/>
      </c>
      <c r="V165" s="35">
        <f>IF($A165="","",IF(COUNTIF($A$2:$A$501,$A165)&gt;1,"Código duplicado",IF(OR($B165="",$C165="",$D165="",$E165="",$F165="",$G165="",$H165="",$K165="",$L165="",$M165="",$N165=""),"Revisar campos obrigatórios",IF(AND($H165="Falta",$B165+$C165&gt;NOW()),"Falta com horário futuro",IF(AND($H165="Cancelamento",OR($I165="",$J165="")),"Informar aviso do cancelamento",IF(AND($H165="Falta",OR($I165&lt;&gt;"",$J165&lt;&gt;"")),"Limpar aviso para falta",IF(AND($H165="Cancelamento",($I165+$J165)&gt;($B165+$C165)),"Aviso após o horário",IF(AND($K165=0,$L165&gt;0),"Receita substituta sem reposição",IF(AND($K165&gt;0,$L165=0),"Confirmar reposição sem receita",IF(AND($N165="Retido",$M165&lt;=0),"Depósito retido sem valor",IF(AND($N165="Devolvido",$M165&lt;=0),"Depósito devolvido sem valor",IF(AND($N165="Não se aplica",$M165&gt;0),"Definir destino do depósito",IF($M165&gt;$G165,"Depósito acima do valor previsto","OK")))))))))))))</f>
        <v/>
      </c>
    </row>
    <row r="166" ht="22" customHeight="1">
      <c r="A166" s="25" t="n"/>
      <c r="B166" s="48" t="n"/>
      <c r="C166" s="49" t="n"/>
      <c r="D166" s="28" t="n"/>
      <c r="E166" s="25" t="n"/>
      <c r="F166" s="25" t="n"/>
      <c r="G166" s="50" t="n"/>
      <c r="H166" s="25" t="n"/>
      <c r="I166" s="48" t="n"/>
      <c r="J166" s="49" t="n"/>
      <c r="K166" s="28" t="n"/>
      <c r="L166" s="50" t="n"/>
      <c r="M166" s="50" t="n"/>
      <c r="N166" s="25" t="n"/>
      <c r="O166" s="30">
        <f>IF($A166="","",IF($H166="Falta",0,IF(OR($B166="",$C166="",$I166="",$J166=""),"",MAX(0,(($B166+$C166)-($I166+$J166))*24))))</f>
        <v/>
      </c>
      <c r="P166" s="31">
        <f>IF($A166="","",IF($H166="Falta","Falta",IF($H166="Cancelamento",IF(OR($B166="",$C166="",$I166="",$J166=""),"Aviso não informado",IF(($I166+$J166)&gt;($B166+$C166),"Aviso após o horário",IF((($B166+$C166)-($I166+$J166))*24&lt;=Parâmetros!$B$2,"Cancelamento tardio","Cancelamento antecipado"))),"Tipo inválido")))</f>
        <v/>
      </c>
      <c r="Q166" s="31">
        <f>IF($A166="","",IF(OR($D166="",$K166=""),"",IF($K166=0,"Não",IF($K166&lt;$D166,"Parcial","Total"))))</f>
        <v/>
      </c>
      <c r="R166" s="32">
        <f>IF($A166="","",IF(OR($D166="",$K166=""),"",MAX(0,$D166-$K166)))</f>
        <v/>
      </c>
      <c r="S166" s="51">
        <f>IF($A166="","",IF(OR($G166="",$L166=""),"",MAX(0,$G166-$L166)))</f>
        <v/>
      </c>
      <c r="T166" s="51">
        <f>IF($A166="","",IF(OR($M166="",$N166="",$S166=""),"",IF($N166="Retido",MIN($M166,$S166),0)))</f>
        <v/>
      </c>
      <c r="U166" s="51">
        <f>IF($A166="","",IF(OR($S166="",$T166=""),"",MAX(0,$S166-$T166)))</f>
        <v/>
      </c>
      <c r="V166" s="31">
        <f>IF($A166="","",IF(COUNTIF($A$2:$A$501,$A166)&gt;1,"Código duplicado",IF(OR($B166="",$C166="",$D166="",$E166="",$F166="",$G166="",$H166="",$K166="",$L166="",$M166="",$N166=""),"Revisar campos obrigatórios",IF(AND($H166="Falta",$B166+$C166&gt;NOW()),"Falta com horário futuro",IF(AND($H166="Cancelamento",OR($I166="",$J166="")),"Informar aviso do cancelamento",IF(AND($H166="Falta",OR($I166&lt;&gt;"",$J166&lt;&gt;"")),"Limpar aviso para falta",IF(AND($H166="Cancelamento",($I166+$J166)&gt;($B166+$C166)),"Aviso após o horário",IF(AND($K166=0,$L166&gt;0),"Receita substituta sem reposição",IF(AND($K166&gt;0,$L166=0),"Confirmar reposição sem receita",IF(AND($N166="Retido",$M166&lt;=0),"Depósito retido sem valor",IF(AND($N166="Devolvido",$M166&lt;=0),"Depósito devolvido sem valor",IF(AND($N166="Não se aplica",$M166&gt;0),"Definir destino do depósito",IF($M166&gt;$G166,"Depósito acima do valor previsto","OK")))))))))))))</f>
        <v/>
      </c>
    </row>
    <row r="167" ht="22" customHeight="1">
      <c r="A167" s="25" t="n"/>
      <c r="B167" s="48" t="n"/>
      <c r="C167" s="49" t="n"/>
      <c r="D167" s="28" t="n"/>
      <c r="E167" s="25" t="n"/>
      <c r="F167" s="25" t="n"/>
      <c r="G167" s="50" t="n"/>
      <c r="H167" s="25" t="n"/>
      <c r="I167" s="48" t="n"/>
      <c r="J167" s="49" t="n"/>
      <c r="K167" s="28" t="n"/>
      <c r="L167" s="50" t="n"/>
      <c r="M167" s="50" t="n"/>
      <c r="N167" s="25" t="n"/>
      <c r="O167" s="34">
        <f>IF($A167="","",IF($H167="Falta",0,IF(OR($B167="",$C167="",$I167="",$J167=""),"",MAX(0,(($B167+$C167)-($I167+$J167))*24))))</f>
        <v/>
      </c>
      <c r="P167" s="35">
        <f>IF($A167="","",IF($H167="Falta","Falta",IF($H167="Cancelamento",IF(OR($B167="",$C167="",$I167="",$J167=""),"Aviso não informado",IF(($I167+$J167)&gt;($B167+$C167),"Aviso após o horário",IF((($B167+$C167)-($I167+$J167))*24&lt;=Parâmetros!$B$2,"Cancelamento tardio","Cancelamento antecipado"))),"Tipo inválido")))</f>
        <v/>
      </c>
      <c r="Q167" s="35">
        <f>IF($A167="","",IF(OR($D167="",$K167=""),"",IF($K167=0,"Não",IF($K167&lt;$D167,"Parcial","Total"))))</f>
        <v/>
      </c>
      <c r="R167" s="36">
        <f>IF($A167="","",IF(OR($D167="",$K167=""),"",MAX(0,$D167-$K167)))</f>
        <v/>
      </c>
      <c r="S167" s="52">
        <f>IF($A167="","",IF(OR($G167="",$L167=""),"",MAX(0,$G167-$L167)))</f>
        <v/>
      </c>
      <c r="T167" s="52">
        <f>IF($A167="","",IF(OR($M167="",$N167="",$S167=""),"",IF($N167="Retido",MIN($M167,$S167),0)))</f>
        <v/>
      </c>
      <c r="U167" s="52">
        <f>IF($A167="","",IF(OR($S167="",$T167=""),"",MAX(0,$S167-$T167)))</f>
        <v/>
      </c>
      <c r="V167" s="35">
        <f>IF($A167="","",IF(COUNTIF($A$2:$A$501,$A167)&gt;1,"Código duplicado",IF(OR($B167="",$C167="",$D167="",$E167="",$F167="",$G167="",$H167="",$K167="",$L167="",$M167="",$N167=""),"Revisar campos obrigatórios",IF(AND($H167="Falta",$B167+$C167&gt;NOW()),"Falta com horário futuro",IF(AND($H167="Cancelamento",OR($I167="",$J167="")),"Informar aviso do cancelamento",IF(AND($H167="Falta",OR($I167&lt;&gt;"",$J167&lt;&gt;"")),"Limpar aviso para falta",IF(AND($H167="Cancelamento",($I167+$J167)&gt;($B167+$C167)),"Aviso após o horário",IF(AND($K167=0,$L167&gt;0),"Receita substituta sem reposição",IF(AND($K167&gt;0,$L167=0),"Confirmar reposição sem receita",IF(AND($N167="Retido",$M167&lt;=0),"Depósito retido sem valor",IF(AND($N167="Devolvido",$M167&lt;=0),"Depósito devolvido sem valor",IF(AND($N167="Não se aplica",$M167&gt;0),"Definir destino do depósito",IF($M167&gt;$G167,"Depósito acima do valor previsto","OK")))))))))))))</f>
        <v/>
      </c>
    </row>
    <row r="168" ht="22" customHeight="1">
      <c r="A168" s="25" t="n"/>
      <c r="B168" s="48" t="n"/>
      <c r="C168" s="49" t="n"/>
      <c r="D168" s="28" t="n"/>
      <c r="E168" s="25" t="n"/>
      <c r="F168" s="25" t="n"/>
      <c r="G168" s="50" t="n"/>
      <c r="H168" s="25" t="n"/>
      <c r="I168" s="48" t="n"/>
      <c r="J168" s="49" t="n"/>
      <c r="K168" s="28" t="n"/>
      <c r="L168" s="50" t="n"/>
      <c r="M168" s="50" t="n"/>
      <c r="N168" s="25" t="n"/>
      <c r="O168" s="30">
        <f>IF($A168="","",IF($H168="Falta",0,IF(OR($B168="",$C168="",$I168="",$J168=""),"",MAX(0,(($B168+$C168)-($I168+$J168))*24))))</f>
        <v/>
      </c>
      <c r="P168" s="31">
        <f>IF($A168="","",IF($H168="Falta","Falta",IF($H168="Cancelamento",IF(OR($B168="",$C168="",$I168="",$J168=""),"Aviso não informado",IF(($I168+$J168)&gt;($B168+$C168),"Aviso após o horário",IF((($B168+$C168)-($I168+$J168))*24&lt;=Parâmetros!$B$2,"Cancelamento tardio","Cancelamento antecipado"))),"Tipo inválido")))</f>
        <v/>
      </c>
      <c r="Q168" s="31">
        <f>IF($A168="","",IF(OR($D168="",$K168=""),"",IF($K168=0,"Não",IF($K168&lt;$D168,"Parcial","Total"))))</f>
        <v/>
      </c>
      <c r="R168" s="32">
        <f>IF($A168="","",IF(OR($D168="",$K168=""),"",MAX(0,$D168-$K168)))</f>
        <v/>
      </c>
      <c r="S168" s="51">
        <f>IF($A168="","",IF(OR($G168="",$L168=""),"",MAX(0,$G168-$L168)))</f>
        <v/>
      </c>
      <c r="T168" s="51">
        <f>IF($A168="","",IF(OR($M168="",$N168="",$S168=""),"",IF($N168="Retido",MIN($M168,$S168),0)))</f>
        <v/>
      </c>
      <c r="U168" s="51">
        <f>IF($A168="","",IF(OR($S168="",$T168=""),"",MAX(0,$S168-$T168)))</f>
        <v/>
      </c>
      <c r="V168" s="31">
        <f>IF($A168="","",IF(COUNTIF($A$2:$A$501,$A168)&gt;1,"Código duplicado",IF(OR($B168="",$C168="",$D168="",$E168="",$F168="",$G168="",$H168="",$K168="",$L168="",$M168="",$N168=""),"Revisar campos obrigatórios",IF(AND($H168="Falta",$B168+$C168&gt;NOW()),"Falta com horário futuro",IF(AND($H168="Cancelamento",OR($I168="",$J168="")),"Informar aviso do cancelamento",IF(AND($H168="Falta",OR($I168&lt;&gt;"",$J168&lt;&gt;"")),"Limpar aviso para falta",IF(AND($H168="Cancelamento",($I168+$J168)&gt;($B168+$C168)),"Aviso após o horário",IF(AND($K168=0,$L168&gt;0),"Receita substituta sem reposição",IF(AND($K168&gt;0,$L168=0),"Confirmar reposição sem receita",IF(AND($N168="Retido",$M168&lt;=0),"Depósito retido sem valor",IF(AND($N168="Devolvido",$M168&lt;=0),"Depósito devolvido sem valor",IF(AND($N168="Não se aplica",$M168&gt;0),"Definir destino do depósito",IF($M168&gt;$G168,"Depósito acima do valor previsto","OK")))))))))))))</f>
        <v/>
      </c>
    </row>
    <row r="169" ht="22" customHeight="1">
      <c r="A169" s="25" t="n"/>
      <c r="B169" s="48" t="n"/>
      <c r="C169" s="49" t="n"/>
      <c r="D169" s="28" t="n"/>
      <c r="E169" s="25" t="n"/>
      <c r="F169" s="25" t="n"/>
      <c r="G169" s="50" t="n"/>
      <c r="H169" s="25" t="n"/>
      <c r="I169" s="48" t="n"/>
      <c r="J169" s="49" t="n"/>
      <c r="K169" s="28" t="n"/>
      <c r="L169" s="50" t="n"/>
      <c r="M169" s="50" t="n"/>
      <c r="N169" s="25" t="n"/>
      <c r="O169" s="34">
        <f>IF($A169="","",IF($H169="Falta",0,IF(OR($B169="",$C169="",$I169="",$J169=""),"",MAX(0,(($B169+$C169)-($I169+$J169))*24))))</f>
        <v/>
      </c>
      <c r="P169" s="35">
        <f>IF($A169="","",IF($H169="Falta","Falta",IF($H169="Cancelamento",IF(OR($B169="",$C169="",$I169="",$J169=""),"Aviso não informado",IF(($I169+$J169)&gt;($B169+$C169),"Aviso após o horário",IF((($B169+$C169)-($I169+$J169))*24&lt;=Parâmetros!$B$2,"Cancelamento tardio","Cancelamento antecipado"))),"Tipo inválido")))</f>
        <v/>
      </c>
      <c r="Q169" s="35">
        <f>IF($A169="","",IF(OR($D169="",$K169=""),"",IF($K169=0,"Não",IF($K169&lt;$D169,"Parcial","Total"))))</f>
        <v/>
      </c>
      <c r="R169" s="36">
        <f>IF($A169="","",IF(OR($D169="",$K169=""),"",MAX(0,$D169-$K169)))</f>
        <v/>
      </c>
      <c r="S169" s="52">
        <f>IF($A169="","",IF(OR($G169="",$L169=""),"",MAX(0,$G169-$L169)))</f>
        <v/>
      </c>
      <c r="T169" s="52">
        <f>IF($A169="","",IF(OR($M169="",$N169="",$S169=""),"",IF($N169="Retido",MIN($M169,$S169),0)))</f>
        <v/>
      </c>
      <c r="U169" s="52">
        <f>IF($A169="","",IF(OR($S169="",$T169=""),"",MAX(0,$S169-$T169)))</f>
        <v/>
      </c>
      <c r="V169" s="35">
        <f>IF($A169="","",IF(COUNTIF($A$2:$A$501,$A169)&gt;1,"Código duplicado",IF(OR($B169="",$C169="",$D169="",$E169="",$F169="",$G169="",$H169="",$K169="",$L169="",$M169="",$N169=""),"Revisar campos obrigatórios",IF(AND($H169="Falta",$B169+$C169&gt;NOW()),"Falta com horário futuro",IF(AND($H169="Cancelamento",OR($I169="",$J169="")),"Informar aviso do cancelamento",IF(AND($H169="Falta",OR($I169&lt;&gt;"",$J169&lt;&gt;"")),"Limpar aviso para falta",IF(AND($H169="Cancelamento",($I169+$J169)&gt;($B169+$C169)),"Aviso após o horário",IF(AND($K169=0,$L169&gt;0),"Receita substituta sem reposição",IF(AND($K169&gt;0,$L169=0),"Confirmar reposição sem receita",IF(AND($N169="Retido",$M169&lt;=0),"Depósito retido sem valor",IF(AND($N169="Devolvido",$M169&lt;=0),"Depósito devolvido sem valor",IF(AND($N169="Não se aplica",$M169&gt;0),"Definir destino do depósito",IF($M169&gt;$G169,"Depósito acima do valor previsto","OK")))))))))))))</f>
        <v/>
      </c>
    </row>
    <row r="170" ht="22" customHeight="1">
      <c r="A170" s="25" t="n"/>
      <c r="B170" s="48" t="n"/>
      <c r="C170" s="49" t="n"/>
      <c r="D170" s="28" t="n"/>
      <c r="E170" s="25" t="n"/>
      <c r="F170" s="25" t="n"/>
      <c r="G170" s="50" t="n"/>
      <c r="H170" s="25" t="n"/>
      <c r="I170" s="48" t="n"/>
      <c r="J170" s="49" t="n"/>
      <c r="K170" s="28" t="n"/>
      <c r="L170" s="50" t="n"/>
      <c r="M170" s="50" t="n"/>
      <c r="N170" s="25" t="n"/>
      <c r="O170" s="30">
        <f>IF($A170="","",IF($H170="Falta",0,IF(OR($B170="",$C170="",$I170="",$J170=""),"",MAX(0,(($B170+$C170)-($I170+$J170))*24))))</f>
        <v/>
      </c>
      <c r="P170" s="31">
        <f>IF($A170="","",IF($H170="Falta","Falta",IF($H170="Cancelamento",IF(OR($B170="",$C170="",$I170="",$J170=""),"Aviso não informado",IF(($I170+$J170)&gt;($B170+$C170),"Aviso após o horário",IF((($B170+$C170)-($I170+$J170))*24&lt;=Parâmetros!$B$2,"Cancelamento tardio","Cancelamento antecipado"))),"Tipo inválido")))</f>
        <v/>
      </c>
      <c r="Q170" s="31">
        <f>IF($A170="","",IF(OR($D170="",$K170=""),"",IF($K170=0,"Não",IF($K170&lt;$D170,"Parcial","Total"))))</f>
        <v/>
      </c>
      <c r="R170" s="32">
        <f>IF($A170="","",IF(OR($D170="",$K170=""),"",MAX(0,$D170-$K170)))</f>
        <v/>
      </c>
      <c r="S170" s="51">
        <f>IF($A170="","",IF(OR($G170="",$L170=""),"",MAX(0,$G170-$L170)))</f>
        <v/>
      </c>
      <c r="T170" s="51">
        <f>IF($A170="","",IF(OR($M170="",$N170="",$S170=""),"",IF($N170="Retido",MIN($M170,$S170),0)))</f>
        <v/>
      </c>
      <c r="U170" s="51">
        <f>IF($A170="","",IF(OR($S170="",$T170=""),"",MAX(0,$S170-$T170)))</f>
        <v/>
      </c>
      <c r="V170" s="31">
        <f>IF($A170="","",IF(COUNTIF($A$2:$A$501,$A170)&gt;1,"Código duplicado",IF(OR($B170="",$C170="",$D170="",$E170="",$F170="",$G170="",$H170="",$K170="",$L170="",$M170="",$N170=""),"Revisar campos obrigatórios",IF(AND($H170="Falta",$B170+$C170&gt;NOW()),"Falta com horário futuro",IF(AND($H170="Cancelamento",OR($I170="",$J170="")),"Informar aviso do cancelamento",IF(AND($H170="Falta",OR($I170&lt;&gt;"",$J170&lt;&gt;"")),"Limpar aviso para falta",IF(AND($H170="Cancelamento",($I170+$J170)&gt;($B170+$C170)),"Aviso após o horário",IF(AND($K170=0,$L170&gt;0),"Receita substituta sem reposição",IF(AND($K170&gt;0,$L170=0),"Confirmar reposição sem receita",IF(AND($N170="Retido",$M170&lt;=0),"Depósito retido sem valor",IF(AND($N170="Devolvido",$M170&lt;=0),"Depósito devolvido sem valor",IF(AND($N170="Não se aplica",$M170&gt;0),"Definir destino do depósito",IF($M170&gt;$G170,"Depósito acima do valor previsto","OK")))))))))))))</f>
        <v/>
      </c>
    </row>
    <row r="171" ht="22" customHeight="1">
      <c r="A171" s="25" t="n"/>
      <c r="B171" s="48" t="n"/>
      <c r="C171" s="49" t="n"/>
      <c r="D171" s="28" t="n"/>
      <c r="E171" s="25" t="n"/>
      <c r="F171" s="25" t="n"/>
      <c r="G171" s="50" t="n"/>
      <c r="H171" s="25" t="n"/>
      <c r="I171" s="48" t="n"/>
      <c r="J171" s="49" t="n"/>
      <c r="K171" s="28" t="n"/>
      <c r="L171" s="50" t="n"/>
      <c r="M171" s="50" t="n"/>
      <c r="N171" s="25" t="n"/>
      <c r="O171" s="34">
        <f>IF($A171="","",IF($H171="Falta",0,IF(OR($B171="",$C171="",$I171="",$J171=""),"",MAX(0,(($B171+$C171)-($I171+$J171))*24))))</f>
        <v/>
      </c>
      <c r="P171" s="35">
        <f>IF($A171="","",IF($H171="Falta","Falta",IF($H171="Cancelamento",IF(OR($B171="",$C171="",$I171="",$J171=""),"Aviso não informado",IF(($I171+$J171)&gt;($B171+$C171),"Aviso após o horário",IF((($B171+$C171)-($I171+$J171))*24&lt;=Parâmetros!$B$2,"Cancelamento tardio","Cancelamento antecipado"))),"Tipo inválido")))</f>
        <v/>
      </c>
      <c r="Q171" s="35">
        <f>IF($A171="","",IF(OR($D171="",$K171=""),"",IF($K171=0,"Não",IF($K171&lt;$D171,"Parcial","Total"))))</f>
        <v/>
      </c>
      <c r="R171" s="36">
        <f>IF($A171="","",IF(OR($D171="",$K171=""),"",MAX(0,$D171-$K171)))</f>
        <v/>
      </c>
      <c r="S171" s="52">
        <f>IF($A171="","",IF(OR($G171="",$L171=""),"",MAX(0,$G171-$L171)))</f>
        <v/>
      </c>
      <c r="T171" s="52">
        <f>IF($A171="","",IF(OR($M171="",$N171="",$S171=""),"",IF($N171="Retido",MIN($M171,$S171),0)))</f>
        <v/>
      </c>
      <c r="U171" s="52">
        <f>IF($A171="","",IF(OR($S171="",$T171=""),"",MAX(0,$S171-$T171)))</f>
        <v/>
      </c>
      <c r="V171" s="35">
        <f>IF($A171="","",IF(COUNTIF($A$2:$A$501,$A171)&gt;1,"Código duplicado",IF(OR($B171="",$C171="",$D171="",$E171="",$F171="",$G171="",$H171="",$K171="",$L171="",$M171="",$N171=""),"Revisar campos obrigatórios",IF(AND($H171="Falta",$B171+$C171&gt;NOW()),"Falta com horário futuro",IF(AND($H171="Cancelamento",OR($I171="",$J171="")),"Informar aviso do cancelamento",IF(AND($H171="Falta",OR($I171&lt;&gt;"",$J171&lt;&gt;"")),"Limpar aviso para falta",IF(AND($H171="Cancelamento",($I171+$J171)&gt;($B171+$C171)),"Aviso após o horário",IF(AND($K171=0,$L171&gt;0),"Receita substituta sem reposição",IF(AND($K171&gt;0,$L171=0),"Confirmar reposição sem receita",IF(AND($N171="Retido",$M171&lt;=0),"Depósito retido sem valor",IF(AND($N171="Devolvido",$M171&lt;=0),"Depósito devolvido sem valor",IF(AND($N171="Não se aplica",$M171&gt;0),"Definir destino do depósito",IF($M171&gt;$G171,"Depósito acima do valor previsto","OK")))))))))))))</f>
        <v/>
      </c>
    </row>
    <row r="172" ht="22" customHeight="1">
      <c r="A172" s="25" t="n"/>
      <c r="B172" s="48" t="n"/>
      <c r="C172" s="49" t="n"/>
      <c r="D172" s="28" t="n"/>
      <c r="E172" s="25" t="n"/>
      <c r="F172" s="25" t="n"/>
      <c r="G172" s="50" t="n"/>
      <c r="H172" s="25" t="n"/>
      <c r="I172" s="48" t="n"/>
      <c r="J172" s="49" t="n"/>
      <c r="K172" s="28" t="n"/>
      <c r="L172" s="50" t="n"/>
      <c r="M172" s="50" t="n"/>
      <c r="N172" s="25" t="n"/>
      <c r="O172" s="30">
        <f>IF($A172="","",IF($H172="Falta",0,IF(OR($B172="",$C172="",$I172="",$J172=""),"",MAX(0,(($B172+$C172)-($I172+$J172))*24))))</f>
        <v/>
      </c>
      <c r="P172" s="31">
        <f>IF($A172="","",IF($H172="Falta","Falta",IF($H172="Cancelamento",IF(OR($B172="",$C172="",$I172="",$J172=""),"Aviso não informado",IF(($I172+$J172)&gt;($B172+$C172),"Aviso após o horário",IF((($B172+$C172)-($I172+$J172))*24&lt;=Parâmetros!$B$2,"Cancelamento tardio","Cancelamento antecipado"))),"Tipo inválido")))</f>
        <v/>
      </c>
      <c r="Q172" s="31">
        <f>IF($A172="","",IF(OR($D172="",$K172=""),"",IF($K172=0,"Não",IF($K172&lt;$D172,"Parcial","Total"))))</f>
        <v/>
      </c>
      <c r="R172" s="32">
        <f>IF($A172="","",IF(OR($D172="",$K172=""),"",MAX(0,$D172-$K172)))</f>
        <v/>
      </c>
      <c r="S172" s="51">
        <f>IF($A172="","",IF(OR($G172="",$L172=""),"",MAX(0,$G172-$L172)))</f>
        <v/>
      </c>
      <c r="T172" s="51">
        <f>IF($A172="","",IF(OR($M172="",$N172="",$S172=""),"",IF($N172="Retido",MIN($M172,$S172),0)))</f>
        <v/>
      </c>
      <c r="U172" s="51">
        <f>IF($A172="","",IF(OR($S172="",$T172=""),"",MAX(0,$S172-$T172)))</f>
        <v/>
      </c>
      <c r="V172" s="31">
        <f>IF($A172="","",IF(COUNTIF($A$2:$A$501,$A172)&gt;1,"Código duplicado",IF(OR($B172="",$C172="",$D172="",$E172="",$F172="",$G172="",$H172="",$K172="",$L172="",$M172="",$N172=""),"Revisar campos obrigatórios",IF(AND($H172="Falta",$B172+$C172&gt;NOW()),"Falta com horário futuro",IF(AND($H172="Cancelamento",OR($I172="",$J172="")),"Informar aviso do cancelamento",IF(AND($H172="Falta",OR($I172&lt;&gt;"",$J172&lt;&gt;"")),"Limpar aviso para falta",IF(AND($H172="Cancelamento",($I172+$J172)&gt;($B172+$C172)),"Aviso após o horário",IF(AND($K172=0,$L172&gt;0),"Receita substituta sem reposição",IF(AND($K172&gt;0,$L172=0),"Confirmar reposição sem receita",IF(AND($N172="Retido",$M172&lt;=0),"Depósito retido sem valor",IF(AND($N172="Devolvido",$M172&lt;=0),"Depósito devolvido sem valor",IF(AND($N172="Não se aplica",$M172&gt;0),"Definir destino do depósito",IF($M172&gt;$G172,"Depósito acima do valor previsto","OK")))))))))))))</f>
        <v/>
      </c>
    </row>
    <row r="173" ht="22" customHeight="1">
      <c r="A173" s="25" t="n"/>
      <c r="B173" s="48" t="n"/>
      <c r="C173" s="49" t="n"/>
      <c r="D173" s="28" t="n"/>
      <c r="E173" s="25" t="n"/>
      <c r="F173" s="25" t="n"/>
      <c r="G173" s="50" t="n"/>
      <c r="H173" s="25" t="n"/>
      <c r="I173" s="48" t="n"/>
      <c r="J173" s="49" t="n"/>
      <c r="K173" s="28" t="n"/>
      <c r="L173" s="50" t="n"/>
      <c r="M173" s="50" t="n"/>
      <c r="N173" s="25" t="n"/>
      <c r="O173" s="34">
        <f>IF($A173="","",IF($H173="Falta",0,IF(OR($B173="",$C173="",$I173="",$J173=""),"",MAX(0,(($B173+$C173)-($I173+$J173))*24))))</f>
        <v/>
      </c>
      <c r="P173" s="35">
        <f>IF($A173="","",IF($H173="Falta","Falta",IF($H173="Cancelamento",IF(OR($B173="",$C173="",$I173="",$J173=""),"Aviso não informado",IF(($I173+$J173)&gt;($B173+$C173),"Aviso após o horário",IF((($B173+$C173)-($I173+$J173))*24&lt;=Parâmetros!$B$2,"Cancelamento tardio","Cancelamento antecipado"))),"Tipo inválido")))</f>
        <v/>
      </c>
      <c r="Q173" s="35">
        <f>IF($A173="","",IF(OR($D173="",$K173=""),"",IF($K173=0,"Não",IF($K173&lt;$D173,"Parcial","Total"))))</f>
        <v/>
      </c>
      <c r="R173" s="36">
        <f>IF($A173="","",IF(OR($D173="",$K173=""),"",MAX(0,$D173-$K173)))</f>
        <v/>
      </c>
      <c r="S173" s="52">
        <f>IF($A173="","",IF(OR($G173="",$L173=""),"",MAX(0,$G173-$L173)))</f>
        <v/>
      </c>
      <c r="T173" s="52">
        <f>IF($A173="","",IF(OR($M173="",$N173="",$S173=""),"",IF($N173="Retido",MIN($M173,$S173),0)))</f>
        <v/>
      </c>
      <c r="U173" s="52">
        <f>IF($A173="","",IF(OR($S173="",$T173=""),"",MAX(0,$S173-$T173)))</f>
        <v/>
      </c>
      <c r="V173" s="35">
        <f>IF($A173="","",IF(COUNTIF($A$2:$A$501,$A173)&gt;1,"Código duplicado",IF(OR($B173="",$C173="",$D173="",$E173="",$F173="",$G173="",$H173="",$K173="",$L173="",$M173="",$N173=""),"Revisar campos obrigatórios",IF(AND($H173="Falta",$B173+$C173&gt;NOW()),"Falta com horário futuro",IF(AND($H173="Cancelamento",OR($I173="",$J173="")),"Informar aviso do cancelamento",IF(AND($H173="Falta",OR($I173&lt;&gt;"",$J173&lt;&gt;"")),"Limpar aviso para falta",IF(AND($H173="Cancelamento",($I173+$J173)&gt;($B173+$C173)),"Aviso após o horário",IF(AND($K173=0,$L173&gt;0),"Receita substituta sem reposição",IF(AND($K173&gt;0,$L173=0),"Confirmar reposição sem receita",IF(AND($N173="Retido",$M173&lt;=0),"Depósito retido sem valor",IF(AND($N173="Devolvido",$M173&lt;=0),"Depósito devolvido sem valor",IF(AND($N173="Não se aplica",$M173&gt;0),"Definir destino do depósito",IF($M173&gt;$G173,"Depósito acima do valor previsto","OK")))))))))))))</f>
        <v/>
      </c>
    </row>
    <row r="174" ht="22" customHeight="1">
      <c r="A174" s="25" t="n"/>
      <c r="B174" s="48" t="n"/>
      <c r="C174" s="49" t="n"/>
      <c r="D174" s="28" t="n"/>
      <c r="E174" s="25" t="n"/>
      <c r="F174" s="25" t="n"/>
      <c r="G174" s="50" t="n"/>
      <c r="H174" s="25" t="n"/>
      <c r="I174" s="48" t="n"/>
      <c r="J174" s="49" t="n"/>
      <c r="K174" s="28" t="n"/>
      <c r="L174" s="50" t="n"/>
      <c r="M174" s="50" t="n"/>
      <c r="N174" s="25" t="n"/>
      <c r="O174" s="30">
        <f>IF($A174="","",IF($H174="Falta",0,IF(OR($B174="",$C174="",$I174="",$J174=""),"",MAX(0,(($B174+$C174)-($I174+$J174))*24))))</f>
        <v/>
      </c>
      <c r="P174" s="31">
        <f>IF($A174="","",IF($H174="Falta","Falta",IF($H174="Cancelamento",IF(OR($B174="",$C174="",$I174="",$J174=""),"Aviso não informado",IF(($I174+$J174)&gt;($B174+$C174),"Aviso após o horário",IF((($B174+$C174)-($I174+$J174))*24&lt;=Parâmetros!$B$2,"Cancelamento tardio","Cancelamento antecipado"))),"Tipo inválido")))</f>
        <v/>
      </c>
      <c r="Q174" s="31">
        <f>IF($A174="","",IF(OR($D174="",$K174=""),"",IF($K174=0,"Não",IF($K174&lt;$D174,"Parcial","Total"))))</f>
        <v/>
      </c>
      <c r="R174" s="32">
        <f>IF($A174="","",IF(OR($D174="",$K174=""),"",MAX(0,$D174-$K174)))</f>
        <v/>
      </c>
      <c r="S174" s="51">
        <f>IF($A174="","",IF(OR($G174="",$L174=""),"",MAX(0,$G174-$L174)))</f>
        <v/>
      </c>
      <c r="T174" s="51">
        <f>IF($A174="","",IF(OR($M174="",$N174="",$S174=""),"",IF($N174="Retido",MIN($M174,$S174),0)))</f>
        <v/>
      </c>
      <c r="U174" s="51">
        <f>IF($A174="","",IF(OR($S174="",$T174=""),"",MAX(0,$S174-$T174)))</f>
        <v/>
      </c>
      <c r="V174" s="31">
        <f>IF($A174="","",IF(COUNTIF($A$2:$A$501,$A174)&gt;1,"Código duplicado",IF(OR($B174="",$C174="",$D174="",$E174="",$F174="",$G174="",$H174="",$K174="",$L174="",$M174="",$N174=""),"Revisar campos obrigatórios",IF(AND($H174="Falta",$B174+$C174&gt;NOW()),"Falta com horário futuro",IF(AND($H174="Cancelamento",OR($I174="",$J174="")),"Informar aviso do cancelamento",IF(AND($H174="Falta",OR($I174&lt;&gt;"",$J174&lt;&gt;"")),"Limpar aviso para falta",IF(AND($H174="Cancelamento",($I174+$J174)&gt;($B174+$C174)),"Aviso após o horário",IF(AND($K174=0,$L174&gt;0),"Receita substituta sem reposição",IF(AND($K174&gt;0,$L174=0),"Confirmar reposição sem receita",IF(AND($N174="Retido",$M174&lt;=0),"Depósito retido sem valor",IF(AND($N174="Devolvido",$M174&lt;=0),"Depósito devolvido sem valor",IF(AND($N174="Não se aplica",$M174&gt;0),"Definir destino do depósito",IF($M174&gt;$G174,"Depósito acima do valor previsto","OK")))))))))))))</f>
        <v/>
      </c>
    </row>
    <row r="175" ht="22" customHeight="1">
      <c r="A175" s="25" t="n"/>
      <c r="B175" s="48" t="n"/>
      <c r="C175" s="49" t="n"/>
      <c r="D175" s="28" t="n"/>
      <c r="E175" s="25" t="n"/>
      <c r="F175" s="25" t="n"/>
      <c r="G175" s="50" t="n"/>
      <c r="H175" s="25" t="n"/>
      <c r="I175" s="48" t="n"/>
      <c r="J175" s="49" t="n"/>
      <c r="K175" s="28" t="n"/>
      <c r="L175" s="50" t="n"/>
      <c r="M175" s="50" t="n"/>
      <c r="N175" s="25" t="n"/>
      <c r="O175" s="34">
        <f>IF($A175="","",IF($H175="Falta",0,IF(OR($B175="",$C175="",$I175="",$J175=""),"",MAX(0,(($B175+$C175)-($I175+$J175))*24))))</f>
        <v/>
      </c>
      <c r="P175" s="35">
        <f>IF($A175="","",IF($H175="Falta","Falta",IF($H175="Cancelamento",IF(OR($B175="",$C175="",$I175="",$J175=""),"Aviso não informado",IF(($I175+$J175)&gt;($B175+$C175),"Aviso após o horário",IF((($B175+$C175)-($I175+$J175))*24&lt;=Parâmetros!$B$2,"Cancelamento tardio","Cancelamento antecipado"))),"Tipo inválido")))</f>
        <v/>
      </c>
      <c r="Q175" s="35">
        <f>IF($A175="","",IF(OR($D175="",$K175=""),"",IF($K175=0,"Não",IF($K175&lt;$D175,"Parcial","Total"))))</f>
        <v/>
      </c>
      <c r="R175" s="36">
        <f>IF($A175="","",IF(OR($D175="",$K175=""),"",MAX(0,$D175-$K175)))</f>
        <v/>
      </c>
      <c r="S175" s="52">
        <f>IF($A175="","",IF(OR($G175="",$L175=""),"",MAX(0,$G175-$L175)))</f>
        <v/>
      </c>
      <c r="T175" s="52">
        <f>IF($A175="","",IF(OR($M175="",$N175="",$S175=""),"",IF($N175="Retido",MIN($M175,$S175),0)))</f>
        <v/>
      </c>
      <c r="U175" s="52">
        <f>IF($A175="","",IF(OR($S175="",$T175=""),"",MAX(0,$S175-$T175)))</f>
        <v/>
      </c>
      <c r="V175" s="35">
        <f>IF($A175="","",IF(COUNTIF($A$2:$A$501,$A175)&gt;1,"Código duplicado",IF(OR($B175="",$C175="",$D175="",$E175="",$F175="",$G175="",$H175="",$K175="",$L175="",$M175="",$N175=""),"Revisar campos obrigatórios",IF(AND($H175="Falta",$B175+$C175&gt;NOW()),"Falta com horário futuro",IF(AND($H175="Cancelamento",OR($I175="",$J175="")),"Informar aviso do cancelamento",IF(AND($H175="Falta",OR($I175&lt;&gt;"",$J175&lt;&gt;"")),"Limpar aviso para falta",IF(AND($H175="Cancelamento",($I175+$J175)&gt;($B175+$C175)),"Aviso após o horário",IF(AND($K175=0,$L175&gt;0),"Receita substituta sem reposição",IF(AND($K175&gt;0,$L175=0),"Confirmar reposição sem receita",IF(AND($N175="Retido",$M175&lt;=0),"Depósito retido sem valor",IF(AND($N175="Devolvido",$M175&lt;=0),"Depósito devolvido sem valor",IF(AND($N175="Não se aplica",$M175&gt;0),"Definir destino do depósito",IF($M175&gt;$G175,"Depósito acima do valor previsto","OK")))))))))))))</f>
        <v/>
      </c>
    </row>
    <row r="176" ht="22" customHeight="1">
      <c r="A176" s="25" t="n"/>
      <c r="B176" s="48" t="n"/>
      <c r="C176" s="49" t="n"/>
      <c r="D176" s="28" t="n"/>
      <c r="E176" s="25" t="n"/>
      <c r="F176" s="25" t="n"/>
      <c r="G176" s="50" t="n"/>
      <c r="H176" s="25" t="n"/>
      <c r="I176" s="48" t="n"/>
      <c r="J176" s="49" t="n"/>
      <c r="K176" s="28" t="n"/>
      <c r="L176" s="50" t="n"/>
      <c r="M176" s="50" t="n"/>
      <c r="N176" s="25" t="n"/>
      <c r="O176" s="30">
        <f>IF($A176="","",IF($H176="Falta",0,IF(OR($B176="",$C176="",$I176="",$J176=""),"",MAX(0,(($B176+$C176)-($I176+$J176))*24))))</f>
        <v/>
      </c>
      <c r="P176" s="31">
        <f>IF($A176="","",IF($H176="Falta","Falta",IF($H176="Cancelamento",IF(OR($B176="",$C176="",$I176="",$J176=""),"Aviso não informado",IF(($I176+$J176)&gt;($B176+$C176),"Aviso após o horário",IF((($B176+$C176)-($I176+$J176))*24&lt;=Parâmetros!$B$2,"Cancelamento tardio","Cancelamento antecipado"))),"Tipo inválido")))</f>
        <v/>
      </c>
      <c r="Q176" s="31">
        <f>IF($A176="","",IF(OR($D176="",$K176=""),"",IF($K176=0,"Não",IF($K176&lt;$D176,"Parcial","Total"))))</f>
        <v/>
      </c>
      <c r="R176" s="32">
        <f>IF($A176="","",IF(OR($D176="",$K176=""),"",MAX(0,$D176-$K176)))</f>
        <v/>
      </c>
      <c r="S176" s="51">
        <f>IF($A176="","",IF(OR($G176="",$L176=""),"",MAX(0,$G176-$L176)))</f>
        <v/>
      </c>
      <c r="T176" s="51">
        <f>IF($A176="","",IF(OR($M176="",$N176="",$S176=""),"",IF($N176="Retido",MIN($M176,$S176),0)))</f>
        <v/>
      </c>
      <c r="U176" s="51">
        <f>IF($A176="","",IF(OR($S176="",$T176=""),"",MAX(0,$S176-$T176)))</f>
        <v/>
      </c>
      <c r="V176" s="31">
        <f>IF($A176="","",IF(COUNTIF($A$2:$A$501,$A176)&gt;1,"Código duplicado",IF(OR($B176="",$C176="",$D176="",$E176="",$F176="",$G176="",$H176="",$K176="",$L176="",$M176="",$N176=""),"Revisar campos obrigatórios",IF(AND($H176="Falta",$B176+$C176&gt;NOW()),"Falta com horário futuro",IF(AND($H176="Cancelamento",OR($I176="",$J176="")),"Informar aviso do cancelamento",IF(AND($H176="Falta",OR($I176&lt;&gt;"",$J176&lt;&gt;"")),"Limpar aviso para falta",IF(AND($H176="Cancelamento",($I176+$J176)&gt;($B176+$C176)),"Aviso após o horário",IF(AND($K176=0,$L176&gt;0),"Receita substituta sem reposição",IF(AND($K176&gt;0,$L176=0),"Confirmar reposição sem receita",IF(AND($N176="Retido",$M176&lt;=0),"Depósito retido sem valor",IF(AND($N176="Devolvido",$M176&lt;=0),"Depósito devolvido sem valor",IF(AND($N176="Não se aplica",$M176&gt;0),"Definir destino do depósito",IF($M176&gt;$G176,"Depósito acima do valor previsto","OK")))))))))))))</f>
        <v/>
      </c>
    </row>
    <row r="177" ht="22" customHeight="1">
      <c r="A177" s="25" t="n"/>
      <c r="B177" s="48" t="n"/>
      <c r="C177" s="49" t="n"/>
      <c r="D177" s="28" t="n"/>
      <c r="E177" s="25" t="n"/>
      <c r="F177" s="25" t="n"/>
      <c r="G177" s="50" t="n"/>
      <c r="H177" s="25" t="n"/>
      <c r="I177" s="48" t="n"/>
      <c r="J177" s="49" t="n"/>
      <c r="K177" s="28" t="n"/>
      <c r="L177" s="50" t="n"/>
      <c r="M177" s="50" t="n"/>
      <c r="N177" s="25" t="n"/>
      <c r="O177" s="34">
        <f>IF($A177="","",IF($H177="Falta",0,IF(OR($B177="",$C177="",$I177="",$J177=""),"",MAX(0,(($B177+$C177)-($I177+$J177))*24))))</f>
        <v/>
      </c>
      <c r="P177" s="35">
        <f>IF($A177="","",IF($H177="Falta","Falta",IF($H177="Cancelamento",IF(OR($B177="",$C177="",$I177="",$J177=""),"Aviso não informado",IF(($I177+$J177)&gt;($B177+$C177),"Aviso após o horário",IF((($B177+$C177)-($I177+$J177))*24&lt;=Parâmetros!$B$2,"Cancelamento tardio","Cancelamento antecipado"))),"Tipo inválido")))</f>
        <v/>
      </c>
      <c r="Q177" s="35">
        <f>IF($A177="","",IF(OR($D177="",$K177=""),"",IF($K177=0,"Não",IF($K177&lt;$D177,"Parcial","Total"))))</f>
        <v/>
      </c>
      <c r="R177" s="36">
        <f>IF($A177="","",IF(OR($D177="",$K177=""),"",MAX(0,$D177-$K177)))</f>
        <v/>
      </c>
      <c r="S177" s="52">
        <f>IF($A177="","",IF(OR($G177="",$L177=""),"",MAX(0,$G177-$L177)))</f>
        <v/>
      </c>
      <c r="T177" s="52">
        <f>IF($A177="","",IF(OR($M177="",$N177="",$S177=""),"",IF($N177="Retido",MIN($M177,$S177),0)))</f>
        <v/>
      </c>
      <c r="U177" s="52">
        <f>IF($A177="","",IF(OR($S177="",$T177=""),"",MAX(0,$S177-$T177)))</f>
        <v/>
      </c>
      <c r="V177" s="35">
        <f>IF($A177="","",IF(COUNTIF($A$2:$A$501,$A177)&gt;1,"Código duplicado",IF(OR($B177="",$C177="",$D177="",$E177="",$F177="",$G177="",$H177="",$K177="",$L177="",$M177="",$N177=""),"Revisar campos obrigatórios",IF(AND($H177="Falta",$B177+$C177&gt;NOW()),"Falta com horário futuro",IF(AND($H177="Cancelamento",OR($I177="",$J177="")),"Informar aviso do cancelamento",IF(AND($H177="Falta",OR($I177&lt;&gt;"",$J177&lt;&gt;"")),"Limpar aviso para falta",IF(AND($H177="Cancelamento",($I177+$J177)&gt;($B177+$C177)),"Aviso após o horário",IF(AND($K177=0,$L177&gt;0),"Receita substituta sem reposição",IF(AND($K177&gt;0,$L177=0),"Confirmar reposição sem receita",IF(AND($N177="Retido",$M177&lt;=0),"Depósito retido sem valor",IF(AND($N177="Devolvido",$M177&lt;=0),"Depósito devolvido sem valor",IF(AND($N177="Não se aplica",$M177&gt;0),"Definir destino do depósito",IF($M177&gt;$G177,"Depósito acima do valor previsto","OK")))))))))))))</f>
        <v/>
      </c>
    </row>
    <row r="178" ht="22" customHeight="1">
      <c r="A178" s="25" t="n"/>
      <c r="B178" s="48" t="n"/>
      <c r="C178" s="49" t="n"/>
      <c r="D178" s="28" t="n"/>
      <c r="E178" s="25" t="n"/>
      <c r="F178" s="25" t="n"/>
      <c r="G178" s="50" t="n"/>
      <c r="H178" s="25" t="n"/>
      <c r="I178" s="48" t="n"/>
      <c r="J178" s="49" t="n"/>
      <c r="K178" s="28" t="n"/>
      <c r="L178" s="50" t="n"/>
      <c r="M178" s="50" t="n"/>
      <c r="N178" s="25" t="n"/>
      <c r="O178" s="30">
        <f>IF($A178="","",IF($H178="Falta",0,IF(OR($B178="",$C178="",$I178="",$J178=""),"",MAX(0,(($B178+$C178)-($I178+$J178))*24))))</f>
        <v/>
      </c>
      <c r="P178" s="31">
        <f>IF($A178="","",IF($H178="Falta","Falta",IF($H178="Cancelamento",IF(OR($B178="",$C178="",$I178="",$J178=""),"Aviso não informado",IF(($I178+$J178)&gt;($B178+$C178),"Aviso após o horário",IF((($B178+$C178)-($I178+$J178))*24&lt;=Parâmetros!$B$2,"Cancelamento tardio","Cancelamento antecipado"))),"Tipo inválido")))</f>
        <v/>
      </c>
      <c r="Q178" s="31">
        <f>IF($A178="","",IF(OR($D178="",$K178=""),"",IF($K178=0,"Não",IF($K178&lt;$D178,"Parcial","Total"))))</f>
        <v/>
      </c>
      <c r="R178" s="32">
        <f>IF($A178="","",IF(OR($D178="",$K178=""),"",MAX(0,$D178-$K178)))</f>
        <v/>
      </c>
      <c r="S178" s="51">
        <f>IF($A178="","",IF(OR($G178="",$L178=""),"",MAX(0,$G178-$L178)))</f>
        <v/>
      </c>
      <c r="T178" s="51">
        <f>IF($A178="","",IF(OR($M178="",$N178="",$S178=""),"",IF($N178="Retido",MIN($M178,$S178),0)))</f>
        <v/>
      </c>
      <c r="U178" s="51">
        <f>IF($A178="","",IF(OR($S178="",$T178=""),"",MAX(0,$S178-$T178)))</f>
        <v/>
      </c>
      <c r="V178" s="31">
        <f>IF($A178="","",IF(COUNTIF($A$2:$A$501,$A178)&gt;1,"Código duplicado",IF(OR($B178="",$C178="",$D178="",$E178="",$F178="",$G178="",$H178="",$K178="",$L178="",$M178="",$N178=""),"Revisar campos obrigatórios",IF(AND($H178="Falta",$B178+$C178&gt;NOW()),"Falta com horário futuro",IF(AND($H178="Cancelamento",OR($I178="",$J178="")),"Informar aviso do cancelamento",IF(AND($H178="Falta",OR($I178&lt;&gt;"",$J178&lt;&gt;"")),"Limpar aviso para falta",IF(AND($H178="Cancelamento",($I178+$J178)&gt;($B178+$C178)),"Aviso após o horário",IF(AND($K178=0,$L178&gt;0),"Receita substituta sem reposição",IF(AND($K178&gt;0,$L178=0),"Confirmar reposição sem receita",IF(AND($N178="Retido",$M178&lt;=0),"Depósito retido sem valor",IF(AND($N178="Devolvido",$M178&lt;=0),"Depósito devolvido sem valor",IF(AND($N178="Não se aplica",$M178&gt;0),"Definir destino do depósito",IF($M178&gt;$G178,"Depósito acima do valor previsto","OK")))))))))))))</f>
        <v/>
      </c>
    </row>
    <row r="179" ht="22" customHeight="1">
      <c r="A179" s="25" t="n"/>
      <c r="B179" s="48" t="n"/>
      <c r="C179" s="49" t="n"/>
      <c r="D179" s="28" t="n"/>
      <c r="E179" s="25" t="n"/>
      <c r="F179" s="25" t="n"/>
      <c r="G179" s="50" t="n"/>
      <c r="H179" s="25" t="n"/>
      <c r="I179" s="48" t="n"/>
      <c r="J179" s="49" t="n"/>
      <c r="K179" s="28" t="n"/>
      <c r="L179" s="50" t="n"/>
      <c r="M179" s="50" t="n"/>
      <c r="N179" s="25" t="n"/>
      <c r="O179" s="34">
        <f>IF($A179="","",IF($H179="Falta",0,IF(OR($B179="",$C179="",$I179="",$J179=""),"",MAX(0,(($B179+$C179)-($I179+$J179))*24))))</f>
        <v/>
      </c>
      <c r="P179" s="35">
        <f>IF($A179="","",IF($H179="Falta","Falta",IF($H179="Cancelamento",IF(OR($B179="",$C179="",$I179="",$J179=""),"Aviso não informado",IF(($I179+$J179)&gt;($B179+$C179),"Aviso após o horário",IF((($B179+$C179)-($I179+$J179))*24&lt;=Parâmetros!$B$2,"Cancelamento tardio","Cancelamento antecipado"))),"Tipo inválido")))</f>
        <v/>
      </c>
      <c r="Q179" s="35">
        <f>IF($A179="","",IF(OR($D179="",$K179=""),"",IF($K179=0,"Não",IF($K179&lt;$D179,"Parcial","Total"))))</f>
        <v/>
      </c>
      <c r="R179" s="36">
        <f>IF($A179="","",IF(OR($D179="",$K179=""),"",MAX(0,$D179-$K179)))</f>
        <v/>
      </c>
      <c r="S179" s="52">
        <f>IF($A179="","",IF(OR($G179="",$L179=""),"",MAX(0,$G179-$L179)))</f>
        <v/>
      </c>
      <c r="T179" s="52">
        <f>IF($A179="","",IF(OR($M179="",$N179="",$S179=""),"",IF($N179="Retido",MIN($M179,$S179),0)))</f>
        <v/>
      </c>
      <c r="U179" s="52">
        <f>IF($A179="","",IF(OR($S179="",$T179=""),"",MAX(0,$S179-$T179)))</f>
        <v/>
      </c>
      <c r="V179" s="35">
        <f>IF($A179="","",IF(COUNTIF($A$2:$A$501,$A179)&gt;1,"Código duplicado",IF(OR($B179="",$C179="",$D179="",$E179="",$F179="",$G179="",$H179="",$K179="",$L179="",$M179="",$N179=""),"Revisar campos obrigatórios",IF(AND($H179="Falta",$B179+$C179&gt;NOW()),"Falta com horário futuro",IF(AND($H179="Cancelamento",OR($I179="",$J179="")),"Informar aviso do cancelamento",IF(AND($H179="Falta",OR($I179&lt;&gt;"",$J179&lt;&gt;"")),"Limpar aviso para falta",IF(AND($H179="Cancelamento",($I179+$J179)&gt;($B179+$C179)),"Aviso após o horário",IF(AND($K179=0,$L179&gt;0),"Receita substituta sem reposição",IF(AND($K179&gt;0,$L179=0),"Confirmar reposição sem receita",IF(AND($N179="Retido",$M179&lt;=0),"Depósito retido sem valor",IF(AND($N179="Devolvido",$M179&lt;=0),"Depósito devolvido sem valor",IF(AND($N179="Não se aplica",$M179&gt;0),"Definir destino do depósito",IF($M179&gt;$G179,"Depósito acima do valor previsto","OK")))))))))))))</f>
        <v/>
      </c>
    </row>
    <row r="180" ht="22" customHeight="1">
      <c r="A180" s="25" t="n"/>
      <c r="B180" s="48" t="n"/>
      <c r="C180" s="49" t="n"/>
      <c r="D180" s="28" t="n"/>
      <c r="E180" s="25" t="n"/>
      <c r="F180" s="25" t="n"/>
      <c r="G180" s="50" t="n"/>
      <c r="H180" s="25" t="n"/>
      <c r="I180" s="48" t="n"/>
      <c r="J180" s="49" t="n"/>
      <c r="K180" s="28" t="n"/>
      <c r="L180" s="50" t="n"/>
      <c r="M180" s="50" t="n"/>
      <c r="N180" s="25" t="n"/>
      <c r="O180" s="30">
        <f>IF($A180="","",IF($H180="Falta",0,IF(OR($B180="",$C180="",$I180="",$J180=""),"",MAX(0,(($B180+$C180)-($I180+$J180))*24))))</f>
        <v/>
      </c>
      <c r="P180" s="31">
        <f>IF($A180="","",IF($H180="Falta","Falta",IF($H180="Cancelamento",IF(OR($B180="",$C180="",$I180="",$J180=""),"Aviso não informado",IF(($I180+$J180)&gt;($B180+$C180),"Aviso após o horário",IF((($B180+$C180)-($I180+$J180))*24&lt;=Parâmetros!$B$2,"Cancelamento tardio","Cancelamento antecipado"))),"Tipo inválido")))</f>
        <v/>
      </c>
      <c r="Q180" s="31">
        <f>IF($A180="","",IF(OR($D180="",$K180=""),"",IF($K180=0,"Não",IF($K180&lt;$D180,"Parcial","Total"))))</f>
        <v/>
      </c>
      <c r="R180" s="32">
        <f>IF($A180="","",IF(OR($D180="",$K180=""),"",MAX(0,$D180-$K180)))</f>
        <v/>
      </c>
      <c r="S180" s="51">
        <f>IF($A180="","",IF(OR($G180="",$L180=""),"",MAX(0,$G180-$L180)))</f>
        <v/>
      </c>
      <c r="T180" s="51">
        <f>IF($A180="","",IF(OR($M180="",$N180="",$S180=""),"",IF($N180="Retido",MIN($M180,$S180),0)))</f>
        <v/>
      </c>
      <c r="U180" s="51">
        <f>IF($A180="","",IF(OR($S180="",$T180=""),"",MAX(0,$S180-$T180)))</f>
        <v/>
      </c>
      <c r="V180" s="31">
        <f>IF($A180="","",IF(COUNTIF($A$2:$A$501,$A180)&gt;1,"Código duplicado",IF(OR($B180="",$C180="",$D180="",$E180="",$F180="",$G180="",$H180="",$K180="",$L180="",$M180="",$N180=""),"Revisar campos obrigatórios",IF(AND($H180="Falta",$B180+$C180&gt;NOW()),"Falta com horário futuro",IF(AND($H180="Cancelamento",OR($I180="",$J180="")),"Informar aviso do cancelamento",IF(AND($H180="Falta",OR($I180&lt;&gt;"",$J180&lt;&gt;"")),"Limpar aviso para falta",IF(AND($H180="Cancelamento",($I180+$J180)&gt;($B180+$C180)),"Aviso após o horário",IF(AND($K180=0,$L180&gt;0),"Receita substituta sem reposição",IF(AND($K180&gt;0,$L180=0),"Confirmar reposição sem receita",IF(AND($N180="Retido",$M180&lt;=0),"Depósito retido sem valor",IF(AND($N180="Devolvido",$M180&lt;=0),"Depósito devolvido sem valor",IF(AND($N180="Não se aplica",$M180&gt;0),"Definir destino do depósito",IF($M180&gt;$G180,"Depósito acima do valor previsto","OK")))))))))))))</f>
        <v/>
      </c>
    </row>
    <row r="181" ht="22" customHeight="1">
      <c r="A181" s="25" t="n"/>
      <c r="B181" s="48" t="n"/>
      <c r="C181" s="49" t="n"/>
      <c r="D181" s="28" t="n"/>
      <c r="E181" s="25" t="n"/>
      <c r="F181" s="25" t="n"/>
      <c r="G181" s="50" t="n"/>
      <c r="H181" s="25" t="n"/>
      <c r="I181" s="48" t="n"/>
      <c r="J181" s="49" t="n"/>
      <c r="K181" s="28" t="n"/>
      <c r="L181" s="50" t="n"/>
      <c r="M181" s="50" t="n"/>
      <c r="N181" s="25" t="n"/>
      <c r="O181" s="34">
        <f>IF($A181="","",IF($H181="Falta",0,IF(OR($B181="",$C181="",$I181="",$J181=""),"",MAX(0,(($B181+$C181)-($I181+$J181))*24))))</f>
        <v/>
      </c>
      <c r="P181" s="35">
        <f>IF($A181="","",IF($H181="Falta","Falta",IF($H181="Cancelamento",IF(OR($B181="",$C181="",$I181="",$J181=""),"Aviso não informado",IF(($I181+$J181)&gt;($B181+$C181),"Aviso após o horário",IF((($B181+$C181)-($I181+$J181))*24&lt;=Parâmetros!$B$2,"Cancelamento tardio","Cancelamento antecipado"))),"Tipo inválido")))</f>
        <v/>
      </c>
      <c r="Q181" s="35">
        <f>IF($A181="","",IF(OR($D181="",$K181=""),"",IF($K181=0,"Não",IF($K181&lt;$D181,"Parcial","Total"))))</f>
        <v/>
      </c>
      <c r="R181" s="36">
        <f>IF($A181="","",IF(OR($D181="",$K181=""),"",MAX(0,$D181-$K181)))</f>
        <v/>
      </c>
      <c r="S181" s="52">
        <f>IF($A181="","",IF(OR($G181="",$L181=""),"",MAX(0,$G181-$L181)))</f>
        <v/>
      </c>
      <c r="T181" s="52">
        <f>IF($A181="","",IF(OR($M181="",$N181="",$S181=""),"",IF($N181="Retido",MIN($M181,$S181),0)))</f>
        <v/>
      </c>
      <c r="U181" s="52">
        <f>IF($A181="","",IF(OR($S181="",$T181=""),"",MAX(0,$S181-$T181)))</f>
        <v/>
      </c>
      <c r="V181" s="35">
        <f>IF($A181="","",IF(COUNTIF($A$2:$A$501,$A181)&gt;1,"Código duplicado",IF(OR($B181="",$C181="",$D181="",$E181="",$F181="",$G181="",$H181="",$K181="",$L181="",$M181="",$N181=""),"Revisar campos obrigatórios",IF(AND($H181="Falta",$B181+$C181&gt;NOW()),"Falta com horário futuro",IF(AND($H181="Cancelamento",OR($I181="",$J181="")),"Informar aviso do cancelamento",IF(AND($H181="Falta",OR($I181&lt;&gt;"",$J181&lt;&gt;"")),"Limpar aviso para falta",IF(AND($H181="Cancelamento",($I181+$J181)&gt;($B181+$C181)),"Aviso após o horário",IF(AND($K181=0,$L181&gt;0),"Receita substituta sem reposição",IF(AND($K181&gt;0,$L181=0),"Confirmar reposição sem receita",IF(AND($N181="Retido",$M181&lt;=0),"Depósito retido sem valor",IF(AND($N181="Devolvido",$M181&lt;=0),"Depósito devolvido sem valor",IF(AND($N181="Não se aplica",$M181&gt;0),"Definir destino do depósito",IF($M181&gt;$G181,"Depósito acima do valor previsto","OK")))))))))))))</f>
        <v/>
      </c>
    </row>
    <row r="182" ht="22" customHeight="1">
      <c r="A182" s="25" t="n"/>
      <c r="B182" s="48" t="n"/>
      <c r="C182" s="49" t="n"/>
      <c r="D182" s="28" t="n"/>
      <c r="E182" s="25" t="n"/>
      <c r="F182" s="25" t="n"/>
      <c r="G182" s="50" t="n"/>
      <c r="H182" s="25" t="n"/>
      <c r="I182" s="48" t="n"/>
      <c r="J182" s="49" t="n"/>
      <c r="K182" s="28" t="n"/>
      <c r="L182" s="50" t="n"/>
      <c r="M182" s="50" t="n"/>
      <c r="N182" s="25" t="n"/>
      <c r="O182" s="30">
        <f>IF($A182="","",IF($H182="Falta",0,IF(OR($B182="",$C182="",$I182="",$J182=""),"",MAX(0,(($B182+$C182)-($I182+$J182))*24))))</f>
        <v/>
      </c>
      <c r="P182" s="31">
        <f>IF($A182="","",IF($H182="Falta","Falta",IF($H182="Cancelamento",IF(OR($B182="",$C182="",$I182="",$J182=""),"Aviso não informado",IF(($I182+$J182)&gt;($B182+$C182),"Aviso após o horário",IF((($B182+$C182)-($I182+$J182))*24&lt;=Parâmetros!$B$2,"Cancelamento tardio","Cancelamento antecipado"))),"Tipo inválido")))</f>
        <v/>
      </c>
      <c r="Q182" s="31">
        <f>IF($A182="","",IF(OR($D182="",$K182=""),"",IF($K182=0,"Não",IF($K182&lt;$D182,"Parcial","Total"))))</f>
        <v/>
      </c>
      <c r="R182" s="32">
        <f>IF($A182="","",IF(OR($D182="",$K182=""),"",MAX(0,$D182-$K182)))</f>
        <v/>
      </c>
      <c r="S182" s="51">
        <f>IF($A182="","",IF(OR($G182="",$L182=""),"",MAX(0,$G182-$L182)))</f>
        <v/>
      </c>
      <c r="T182" s="51">
        <f>IF($A182="","",IF(OR($M182="",$N182="",$S182=""),"",IF($N182="Retido",MIN($M182,$S182),0)))</f>
        <v/>
      </c>
      <c r="U182" s="51">
        <f>IF($A182="","",IF(OR($S182="",$T182=""),"",MAX(0,$S182-$T182)))</f>
        <v/>
      </c>
      <c r="V182" s="31">
        <f>IF($A182="","",IF(COUNTIF($A$2:$A$501,$A182)&gt;1,"Código duplicado",IF(OR($B182="",$C182="",$D182="",$E182="",$F182="",$G182="",$H182="",$K182="",$L182="",$M182="",$N182=""),"Revisar campos obrigatórios",IF(AND($H182="Falta",$B182+$C182&gt;NOW()),"Falta com horário futuro",IF(AND($H182="Cancelamento",OR($I182="",$J182="")),"Informar aviso do cancelamento",IF(AND($H182="Falta",OR($I182&lt;&gt;"",$J182&lt;&gt;"")),"Limpar aviso para falta",IF(AND($H182="Cancelamento",($I182+$J182)&gt;($B182+$C182)),"Aviso após o horário",IF(AND($K182=0,$L182&gt;0),"Receita substituta sem reposição",IF(AND($K182&gt;0,$L182=0),"Confirmar reposição sem receita",IF(AND($N182="Retido",$M182&lt;=0),"Depósito retido sem valor",IF(AND($N182="Devolvido",$M182&lt;=0),"Depósito devolvido sem valor",IF(AND($N182="Não se aplica",$M182&gt;0),"Definir destino do depósito",IF($M182&gt;$G182,"Depósito acima do valor previsto","OK")))))))))))))</f>
        <v/>
      </c>
    </row>
    <row r="183" ht="22" customHeight="1">
      <c r="A183" s="25" t="n"/>
      <c r="B183" s="48" t="n"/>
      <c r="C183" s="49" t="n"/>
      <c r="D183" s="28" t="n"/>
      <c r="E183" s="25" t="n"/>
      <c r="F183" s="25" t="n"/>
      <c r="G183" s="50" t="n"/>
      <c r="H183" s="25" t="n"/>
      <c r="I183" s="48" t="n"/>
      <c r="J183" s="49" t="n"/>
      <c r="K183" s="28" t="n"/>
      <c r="L183" s="50" t="n"/>
      <c r="M183" s="50" t="n"/>
      <c r="N183" s="25" t="n"/>
      <c r="O183" s="34">
        <f>IF($A183="","",IF($H183="Falta",0,IF(OR($B183="",$C183="",$I183="",$J183=""),"",MAX(0,(($B183+$C183)-($I183+$J183))*24))))</f>
        <v/>
      </c>
      <c r="P183" s="35">
        <f>IF($A183="","",IF($H183="Falta","Falta",IF($H183="Cancelamento",IF(OR($B183="",$C183="",$I183="",$J183=""),"Aviso não informado",IF(($I183+$J183)&gt;($B183+$C183),"Aviso após o horário",IF((($B183+$C183)-($I183+$J183))*24&lt;=Parâmetros!$B$2,"Cancelamento tardio","Cancelamento antecipado"))),"Tipo inválido")))</f>
        <v/>
      </c>
      <c r="Q183" s="35">
        <f>IF($A183="","",IF(OR($D183="",$K183=""),"",IF($K183=0,"Não",IF($K183&lt;$D183,"Parcial","Total"))))</f>
        <v/>
      </c>
      <c r="R183" s="36">
        <f>IF($A183="","",IF(OR($D183="",$K183=""),"",MAX(0,$D183-$K183)))</f>
        <v/>
      </c>
      <c r="S183" s="52">
        <f>IF($A183="","",IF(OR($G183="",$L183=""),"",MAX(0,$G183-$L183)))</f>
        <v/>
      </c>
      <c r="T183" s="52">
        <f>IF($A183="","",IF(OR($M183="",$N183="",$S183=""),"",IF($N183="Retido",MIN($M183,$S183),0)))</f>
        <v/>
      </c>
      <c r="U183" s="52">
        <f>IF($A183="","",IF(OR($S183="",$T183=""),"",MAX(0,$S183-$T183)))</f>
        <v/>
      </c>
      <c r="V183" s="35">
        <f>IF($A183="","",IF(COUNTIF($A$2:$A$501,$A183)&gt;1,"Código duplicado",IF(OR($B183="",$C183="",$D183="",$E183="",$F183="",$G183="",$H183="",$K183="",$L183="",$M183="",$N183=""),"Revisar campos obrigatórios",IF(AND($H183="Falta",$B183+$C183&gt;NOW()),"Falta com horário futuro",IF(AND($H183="Cancelamento",OR($I183="",$J183="")),"Informar aviso do cancelamento",IF(AND($H183="Falta",OR($I183&lt;&gt;"",$J183&lt;&gt;"")),"Limpar aviso para falta",IF(AND($H183="Cancelamento",($I183+$J183)&gt;($B183+$C183)),"Aviso após o horário",IF(AND($K183=0,$L183&gt;0),"Receita substituta sem reposição",IF(AND($K183&gt;0,$L183=0),"Confirmar reposição sem receita",IF(AND($N183="Retido",$M183&lt;=0),"Depósito retido sem valor",IF(AND($N183="Devolvido",$M183&lt;=0),"Depósito devolvido sem valor",IF(AND($N183="Não se aplica",$M183&gt;0),"Definir destino do depósito",IF($M183&gt;$G183,"Depósito acima do valor previsto","OK")))))))))))))</f>
        <v/>
      </c>
    </row>
    <row r="184" ht="22" customHeight="1">
      <c r="A184" s="25" t="n"/>
      <c r="B184" s="48" t="n"/>
      <c r="C184" s="49" t="n"/>
      <c r="D184" s="28" t="n"/>
      <c r="E184" s="25" t="n"/>
      <c r="F184" s="25" t="n"/>
      <c r="G184" s="50" t="n"/>
      <c r="H184" s="25" t="n"/>
      <c r="I184" s="48" t="n"/>
      <c r="J184" s="49" t="n"/>
      <c r="K184" s="28" t="n"/>
      <c r="L184" s="50" t="n"/>
      <c r="M184" s="50" t="n"/>
      <c r="N184" s="25" t="n"/>
      <c r="O184" s="30">
        <f>IF($A184="","",IF($H184="Falta",0,IF(OR($B184="",$C184="",$I184="",$J184=""),"",MAX(0,(($B184+$C184)-($I184+$J184))*24))))</f>
        <v/>
      </c>
      <c r="P184" s="31">
        <f>IF($A184="","",IF($H184="Falta","Falta",IF($H184="Cancelamento",IF(OR($B184="",$C184="",$I184="",$J184=""),"Aviso não informado",IF(($I184+$J184)&gt;($B184+$C184),"Aviso após o horário",IF((($B184+$C184)-($I184+$J184))*24&lt;=Parâmetros!$B$2,"Cancelamento tardio","Cancelamento antecipado"))),"Tipo inválido")))</f>
        <v/>
      </c>
      <c r="Q184" s="31">
        <f>IF($A184="","",IF(OR($D184="",$K184=""),"",IF($K184=0,"Não",IF($K184&lt;$D184,"Parcial","Total"))))</f>
        <v/>
      </c>
      <c r="R184" s="32">
        <f>IF($A184="","",IF(OR($D184="",$K184=""),"",MAX(0,$D184-$K184)))</f>
        <v/>
      </c>
      <c r="S184" s="51">
        <f>IF($A184="","",IF(OR($G184="",$L184=""),"",MAX(0,$G184-$L184)))</f>
        <v/>
      </c>
      <c r="T184" s="51">
        <f>IF($A184="","",IF(OR($M184="",$N184="",$S184=""),"",IF($N184="Retido",MIN($M184,$S184),0)))</f>
        <v/>
      </c>
      <c r="U184" s="51">
        <f>IF($A184="","",IF(OR($S184="",$T184=""),"",MAX(0,$S184-$T184)))</f>
        <v/>
      </c>
      <c r="V184" s="31">
        <f>IF($A184="","",IF(COUNTIF($A$2:$A$501,$A184)&gt;1,"Código duplicado",IF(OR($B184="",$C184="",$D184="",$E184="",$F184="",$G184="",$H184="",$K184="",$L184="",$M184="",$N184=""),"Revisar campos obrigatórios",IF(AND($H184="Falta",$B184+$C184&gt;NOW()),"Falta com horário futuro",IF(AND($H184="Cancelamento",OR($I184="",$J184="")),"Informar aviso do cancelamento",IF(AND($H184="Falta",OR($I184&lt;&gt;"",$J184&lt;&gt;"")),"Limpar aviso para falta",IF(AND($H184="Cancelamento",($I184+$J184)&gt;($B184+$C184)),"Aviso após o horário",IF(AND($K184=0,$L184&gt;0),"Receita substituta sem reposição",IF(AND($K184&gt;0,$L184=0),"Confirmar reposição sem receita",IF(AND($N184="Retido",$M184&lt;=0),"Depósito retido sem valor",IF(AND($N184="Devolvido",$M184&lt;=0),"Depósito devolvido sem valor",IF(AND($N184="Não se aplica",$M184&gt;0),"Definir destino do depósito",IF($M184&gt;$G184,"Depósito acima do valor previsto","OK")))))))))))))</f>
        <v/>
      </c>
    </row>
    <row r="185" ht="22" customHeight="1">
      <c r="A185" s="25" t="n"/>
      <c r="B185" s="48" t="n"/>
      <c r="C185" s="49" t="n"/>
      <c r="D185" s="28" t="n"/>
      <c r="E185" s="25" t="n"/>
      <c r="F185" s="25" t="n"/>
      <c r="G185" s="50" t="n"/>
      <c r="H185" s="25" t="n"/>
      <c r="I185" s="48" t="n"/>
      <c r="J185" s="49" t="n"/>
      <c r="K185" s="28" t="n"/>
      <c r="L185" s="50" t="n"/>
      <c r="M185" s="50" t="n"/>
      <c r="N185" s="25" t="n"/>
      <c r="O185" s="34">
        <f>IF($A185="","",IF($H185="Falta",0,IF(OR($B185="",$C185="",$I185="",$J185=""),"",MAX(0,(($B185+$C185)-($I185+$J185))*24))))</f>
        <v/>
      </c>
      <c r="P185" s="35">
        <f>IF($A185="","",IF($H185="Falta","Falta",IF($H185="Cancelamento",IF(OR($B185="",$C185="",$I185="",$J185=""),"Aviso não informado",IF(($I185+$J185)&gt;($B185+$C185),"Aviso após o horário",IF((($B185+$C185)-($I185+$J185))*24&lt;=Parâmetros!$B$2,"Cancelamento tardio","Cancelamento antecipado"))),"Tipo inválido")))</f>
        <v/>
      </c>
      <c r="Q185" s="35">
        <f>IF($A185="","",IF(OR($D185="",$K185=""),"",IF($K185=0,"Não",IF($K185&lt;$D185,"Parcial","Total"))))</f>
        <v/>
      </c>
      <c r="R185" s="36">
        <f>IF($A185="","",IF(OR($D185="",$K185=""),"",MAX(0,$D185-$K185)))</f>
        <v/>
      </c>
      <c r="S185" s="52">
        <f>IF($A185="","",IF(OR($G185="",$L185=""),"",MAX(0,$G185-$L185)))</f>
        <v/>
      </c>
      <c r="T185" s="52">
        <f>IF($A185="","",IF(OR($M185="",$N185="",$S185=""),"",IF($N185="Retido",MIN($M185,$S185),0)))</f>
        <v/>
      </c>
      <c r="U185" s="52">
        <f>IF($A185="","",IF(OR($S185="",$T185=""),"",MAX(0,$S185-$T185)))</f>
        <v/>
      </c>
      <c r="V185" s="35">
        <f>IF($A185="","",IF(COUNTIF($A$2:$A$501,$A185)&gt;1,"Código duplicado",IF(OR($B185="",$C185="",$D185="",$E185="",$F185="",$G185="",$H185="",$K185="",$L185="",$M185="",$N185=""),"Revisar campos obrigatórios",IF(AND($H185="Falta",$B185+$C185&gt;NOW()),"Falta com horário futuro",IF(AND($H185="Cancelamento",OR($I185="",$J185="")),"Informar aviso do cancelamento",IF(AND($H185="Falta",OR($I185&lt;&gt;"",$J185&lt;&gt;"")),"Limpar aviso para falta",IF(AND($H185="Cancelamento",($I185+$J185)&gt;($B185+$C185)),"Aviso após o horário",IF(AND($K185=0,$L185&gt;0),"Receita substituta sem reposição",IF(AND($K185&gt;0,$L185=0),"Confirmar reposição sem receita",IF(AND($N185="Retido",$M185&lt;=0),"Depósito retido sem valor",IF(AND($N185="Devolvido",$M185&lt;=0),"Depósito devolvido sem valor",IF(AND($N185="Não se aplica",$M185&gt;0),"Definir destino do depósito",IF($M185&gt;$G185,"Depósito acima do valor previsto","OK")))))))))))))</f>
        <v/>
      </c>
    </row>
    <row r="186" ht="22" customHeight="1">
      <c r="A186" s="25" t="n"/>
      <c r="B186" s="48" t="n"/>
      <c r="C186" s="49" t="n"/>
      <c r="D186" s="28" t="n"/>
      <c r="E186" s="25" t="n"/>
      <c r="F186" s="25" t="n"/>
      <c r="G186" s="50" t="n"/>
      <c r="H186" s="25" t="n"/>
      <c r="I186" s="48" t="n"/>
      <c r="J186" s="49" t="n"/>
      <c r="K186" s="28" t="n"/>
      <c r="L186" s="50" t="n"/>
      <c r="M186" s="50" t="n"/>
      <c r="N186" s="25" t="n"/>
      <c r="O186" s="30">
        <f>IF($A186="","",IF($H186="Falta",0,IF(OR($B186="",$C186="",$I186="",$J186=""),"",MAX(0,(($B186+$C186)-($I186+$J186))*24))))</f>
        <v/>
      </c>
      <c r="P186" s="31">
        <f>IF($A186="","",IF($H186="Falta","Falta",IF($H186="Cancelamento",IF(OR($B186="",$C186="",$I186="",$J186=""),"Aviso não informado",IF(($I186+$J186)&gt;($B186+$C186),"Aviso após o horário",IF((($B186+$C186)-($I186+$J186))*24&lt;=Parâmetros!$B$2,"Cancelamento tardio","Cancelamento antecipado"))),"Tipo inválido")))</f>
        <v/>
      </c>
      <c r="Q186" s="31">
        <f>IF($A186="","",IF(OR($D186="",$K186=""),"",IF($K186=0,"Não",IF($K186&lt;$D186,"Parcial","Total"))))</f>
        <v/>
      </c>
      <c r="R186" s="32">
        <f>IF($A186="","",IF(OR($D186="",$K186=""),"",MAX(0,$D186-$K186)))</f>
        <v/>
      </c>
      <c r="S186" s="51">
        <f>IF($A186="","",IF(OR($G186="",$L186=""),"",MAX(0,$G186-$L186)))</f>
        <v/>
      </c>
      <c r="T186" s="51">
        <f>IF($A186="","",IF(OR($M186="",$N186="",$S186=""),"",IF($N186="Retido",MIN($M186,$S186),0)))</f>
        <v/>
      </c>
      <c r="U186" s="51">
        <f>IF($A186="","",IF(OR($S186="",$T186=""),"",MAX(0,$S186-$T186)))</f>
        <v/>
      </c>
      <c r="V186" s="31">
        <f>IF($A186="","",IF(COUNTIF($A$2:$A$501,$A186)&gt;1,"Código duplicado",IF(OR($B186="",$C186="",$D186="",$E186="",$F186="",$G186="",$H186="",$K186="",$L186="",$M186="",$N186=""),"Revisar campos obrigatórios",IF(AND($H186="Falta",$B186+$C186&gt;NOW()),"Falta com horário futuro",IF(AND($H186="Cancelamento",OR($I186="",$J186="")),"Informar aviso do cancelamento",IF(AND($H186="Falta",OR($I186&lt;&gt;"",$J186&lt;&gt;"")),"Limpar aviso para falta",IF(AND($H186="Cancelamento",($I186+$J186)&gt;($B186+$C186)),"Aviso após o horário",IF(AND($K186=0,$L186&gt;0),"Receita substituta sem reposição",IF(AND($K186&gt;0,$L186=0),"Confirmar reposição sem receita",IF(AND($N186="Retido",$M186&lt;=0),"Depósito retido sem valor",IF(AND($N186="Devolvido",$M186&lt;=0),"Depósito devolvido sem valor",IF(AND($N186="Não se aplica",$M186&gt;0),"Definir destino do depósito",IF($M186&gt;$G186,"Depósito acima do valor previsto","OK")))))))))))))</f>
        <v/>
      </c>
    </row>
    <row r="187" ht="22" customHeight="1">
      <c r="A187" s="25" t="n"/>
      <c r="B187" s="48" t="n"/>
      <c r="C187" s="49" t="n"/>
      <c r="D187" s="28" t="n"/>
      <c r="E187" s="25" t="n"/>
      <c r="F187" s="25" t="n"/>
      <c r="G187" s="50" t="n"/>
      <c r="H187" s="25" t="n"/>
      <c r="I187" s="48" t="n"/>
      <c r="J187" s="49" t="n"/>
      <c r="K187" s="28" t="n"/>
      <c r="L187" s="50" t="n"/>
      <c r="M187" s="50" t="n"/>
      <c r="N187" s="25" t="n"/>
      <c r="O187" s="34">
        <f>IF($A187="","",IF($H187="Falta",0,IF(OR($B187="",$C187="",$I187="",$J187=""),"",MAX(0,(($B187+$C187)-($I187+$J187))*24))))</f>
        <v/>
      </c>
      <c r="P187" s="35">
        <f>IF($A187="","",IF($H187="Falta","Falta",IF($H187="Cancelamento",IF(OR($B187="",$C187="",$I187="",$J187=""),"Aviso não informado",IF(($I187+$J187)&gt;($B187+$C187),"Aviso após o horário",IF((($B187+$C187)-($I187+$J187))*24&lt;=Parâmetros!$B$2,"Cancelamento tardio","Cancelamento antecipado"))),"Tipo inválido")))</f>
        <v/>
      </c>
      <c r="Q187" s="35">
        <f>IF($A187="","",IF(OR($D187="",$K187=""),"",IF($K187=0,"Não",IF($K187&lt;$D187,"Parcial","Total"))))</f>
        <v/>
      </c>
      <c r="R187" s="36">
        <f>IF($A187="","",IF(OR($D187="",$K187=""),"",MAX(0,$D187-$K187)))</f>
        <v/>
      </c>
      <c r="S187" s="52">
        <f>IF($A187="","",IF(OR($G187="",$L187=""),"",MAX(0,$G187-$L187)))</f>
        <v/>
      </c>
      <c r="T187" s="52">
        <f>IF($A187="","",IF(OR($M187="",$N187="",$S187=""),"",IF($N187="Retido",MIN($M187,$S187),0)))</f>
        <v/>
      </c>
      <c r="U187" s="52">
        <f>IF($A187="","",IF(OR($S187="",$T187=""),"",MAX(0,$S187-$T187)))</f>
        <v/>
      </c>
      <c r="V187" s="35">
        <f>IF($A187="","",IF(COUNTIF($A$2:$A$501,$A187)&gt;1,"Código duplicado",IF(OR($B187="",$C187="",$D187="",$E187="",$F187="",$G187="",$H187="",$K187="",$L187="",$M187="",$N187=""),"Revisar campos obrigatórios",IF(AND($H187="Falta",$B187+$C187&gt;NOW()),"Falta com horário futuro",IF(AND($H187="Cancelamento",OR($I187="",$J187="")),"Informar aviso do cancelamento",IF(AND($H187="Falta",OR($I187&lt;&gt;"",$J187&lt;&gt;"")),"Limpar aviso para falta",IF(AND($H187="Cancelamento",($I187+$J187)&gt;($B187+$C187)),"Aviso após o horário",IF(AND($K187=0,$L187&gt;0),"Receita substituta sem reposição",IF(AND($K187&gt;0,$L187=0),"Confirmar reposição sem receita",IF(AND($N187="Retido",$M187&lt;=0),"Depósito retido sem valor",IF(AND($N187="Devolvido",$M187&lt;=0),"Depósito devolvido sem valor",IF(AND($N187="Não se aplica",$M187&gt;0),"Definir destino do depósito",IF($M187&gt;$G187,"Depósito acima do valor previsto","OK")))))))))))))</f>
        <v/>
      </c>
    </row>
    <row r="188" ht="22" customHeight="1">
      <c r="A188" s="25" t="n"/>
      <c r="B188" s="48" t="n"/>
      <c r="C188" s="49" t="n"/>
      <c r="D188" s="28" t="n"/>
      <c r="E188" s="25" t="n"/>
      <c r="F188" s="25" t="n"/>
      <c r="G188" s="50" t="n"/>
      <c r="H188" s="25" t="n"/>
      <c r="I188" s="48" t="n"/>
      <c r="J188" s="49" t="n"/>
      <c r="K188" s="28" t="n"/>
      <c r="L188" s="50" t="n"/>
      <c r="M188" s="50" t="n"/>
      <c r="N188" s="25" t="n"/>
      <c r="O188" s="30">
        <f>IF($A188="","",IF($H188="Falta",0,IF(OR($B188="",$C188="",$I188="",$J188=""),"",MAX(0,(($B188+$C188)-($I188+$J188))*24))))</f>
        <v/>
      </c>
      <c r="P188" s="31">
        <f>IF($A188="","",IF($H188="Falta","Falta",IF($H188="Cancelamento",IF(OR($B188="",$C188="",$I188="",$J188=""),"Aviso não informado",IF(($I188+$J188)&gt;($B188+$C188),"Aviso após o horário",IF((($B188+$C188)-($I188+$J188))*24&lt;=Parâmetros!$B$2,"Cancelamento tardio","Cancelamento antecipado"))),"Tipo inválido")))</f>
        <v/>
      </c>
      <c r="Q188" s="31">
        <f>IF($A188="","",IF(OR($D188="",$K188=""),"",IF($K188=0,"Não",IF($K188&lt;$D188,"Parcial","Total"))))</f>
        <v/>
      </c>
      <c r="R188" s="32">
        <f>IF($A188="","",IF(OR($D188="",$K188=""),"",MAX(0,$D188-$K188)))</f>
        <v/>
      </c>
      <c r="S188" s="51">
        <f>IF($A188="","",IF(OR($G188="",$L188=""),"",MAX(0,$G188-$L188)))</f>
        <v/>
      </c>
      <c r="T188" s="51">
        <f>IF($A188="","",IF(OR($M188="",$N188="",$S188=""),"",IF($N188="Retido",MIN($M188,$S188),0)))</f>
        <v/>
      </c>
      <c r="U188" s="51">
        <f>IF($A188="","",IF(OR($S188="",$T188=""),"",MAX(0,$S188-$T188)))</f>
        <v/>
      </c>
      <c r="V188" s="31">
        <f>IF($A188="","",IF(COUNTIF($A$2:$A$501,$A188)&gt;1,"Código duplicado",IF(OR($B188="",$C188="",$D188="",$E188="",$F188="",$G188="",$H188="",$K188="",$L188="",$M188="",$N188=""),"Revisar campos obrigatórios",IF(AND($H188="Falta",$B188+$C188&gt;NOW()),"Falta com horário futuro",IF(AND($H188="Cancelamento",OR($I188="",$J188="")),"Informar aviso do cancelamento",IF(AND($H188="Falta",OR($I188&lt;&gt;"",$J188&lt;&gt;"")),"Limpar aviso para falta",IF(AND($H188="Cancelamento",($I188+$J188)&gt;($B188+$C188)),"Aviso após o horário",IF(AND($K188=0,$L188&gt;0),"Receita substituta sem reposição",IF(AND($K188&gt;0,$L188=0),"Confirmar reposição sem receita",IF(AND($N188="Retido",$M188&lt;=0),"Depósito retido sem valor",IF(AND($N188="Devolvido",$M188&lt;=0),"Depósito devolvido sem valor",IF(AND($N188="Não se aplica",$M188&gt;0),"Definir destino do depósito",IF($M188&gt;$G188,"Depósito acima do valor previsto","OK")))))))))))))</f>
        <v/>
      </c>
    </row>
    <row r="189" ht="22" customHeight="1">
      <c r="A189" s="25" t="n"/>
      <c r="B189" s="48" t="n"/>
      <c r="C189" s="49" t="n"/>
      <c r="D189" s="28" t="n"/>
      <c r="E189" s="25" t="n"/>
      <c r="F189" s="25" t="n"/>
      <c r="G189" s="50" t="n"/>
      <c r="H189" s="25" t="n"/>
      <c r="I189" s="48" t="n"/>
      <c r="J189" s="49" t="n"/>
      <c r="K189" s="28" t="n"/>
      <c r="L189" s="50" t="n"/>
      <c r="M189" s="50" t="n"/>
      <c r="N189" s="25" t="n"/>
      <c r="O189" s="34">
        <f>IF($A189="","",IF($H189="Falta",0,IF(OR($B189="",$C189="",$I189="",$J189=""),"",MAX(0,(($B189+$C189)-($I189+$J189))*24))))</f>
        <v/>
      </c>
      <c r="P189" s="35">
        <f>IF($A189="","",IF($H189="Falta","Falta",IF($H189="Cancelamento",IF(OR($B189="",$C189="",$I189="",$J189=""),"Aviso não informado",IF(($I189+$J189)&gt;($B189+$C189),"Aviso após o horário",IF((($B189+$C189)-($I189+$J189))*24&lt;=Parâmetros!$B$2,"Cancelamento tardio","Cancelamento antecipado"))),"Tipo inválido")))</f>
        <v/>
      </c>
      <c r="Q189" s="35">
        <f>IF($A189="","",IF(OR($D189="",$K189=""),"",IF($K189=0,"Não",IF($K189&lt;$D189,"Parcial","Total"))))</f>
        <v/>
      </c>
      <c r="R189" s="36">
        <f>IF($A189="","",IF(OR($D189="",$K189=""),"",MAX(0,$D189-$K189)))</f>
        <v/>
      </c>
      <c r="S189" s="52">
        <f>IF($A189="","",IF(OR($G189="",$L189=""),"",MAX(0,$G189-$L189)))</f>
        <v/>
      </c>
      <c r="T189" s="52">
        <f>IF($A189="","",IF(OR($M189="",$N189="",$S189=""),"",IF($N189="Retido",MIN($M189,$S189),0)))</f>
        <v/>
      </c>
      <c r="U189" s="52">
        <f>IF($A189="","",IF(OR($S189="",$T189=""),"",MAX(0,$S189-$T189)))</f>
        <v/>
      </c>
      <c r="V189" s="35">
        <f>IF($A189="","",IF(COUNTIF($A$2:$A$501,$A189)&gt;1,"Código duplicado",IF(OR($B189="",$C189="",$D189="",$E189="",$F189="",$G189="",$H189="",$K189="",$L189="",$M189="",$N189=""),"Revisar campos obrigatórios",IF(AND($H189="Falta",$B189+$C189&gt;NOW()),"Falta com horário futuro",IF(AND($H189="Cancelamento",OR($I189="",$J189="")),"Informar aviso do cancelamento",IF(AND($H189="Falta",OR($I189&lt;&gt;"",$J189&lt;&gt;"")),"Limpar aviso para falta",IF(AND($H189="Cancelamento",($I189+$J189)&gt;($B189+$C189)),"Aviso após o horário",IF(AND($K189=0,$L189&gt;0),"Receita substituta sem reposição",IF(AND($K189&gt;0,$L189=0),"Confirmar reposição sem receita",IF(AND($N189="Retido",$M189&lt;=0),"Depósito retido sem valor",IF(AND($N189="Devolvido",$M189&lt;=0),"Depósito devolvido sem valor",IF(AND($N189="Não se aplica",$M189&gt;0),"Definir destino do depósito",IF($M189&gt;$G189,"Depósito acima do valor previsto","OK")))))))))))))</f>
        <v/>
      </c>
    </row>
    <row r="190" ht="22" customHeight="1">
      <c r="A190" s="25" t="n"/>
      <c r="B190" s="48" t="n"/>
      <c r="C190" s="49" t="n"/>
      <c r="D190" s="28" t="n"/>
      <c r="E190" s="25" t="n"/>
      <c r="F190" s="25" t="n"/>
      <c r="G190" s="50" t="n"/>
      <c r="H190" s="25" t="n"/>
      <c r="I190" s="48" t="n"/>
      <c r="J190" s="49" t="n"/>
      <c r="K190" s="28" t="n"/>
      <c r="L190" s="50" t="n"/>
      <c r="M190" s="50" t="n"/>
      <c r="N190" s="25" t="n"/>
      <c r="O190" s="30">
        <f>IF($A190="","",IF($H190="Falta",0,IF(OR($B190="",$C190="",$I190="",$J190=""),"",MAX(0,(($B190+$C190)-($I190+$J190))*24))))</f>
        <v/>
      </c>
      <c r="P190" s="31">
        <f>IF($A190="","",IF($H190="Falta","Falta",IF($H190="Cancelamento",IF(OR($B190="",$C190="",$I190="",$J190=""),"Aviso não informado",IF(($I190+$J190)&gt;($B190+$C190),"Aviso após o horário",IF((($B190+$C190)-($I190+$J190))*24&lt;=Parâmetros!$B$2,"Cancelamento tardio","Cancelamento antecipado"))),"Tipo inválido")))</f>
        <v/>
      </c>
      <c r="Q190" s="31">
        <f>IF($A190="","",IF(OR($D190="",$K190=""),"",IF($K190=0,"Não",IF($K190&lt;$D190,"Parcial","Total"))))</f>
        <v/>
      </c>
      <c r="R190" s="32">
        <f>IF($A190="","",IF(OR($D190="",$K190=""),"",MAX(0,$D190-$K190)))</f>
        <v/>
      </c>
      <c r="S190" s="51">
        <f>IF($A190="","",IF(OR($G190="",$L190=""),"",MAX(0,$G190-$L190)))</f>
        <v/>
      </c>
      <c r="T190" s="51">
        <f>IF($A190="","",IF(OR($M190="",$N190="",$S190=""),"",IF($N190="Retido",MIN($M190,$S190),0)))</f>
        <v/>
      </c>
      <c r="U190" s="51">
        <f>IF($A190="","",IF(OR($S190="",$T190=""),"",MAX(0,$S190-$T190)))</f>
        <v/>
      </c>
      <c r="V190" s="31">
        <f>IF($A190="","",IF(COUNTIF($A$2:$A$501,$A190)&gt;1,"Código duplicado",IF(OR($B190="",$C190="",$D190="",$E190="",$F190="",$G190="",$H190="",$K190="",$L190="",$M190="",$N190=""),"Revisar campos obrigatórios",IF(AND($H190="Falta",$B190+$C190&gt;NOW()),"Falta com horário futuro",IF(AND($H190="Cancelamento",OR($I190="",$J190="")),"Informar aviso do cancelamento",IF(AND($H190="Falta",OR($I190&lt;&gt;"",$J190&lt;&gt;"")),"Limpar aviso para falta",IF(AND($H190="Cancelamento",($I190+$J190)&gt;($B190+$C190)),"Aviso após o horário",IF(AND($K190=0,$L190&gt;0),"Receita substituta sem reposição",IF(AND($K190&gt;0,$L190=0),"Confirmar reposição sem receita",IF(AND($N190="Retido",$M190&lt;=0),"Depósito retido sem valor",IF(AND($N190="Devolvido",$M190&lt;=0),"Depósito devolvido sem valor",IF(AND($N190="Não se aplica",$M190&gt;0),"Definir destino do depósito",IF($M190&gt;$G190,"Depósito acima do valor previsto","OK")))))))))))))</f>
        <v/>
      </c>
    </row>
    <row r="191" ht="22" customHeight="1">
      <c r="A191" s="25" t="n"/>
      <c r="B191" s="48" t="n"/>
      <c r="C191" s="49" t="n"/>
      <c r="D191" s="28" t="n"/>
      <c r="E191" s="25" t="n"/>
      <c r="F191" s="25" t="n"/>
      <c r="G191" s="50" t="n"/>
      <c r="H191" s="25" t="n"/>
      <c r="I191" s="48" t="n"/>
      <c r="J191" s="49" t="n"/>
      <c r="K191" s="28" t="n"/>
      <c r="L191" s="50" t="n"/>
      <c r="M191" s="50" t="n"/>
      <c r="N191" s="25" t="n"/>
      <c r="O191" s="34">
        <f>IF($A191="","",IF($H191="Falta",0,IF(OR($B191="",$C191="",$I191="",$J191=""),"",MAX(0,(($B191+$C191)-($I191+$J191))*24))))</f>
        <v/>
      </c>
      <c r="P191" s="35">
        <f>IF($A191="","",IF($H191="Falta","Falta",IF($H191="Cancelamento",IF(OR($B191="",$C191="",$I191="",$J191=""),"Aviso não informado",IF(($I191+$J191)&gt;($B191+$C191),"Aviso após o horário",IF((($B191+$C191)-($I191+$J191))*24&lt;=Parâmetros!$B$2,"Cancelamento tardio","Cancelamento antecipado"))),"Tipo inválido")))</f>
        <v/>
      </c>
      <c r="Q191" s="35">
        <f>IF($A191="","",IF(OR($D191="",$K191=""),"",IF($K191=0,"Não",IF($K191&lt;$D191,"Parcial","Total"))))</f>
        <v/>
      </c>
      <c r="R191" s="36">
        <f>IF($A191="","",IF(OR($D191="",$K191=""),"",MAX(0,$D191-$K191)))</f>
        <v/>
      </c>
      <c r="S191" s="52">
        <f>IF($A191="","",IF(OR($G191="",$L191=""),"",MAX(0,$G191-$L191)))</f>
        <v/>
      </c>
      <c r="T191" s="52">
        <f>IF($A191="","",IF(OR($M191="",$N191="",$S191=""),"",IF($N191="Retido",MIN($M191,$S191),0)))</f>
        <v/>
      </c>
      <c r="U191" s="52">
        <f>IF($A191="","",IF(OR($S191="",$T191=""),"",MAX(0,$S191-$T191)))</f>
        <v/>
      </c>
      <c r="V191" s="35">
        <f>IF($A191="","",IF(COUNTIF($A$2:$A$501,$A191)&gt;1,"Código duplicado",IF(OR($B191="",$C191="",$D191="",$E191="",$F191="",$G191="",$H191="",$K191="",$L191="",$M191="",$N191=""),"Revisar campos obrigatórios",IF(AND($H191="Falta",$B191+$C191&gt;NOW()),"Falta com horário futuro",IF(AND($H191="Cancelamento",OR($I191="",$J191="")),"Informar aviso do cancelamento",IF(AND($H191="Falta",OR($I191&lt;&gt;"",$J191&lt;&gt;"")),"Limpar aviso para falta",IF(AND($H191="Cancelamento",($I191+$J191)&gt;($B191+$C191)),"Aviso após o horário",IF(AND($K191=0,$L191&gt;0),"Receita substituta sem reposição",IF(AND($K191&gt;0,$L191=0),"Confirmar reposição sem receita",IF(AND($N191="Retido",$M191&lt;=0),"Depósito retido sem valor",IF(AND($N191="Devolvido",$M191&lt;=0),"Depósito devolvido sem valor",IF(AND($N191="Não se aplica",$M191&gt;0),"Definir destino do depósito",IF($M191&gt;$G191,"Depósito acima do valor previsto","OK")))))))))))))</f>
        <v/>
      </c>
    </row>
    <row r="192" ht="22" customHeight="1">
      <c r="A192" s="25" t="n"/>
      <c r="B192" s="48" t="n"/>
      <c r="C192" s="49" t="n"/>
      <c r="D192" s="28" t="n"/>
      <c r="E192" s="25" t="n"/>
      <c r="F192" s="25" t="n"/>
      <c r="G192" s="50" t="n"/>
      <c r="H192" s="25" t="n"/>
      <c r="I192" s="48" t="n"/>
      <c r="J192" s="49" t="n"/>
      <c r="K192" s="28" t="n"/>
      <c r="L192" s="50" t="n"/>
      <c r="M192" s="50" t="n"/>
      <c r="N192" s="25" t="n"/>
      <c r="O192" s="30">
        <f>IF($A192="","",IF($H192="Falta",0,IF(OR($B192="",$C192="",$I192="",$J192=""),"",MAX(0,(($B192+$C192)-($I192+$J192))*24))))</f>
        <v/>
      </c>
      <c r="P192" s="31">
        <f>IF($A192="","",IF($H192="Falta","Falta",IF($H192="Cancelamento",IF(OR($B192="",$C192="",$I192="",$J192=""),"Aviso não informado",IF(($I192+$J192)&gt;($B192+$C192),"Aviso após o horário",IF((($B192+$C192)-($I192+$J192))*24&lt;=Parâmetros!$B$2,"Cancelamento tardio","Cancelamento antecipado"))),"Tipo inválido")))</f>
        <v/>
      </c>
      <c r="Q192" s="31">
        <f>IF($A192="","",IF(OR($D192="",$K192=""),"",IF($K192=0,"Não",IF($K192&lt;$D192,"Parcial","Total"))))</f>
        <v/>
      </c>
      <c r="R192" s="32">
        <f>IF($A192="","",IF(OR($D192="",$K192=""),"",MAX(0,$D192-$K192)))</f>
        <v/>
      </c>
      <c r="S192" s="51">
        <f>IF($A192="","",IF(OR($G192="",$L192=""),"",MAX(0,$G192-$L192)))</f>
        <v/>
      </c>
      <c r="T192" s="51">
        <f>IF($A192="","",IF(OR($M192="",$N192="",$S192=""),"",IF($N192="Retido",MIN($M192,$S192),0)))</f>
        <v/>
      </c>
      <c r="U192" s="51">
        <f>IF($A192="","",IF(OR($S192="",$T192=""),"",MAX(0,$S192-$T192)))</f>
        <v/>
      </c>
      <c r="V192" s="31">
        <f>IF($A192="","",IF(COUNTIF($A$2:$A$501,$A192)&gt;1,"Código duplicado",IF(OR($B192="",$C192="",$D192="",$E192="",$F192="",$G192="",$H192="",$K192="",$L192="",$M192="",$N192=""),"Revisar campos obrigatórios",IF(AND($H192="Falta",$B192+$C192&gt;NOW()),"Falta com horário futuro",IF(AND($H192="Cancelamento",OR($I192="",$J192="")),"Informar aviso do cancelamento",IF(AND($H192="Falta",OR($I192&lt;&gt;"",$J192&lt;&gt;"")),"Limpar aviso para falta",IF(AND($H192="Cancelamento",($I192+$J192)&gt;($B192+$C192)),"Aviso após o horário",IF(AND($K192=0,$L192&gt;0),"Receita substituta sem reposição",IF(AND($K192&gt;0,$L192=0),"Confirmar reposição sem receita",IF(AND($N192="Retido",$M192&lt;=0),"Depósito retido sem valor",IF(AND($N192="Devolvido",$M192&lt;=0),"Depósito devolvido sem valor",IF(AND($N192="Não se aplica",$M192&gt;0),"Definir destino do depósito",IF($M192&gt;$G192,"Depósito acima do valor previsto","OK")))))))))))))</f>
        <v/>
      </c>
    </row>
    <row r="193" ht="22" customHeight="1">
      <c r="A193" s="25" t="n"/>
      <c r="B193" s="48" t="n"/>
      <c r="C193" s="49" t="n"/>
      <c r="D193" s="28" t="n"/>
      <c r="E193" s="25" t="n"/>
      <c r="F193" s="25" t="n"/>
      <c r="G193" s="50" t="n"/>
      <c r="H193" s="25" t="n"/>
      <c r="I193" s="48" t="n"/>
      <c r="J193" s="49" t="n"/>
      <c r="K193" s="28" t="n"/>
      <c r="L193" s="50" t="n"/>
      <c r="M193" s="50" t="n"/>
      <c r="N193" s="25" t="n"/>
      <c r="O193" s="34">
        <f>IF($A193="","",IF($H193="Falta",0,IF(OR($B193="",$C193="",$I193="",$J193=""),"",MAX(0,(($B193+$C193)-($I193+$J193))*24))))</f>
        <v/>
      </c>
      <c r="P193" s="35">
        <f>IF($A193="","",IF($H193="Falta","Falta",IF($H193="Cancelamento",IF(OR($B193="",$C193="",$I193="",$J193=""),"Aviso não informado",IF(($I193+$J193)&gt;($B193+$C193),"Aviso após o horário",IF((($B193+$C193)-($I193+$J193))*24&lt;=Parâmetros!$B$2,"Cancelamento tardio","Cancelamento antecipado"))),"Tipo inválido")))</f>
        <v/>
      </c>
      <c r="Q193" s="35">
        <f>IF($A193="","",IF(OR($D193="",$K193=""),"",IF($K193=0,"Não",IF($K193&lt;$D193,"Parcial","Total"))))</f>
        <v/>
      </c>
      <c r="R193" s="36">
        <f>IF($A193="","",IF(OR($D193="",$K193=""),"",MAX(0,$D193-$K193)))</f>
        <v/>
      </c>
      <c r="S193" s="52">
        <f>IF($A193="","",IF(OR($G193="",$L193=""),"",MAX(0,$G193-$L193)))</f>
        <v/>
      </c>
      <c r="T193" s="52">
        <f>IF($A193="","",IF(OR($M193="",$N193="",$S193=""),"",IF($N193="Retido",MIN($M193,$S193),0)))</f>
        <v/>
      </c>
      <c r="U193" s="52">
        <f>IF($A193="","",IF(OR($S193="",$T193=""),"",MAX(0,$S193-$T193)))</f>
        <v/>
      </c>
      <c r="V193" s="35">
        <f>IF($A193="","",IF(COUNTIF($A$2:$A$501,$A193)&gt;1,"Código duplicado",IF(OR($B193="",$C193="",$D193="",$E193="",$F193="",$G193="",$H193="",$K193="",$L193="",$M193="",$N193=""),"Revisar campos obrigatórios",IF(AND($H193="Falta",$B193+$C193&gt;NOW()),"Falta com horário futuro",IF(AND($H193="Cancelamento",OR($I193="",$J193="")),"Informar aviso do cancelamento",IF(AND($H193="Falta",OR($I193&lt;&gt;"",$J193&lt;&gt;"")),"Limpar aviso para falta",IF(AND($H193="Cancelamento",($I193+$J193)&gt;($B193+$C193)),"Aviso após o horário",IF(AND($K193=0,$L193&gt;0),"Receita substituta sem reposição",IF(AND($K193&gt;0,$L193=0),"Confirmar reposição sem receita",IF(AND($N193="Retido",$M193&lt;=0),"Depósito retido sem valor",IF(AND($N193="Devolvido",$M193&lt;=0),"Depósito devolvido sem valor",IF(AND($N193="Não se aplica",$M193&gt;0),"Definir destino do depósito",IF($M193&gt;$G193,"Depósito acima do valor previsto","OK")))))))))))))</f>
        <v/>
      </c>
    </row>
    <row r="194" ht="22" customHeight="1">
      <c r="A194" s="25" t="n"/>
      <c r="B194" s="48" t="n"/>
      <c r="C194" s="49" t="n"/>
      <c r="D194" s="28" t="n"/>
      <c r="E194" s="25" t="n"/>
      <c r="F194" s="25" t="n"/>
      <c r="G194" s="50" t="n"/>
      <c r="H194" s="25" t="n"/>
      <c r="I194" s="48" t="n"/>
      <c r="J194" s="49" t="n"/>
      <c r="K194" s="28" t="n"/>
      <c r="L194" s="50" t="n"/>
      <c r="M194" s="50" t="n"/>
      <c r="N194" s="25" t="n"/>
      <c r="O194" s="30">
        <f>IF($A194="","",IF($H194="Falta",0,IF(OR($B194="",$C194="",$I194="",$J194=""),"",MAX(0,(($B194+$C194)-($I194+$J194))*24))))</f>
        <v/>
      </c>
      <c r="P194" s="31">
        <f>IF($A194="","",IF($H194="Falta","Falta",IF($H194="Cancelamento",IF(OR($B194="",$C194="",$I194="",$J194=""),"Aviso não informado",IF(($I194+$J194)&gt;($B194+$C194),"Aviso após o horário",IF((($B194+$C194)-($I194+$J194))*24&lt;=Parâmetros!$B$2,"Cancelamento tardio","Cancelamento antecipado"))),"Tipo inválido")))</f>
        <v/>
      </c>
      <c r="Q194" s="31">
        <f>IF($A194="","",IF(OR($D194="",$K194=""),"",IF($K194=0,"Não",IF($K194&lt;$D194,"Parcial","Total"))))</f>
        <v/>
      </c>
      <c r="R194" s="32">
        <f>IF($A194="","",IF(OR($D194="",$K194=""),"",MAX(0,$D194-$K194)))</f>
        <v/>
      </c>
      <c r="S194" s="51">
        <f>IF($A194="","",IF(OR($G194="",$L194=""),"",MAX(0,$G194-$L194)))</f>
        <v/>
      </c>
      <c r="T194" s="51">
        <f>IF($A194="","",IF(OR($M194="",$N194="",$S194=""),"",IF($N194="Retido",MIN($M194,$S194),0)))</f>
        <v/>
      </c>
      <c r="U194" s="51">
        <f>IF($A194="","",IF(OR($S194="",$T194=""),"",MAX(0,$S194-$T194)))</f>
        <v/>
      </c>
      <c r="V194" s="31">
        <f>IF($A194="","",IF(COUNTIF($A$2:$A$501,$A194)&gt;1,"Código duplicado",IF(OR($B194="",$C194="",$D194="",$E194="",$F194="",$G194="",$H194="",$K194="",$L194="",$M194="",$N194=""),"Revisar campos obrigatórios",IF(AND($H194="Falta",$B194+$C194&gt;NOW()),"Falta com horário futuro",IF(AND($H194="Cancelamento",OR($I194="",$J194="")),"Informar aviso do cancelamento",IF(AND($H194="Falta",OR($I194&lt;&gt;"",$J194&lt;&gt;"")),"Limpar aviso para falta",IF(AND($H194="Cancelamento",($I194+$J194)&gt;($B194+$C194)),"Aviso após o horário",IF(AND($K194=0,$L194&gt;0),"Receita substituta sem reposição",IF(AND($K194&gt;0,$L194=0),"Confirmar reposição sem receita",IF(AND($N194="Retido",$M194&lt;=0),"Depósito retido sem valor",IF(AND($N194="Devolvido",$M194&lt;=0),"Depósito devolvido sem valor",IF(AND($N194="Não se aplica",$M194&gt;0),"Definir destino do depósito",IF($M194&gt;$G194,"Depósito acima do valor previsto","OK")))))))))))))</f>
        <v/>
      </c>
    </row>
    <row r="195" ht="22" customHeight="1">
      <c r="A195" s="25" t="n"/>
      <c r="B195" s="48" t="n"/>
      <c r="C195" s="49" t="n"/>
      <c r="D195" s="28" t="n"/>
      <c r="E195" s="25" t="n"/>
      <c r="F195" s="25" t="n"/>
      <c r="G195" s="50" t="n"/>
      <c r="H195" s="25" t="n"/>
      <c r="I195" s="48" t="n"/>
      <c r="J195" s="49" t="n"/>
      <c r="K195" s="28" t="n"/>
      <c r="L195" s="50" t="n"/>
      <c r="M195" s="50" t="n"/>
      <c r="N195" s="25" t="n"/>
      <c r="O195" s="34">
        <f>IF($A195="","",IF($H195="Falta",0,IF(OR($B195="",$C195="",$I195="",$J195=""),"",MAX(0,(($B195+$C195)-($I195+$J195))*24))))</f>
        <v/>
      </c>
      <c r="P195" s="35">
        <f>IF($A195="","",IF($H195="Falta","Falta",IF($H195="Cancelamento",IF(OR($B195="",$C195="",$I195="",$J195=""),"Aviso não informado",IF(($I195+$J195)&gt;($B195+$C195),"Aviso após o horário",IF((($B195+$C195)-($I195+$J195))*24&lt;=Parâmetros!$B$2,"Cancelamento tardio","Cancelamento antecipado"))),"Tipo inválido")))</f>
        <v/>
      </c>
      <c r="Q195" s="35">
        <f>IF($A195="","",IF(OR($D195="",$K195=""),"",IF($K195=0,"Não",IF($K195&lt;$D195,"Parcial","Total"))))</f>
        <v/>
      </c>
      <c r="R195" s="36">
        <f>IF($A195="","",IF(OR($D195="",$K195=""),"",MAX(0,$D195-$K195)))</f>
        <v/>
      </c>
      <c r="S195" s="52">
        <f>IF($A195="","",IF(OR($G195="",$L195=""),"",MAX(0,$G195-$L195)))</f>
        <v/>
      </c>
      <c r="T195" s="52">
        <f>IF($A195="","",IF(OR($M195="",$N195="",$S195=""),"",IF($N195="Retido",MIN($M195,$S195),0)))</f>
        <v/>
      </c>
      <c r="U195" s="52">
        <f>IF($A195="","",IF(OR($S195="",$T195=""),"",MAX(0,$S195-$T195)))</f>
        <v/>
      </c>
      <c r="V195" s="35">
        <f>IF($A195="","",IF(COUNTIF($A$2:$A$501,$A195)&gt;1,"Código duplicado",IF(OR($B195="",$C195="",$D195="",$E195="",$F195="",$G195="",$H195="",$K195="",$L195="",$M195="",$N195=""),"Revisar campos obrigatórios",IF(AND($H195="Falta",$B195+$C195&gt;NOW()),"Falta com horário futuro",IF(AND($H195="Cancelamento",OR($I195="",$J195="")),"Informar aviso do cancelamento",IF(AND($H195="Falta",OR($I195&lt;&gt;"",$J195&lt;&gt;"")),"Limpar aviso para falta",IF(AND($H195="Cancelamento",($I195+$J195)&gt;($B195+$C195)),"Aviso após o horário",IF(AND($K195=0,$L195&gt;0),"Receita substituta sem reposição",IF(AND($K195&gt;0,$L195=0),"Confirmar reposição sem receita",IF(AND($N195="Retido",$M195&lt;=0),"Depósito retido sem valor",IF(AND($N195="Devolvido",$M195&lt;=0),"Depósito devolvido sem valor",IF(AND($N195="Não se aplica",$M195&gt;0),"Definir destino do depósito",IF($M195&gt;$G195,"Depósito acima do valor previsto","OK")))))))))))))</f>
        <v/>
      </c>
    </row>
    <row r="196" ht="22" customHeight="1">
      <c r="A196" s="25" t="n"/>
      <c r="B196" s="48" t="n"/>
      <c r="C196" s="49" t="n"/>
      <c r="D196" s="28" t="n"/>
      <c r="E196" s="25" t="n"/>
      <c r="F196" s="25" t="n"/>
      <c r="G196" s="50" t="n"/>
      <c r="H196" s="25" t="n"/>
      <c r="I196" s="48" t="n"/>
      <c r="J196" s="49" t="n"/>
      <c r="K196" s="28" t="n"/>
      <c r="L196" s="50" t="n"/>
      <c r="M196" s="50" t="n"/>
      <c r="N196" s="25" t="n"/>
      <c r="O196" s="30">
        <f>IF($A196="","",IF($H196="Falta",0,IF(OR($B196="",$C196="",$I196="",$J196=""),"",MAX(0,(($B196+$C196)-($I196+$J196))*24))))</f>
        <v/>
      </c>
      <c r="P196" s="31">
        <f>IF($A196="","",IF($H196="Falta","Falta",IF($H196="Cancelamento",IF(OR($B196="",$C196="",$I196="",$J196=""),"Aviso não informado",IF(($I196+$J196)&gt;($B196+$C196),"Aviso após o horário",IF((($B196+$C196)-($I196+$J196))*24&lt;=Parâmetros!$B$2,"Cancelamento tardio","Cancelamento antecipado"))),"Tipo inválido")))</f>
        <v/>
      </c>
      <c r="Q196" s="31">
        <f>IF($A196="","",IF(OR($D196="",$K196=""),"",IF($K196=0,"Não",IF($K196&lt;$D196,"Parcial","Total"))))</f>
        <v/>
      </c>
      <c r="R196" s="32">
        <f>IF($A196="","",IF(OR($D196="",$K196=""),"",MAX(0,$D196-$K196)))</f>
        <v/>
      </c>
      <c r="S196" s="51">
        <f>IF($A196="","",IF(OR($G196="",$L196=""),"",MAX(0,$G196-$L196)))</f>
        <v/>
      </c>
      <c r="T196" s="51">
        <f>IF($A196="","",IF(OR($M196="",$N196="",$S196=""),"",IF($N196="Retido",MIN($M196,$S196),0)))</f>
        <v/>
      </c>
      <c r="U196" s="51">
        <f>IF($A196="","",IF(OR($S196="",$T196=""),"",MAX(0,$S196-$T196)))</f>
        <v/>
      </c>
      <c r="V196" s="31">
        <f>IF($A196="","",IF(COUNTIF($A$2:$A$501,$A196)&gt;1,"Código duplicado",IF(OR($B196="",$C196="",$D196="",$E196="",$F196="",$G196="",$H196="",$K196="",$L196="",$M196="",$N196=""),"Revisar campos obrigatórios",IF(AND($H196="Falta",$B196+$C196&gt;NOW()),"Falta com horário futuro",IF(AND($H196="Cancelamento",OR($I196="",$J196="")),"Informar aviso do cancelamento",IF(AND($H196="Falta",OR($I196&lt;&gt;"",$J196&lt;&gt;"")),"Limpar aviso para falta",IF(AND($H196="Cancelamento",($I196+$J196)&gt;($B196+$C196)),"Aviso após o horário",IF(AND($K196=0,$L196&gt;0),"Receita substituta sem reposição",IF(AND($K196&gt;0,$L196=0),"Confirmar reposição sem receita",IF(AND($N196="Retido",$M196&lt;=0),"Depósito retido sem valor",IF(AND($N196="Devolvido",$M196&lt;=0),"Depósito devolvido sem valor",IF(AND($N196="Não se aplica",$M196&gt;0),"Definir destino do depósito",IF($M196&gt;$G196,"Depósito acima do valor previsto","OK")))))))))))))</f>
        <v/>
      </c>
    </row>
    <row r="197" ht="22" customHeight="1">
      <c r="A197" s="25" t="n"/>
      <c r="B197" s="48" t="n"/>
      <c r="C197" s="49" t="n"/>
      <c r="D197" s="28" t="n"/>
      <c r="E197" s="25" t="n"/>
      <c r="F197" s="25" t="n"/>
      <c r="G197" s="50" t="n"/>
      <c r="H197" s="25" t="n"/>
      <c r="I197" s="48" t="n"/>
      <c r="J197" s="49" t="n"/>
      <c r="K197" s="28" t="n"/>
      <c r="L197" s="50" t="n"/>
      <c r="M197" s="50" t="n"/>
      <c r="N197" s="25" t="n"/>
      <c r="O197" s="34">
        <f>IF($A197="","",IF($H197="Falta",0,IF(OR($B197="",$C197="",$I197="",$J197=""),"",MAX(0,(($B197+$C197)-($I197+$J197))*24))))</f>
        <v/>
      </c>
      <c r="P197" s="35">
        <f>IF($A197="","",IF($H197="Falta","Falta",IF($H197="Cancelamento",IF(OR($B197="",$C197="",$I197="",$J197=""),"Aviso não informado",IF(($I197+$J197)&gt;($B197+$C197),"Aviso após o horário",IF((($B197+$C197)-($I197+$J197))*24&lt;=Parâmetros!$B$2,"Cancelamento tardio","Cancelamento antecipado"))),"Tipo inválido")))</f>
        <v/>
      </c>
      <c r="Q197" s="35">
        <f>IF($A197="","",IF(OR($D197="",$K197=""),"",IF($K197=0,"Não",IF($K197&lt;$D197,"Parcial","Total"))))</f>
        <v/>
      </c>
      <c r="R197" s="36">
        <f>IF($A197="","",IF(OR($D197="",$K197=""),"",MAX(0,$D197-$K197)))</f>
        <v/>
      </c>
      <c r="S197" s="52">
        <f>IF($A197="","",IF(OR($G197="",$L197=""),"",MAX(0,$G197-$L197)))</f>
        <v/>
      </c>
      <c r="T197" s="52">
        <f>IF($A197="","",IF(OR($M197="",$N197="",$S197=""),"",IF($N197="Retido",MIN($M197,$S197),0)))</f>
        <v/>
      </c>
      <c r="U197" s="52">
        <f>IF($A197="","",IF(OR($S197="",$T197=""),"",MAX(0,$S197-$T197)))</f>
        <v/>
      </c>
      <c r="V197" s="35">
        <f>IF($A197="","",IF(COUNTIF($A$2:$A$501,$A197)&gt;1,"Código duplicado",IF(OR($B197="",$C197="",$D197="",$E197="",$F197="",$G197="",$H197="",$K197="",$L197="",$M197="",$N197=""),"Revisar campos obrigatórios",IF(AND($H197="Falta",$B197+$C197&gt;NOW()),"Falta com horário futuro",IF(AND($H197="Cancelamento",OR($I197="",$J197="")),"Informar aviso do cancelamento",IF(AND($H197="Falta",OR($I197&lt;&gt;"",$J197&lt;&gt;"")),"Limpar aviso para falta",IF(AND($H197="Cancelamento",($I197+$J197)&gt;($B197+$C197)),"Aviso após o horário",IF(AND($K197=0,$L197&gt;0),"Receita substituta sem reposição",IF(AND($K197&gt;0,$L197=0),"Confirmar reposição sem receita",IF(AND($N197="Retido",$M197&lt;=0),"Depósito retido sem valor",IF(AND($N197="Devolvido",$M197&lt;=0),"Depósito devolvido sem valor",IF(AND($N197="Não se aplica",$M197&gt;0),"Definir destino do depósito",IF($M197&gt;$G197,"Depósito acima do valor previsto","OK")))))))))))))</f>
        <v/>
      </c>
    </row>
    <row r="198" ht="22" customHeight="1">
      <c r="A198" s="25" t="n"/>
      <c r="B198" s="48" t="n"/>
      <c r="C198" s="49" t="n"/>
      <c r="D198" s="28" t="n"/>
      <c r="E198" s="25" t="n"/>
      <c r="F198" s="25" t="n"/>
      <c r="G198" s="50" t="n"/>
      <c r="H198" s="25" t="n"/>
      <c r="I198" s="48" t="n"/>
      <c r="J198" s="49" t="n"/>
      <c r="K198" s="28" t="n"/>
      <c r="L198" s="50" t="n"/>
      <c r="M198" s="50" t="n"/>
      <c r="N198" s="25" t="n"/>
      <c r="O198" s="30">
        <f>IF($A198="","",IF($H198="Falta",0,IF(OR($B198="",$C198="",$I198="",$J198=""),"",MAX(0,(($B198+$C198)-($I198+$J198))*24))))</f>
        <v/>
      </c>
      <c r="P198" s="31">
        <f>IF($A198="","",IF($H198="Falta","Falta",IF($H198="Cancelamento",IF(OR($B198="",$C198="",$I198="",$J198=""),"Aviso não informado",IF(($I198+$J198)&gt;($B198+$C198),"Aviso após o horário",IF((($B198+$C198)-($I198+$J198))*24&lt;=Parâmetros!$B$2,"Cancelamento tardio","Cancelamento antecipado"))),"Tipo inválido")))</f>
        <v/>
      </c>
      <c r="Q198" s="31">
        <f>IF($A198="","",IF(OR($D198="",$K198=""),"",IF($K198=0,"Não",IF($K198&lt;$D198,"Parcial","Total"))))</f>
        <v/>
      </c>
      <c r="R198" s="32">
        <f>IF($A198="","",IF(OR($D198="",$K198=""),"",MAX(0,$D198-$K198)))</f>
        <v/>
      </c>
      <c r="S198" s="51">
        <f>IF($A198="","",IF(OR($G198="",$L198=""),"",MAX(0,$G198-$L198)))</f>
        <v/>
      </c>
      <c r="T198" s="51">
        <f>IF($A198="","",IF(OR($M198="",$N198="",$S198=""),"",IF($N198="Retido",MIN($M198,$S198),0)))</f>
        <v/>
      </c>
      <c r="U198" s="51">
        <f>IF($A198="","",IF(OR($S198="",$T198=""),"",MAX(0,$S198-$T198)))</f>
        <v/>
      </c>
      <c r="V198" s="31">
        <f>IF($A198="","",IF(COUNTIF($A$2:$A$501,$A198)&gt;1,"Código duplicado",IF(OR($B198="",$C198="",$D198="",$E198="",$F198="",$G198="",$H198="",$K198="",$L198="",$M198="",$N198=""),"Revisar campos obrigatórios",IF(AND($H198="Falta",$B198+$C198&gt;NOW()),"Falta com horário futuro",IF(AND($H198="Cancelamento",OR($I198="",$J198="")),"Informar aviso do cancelamento",IF(AND($H198="Falta",OR($I198&lt;&gt;"",$J198&lt;&gt;"")),"Limpar aviso para falta",IF(AND($H198="Cancelamento",($I198+$J198)&gt;($B198+$C198)),"Aviso após o horário",IF(AND($K198=0,$L198&gt;0),"Receita substituta sem reposição",IF(AND($K198&gt;0,$L198=0),"Confirmar reposição sem receita",IF(AND($N198="Retido",$M198&lt;=0),"Depósito retido sem valor",IF(AND($N198="Devolvido",$M198&lt;=0),"Depósito devolvido sem valor",IF(AND($N198="Não se aplica",$M198&gt;0),"Definir destino do depósito",IF($M198&gt;$G198,"Depósito acima do valor previsto","OK")))))))))))))</f>
        <v/>
      </c>
    </row>
    <row r="199" ht="22" customHeight="1">
      <c r="A199" s="25" t="n"/>
      <c r="B199" s="48" t="n"/>
      <c r="C199" s="49" t="n"/>
      <c r="D199" s="28" t="n"/>
      <c r="E199" s="25" t="n"/>
      <c r="F199" s="25" t="n"/>
      <c r="G199" s="50" t="n"/>
      <c r="H199" s="25" t="n"/>
      <c r="I199" s="48" t="n"/>
      <c r="J199" s="49" t="n"/>
      <c r="K199" s="28" t="n"/>
      <c r="L199" s="50" t="n"/>
      <c r="M199" s="50" t="n"/>
      <c r="N199" s="25" t="n"/>
      <c r="O199" s="34">
        <f>IF($A199="","",IF($H199="Falta",0,IF(OR($B199="",$C199="",$I199="",$J199=""),"",MAX(0,(($B199+$C199)-($I199+$J199))*24))))</f>
        <v/>
      </c>
      <c r="P199" s="35">
        <f>IF($A199="","",IF($H199="Falta","Falta",IF($H199="Cancelamento",IF(OR($B199="",$C199="",$I199="",$J199=""),"Aviso não informado",IF(($I199+$J199)&gt;($B199+$C199),"Aviso após o horário",IF((($B199+$C199)-($I199+$J199))*24&lt;=Parâmetros!$B$2,"Cancelamento tardio","Cancelamento antecipado"))),"Tipo inválido")))</f>
        <v/>
      </c>
      <c r="Q199" s="35">
        <f>IF($A199="","",IF(OR($D199="",$K199=""),"",IF($K199=0,"Não",IF($K199&lt;$D199,"Parcial","Total"))))</f>
        <v/>
      </c>
      <c r="R199" s="36">
        <f>IF($A199="","",IF(OR($D199="",$K199=""),"",MAX(0,$D199-$K199)))</f>
        <v/>
      </c>
      <c r="S199" s="52">
        <f>IF($A199="","",IF(OR($G199="",$L199=""),"",MAX(0,$G199-$L199)))</f>
        <v/>
      </c>
      <c r="T199" s="52">
        <f>IF($A199="","",IF(OR($M199="",$N199="",$S199=""),"",IF($N199="Retido",MIN($M199,$S199),0)))</f>
        <v/>
      </c>
      <c r="U199" s="52">
        <f>IF($A199="","",IF(OR($S199="",$T199=""),"",MAX(0,$S199-$T199)))</f>
        <v/>
      </c>
      <c r="V199" s="35">
        <f>IF($A199="","",IF(COUNTIF($A$2:$A$501,$A199)&gt;1,"Código duplicado",IF(OR($B199="",$C199="",$D199="",$E199="",$F199="",$G199="",$H199="",$K199="",$L199="",$M199="",$N199=""),"Revisar campos obrigatórios",IF(AND($H199="Falta",$B199+$C199&gt;NOW()),"Falta com horário futuro",IF(AND($H199="Cancelamento",OR($I199="",$J199="")),"Informar aviso do cancelamento",IF(AND($H199="Falta",OR($I199&lt;&gt;"",$J199&lt;&gt;"")),"Limpar aviso para falta",IF(AND($H199="Cancelamento",($I199+$J199)&gt;($B199+$C199)),"Aviso após o horário",IF(AND($K199=0,$L199&gt;0),"Receita substituta sem reposição",IF(AND($K199&gt;0,$L199=0),"Confirmar reposição sem receita",IF(AND($N199="Retido",$M199&lt;=0),"Depósito retido sem valor",IF(AND($N199="Devolvido",$M199&lt;=0),"Depósito devolvido sem valor",IF(AND($N199="Não se aplica",$M199&gt;0),"Definir destino do depósito",IF($M199&gt;$G199,"Depósito acima do valor previsto","OK")))))))))))))</f>
        <v/>
      </c>
    </row>
    <row r="200" ht="22" customHeight="1">
      <c r="A200" s="25" t="n"/>
      <c r="B200" s="48" t="n"/>
      <c r="C200" s="49" t="n"/>
      <c r="D200" s="28" t="n"/>
      <c r="E200" s="25" t="n"/>
      <c r="F200" s="25" t="n"/>
      <c r="G200" s="50" t="n"/>
      <c r="H200" s="25" t="n"/>
      <c r="I200" s="48" t="n"/>
      <c r="J200" s="49" t="n"/>
      <c r="K200" s="28" t="n"/>
      <c r="L200" s="50" t="n"/>
      <c r="M200" s="50" t="n"/>
      <c r="N200" s="25" t="n"/>
      <c r="O200" s="30">
        <f>IF($A200="","",IF($H200="Falta",0,IF(OR($B200="",$C200="",$I200="",$J200=""),"",MAX(0,(($B200+$C200)-($I200+$J200))*24))))</f>
        <v/>
      </c>
      <c r="P200" s="31">
        <f>IF($A200="","",IF($H200="Falta","Falta",IF($H200="Cancelamento",IF(OR($B200="",$C200="",$I200="",$J200=""),"Aviso não informado",IF(($I200+$J200)&gt;($B200+$C200),"Aviso após o horário",IF((($B200+$C200)-($I200+$J200))*24&lt;=Parâmetros!$B$2,"Cancelamento tardio","Cancelamento antecipado"))),"Tipo inválido")))</f>
        <v/>
      </c>
      <c r="Q200" s="31">
        <f>IF($A200="","",IF(OR($D200="",$K200=""),"",IF($K200=0,"Não",IF($K200&lt;$D200,"Parcial","Total"))))</f>
        <v/>
      </c>
      <c r="R200" s="32">
        <f>IF($A200="","",IF(OR($D200="",$K200=""),"",MAX(0,$D200-$K200)))</f>
        <v/>
      </c>
      <c r="S200" s="51">
        <f>IF($A200="","",IF(OR($G200="",$L200=""),"",MAX(0,$G200-$L200)))</f>
        <v/>
      </c>
      <c r="T200" s="51">
        <f>IF($A200="","",IF(OR($M200="",$N200="",$S200=""),"",IF($N200="Retido",MIN($M200,$S200),0)))</f>
        <v/>
      </c>
      <c r="U200" s="51">
        <f>IF($A200="","",IF(OR($S200="",$T200=""),"",MAX(0,$S200-$T200)))</f>
        <v/>
      </c>
      <c r="V200" s="31">
        <f>IF($A200="","",IF(COUNTIF($A$2:$A$501,$A200)&gt;1,"Código duplicado",IF(OR($B200="",$C200="",$D200="",$E200="",$F200="",$G200="",$H200="",$K200="",$L200="",$M200="",$N200=""),"Revisar campos obrigatórios",IF(AND($H200="Falta",$B200+$C200&gt;NOW()),"Falta com horário futuro",IF(AND($H200="Cancelamento",OR($I200="",$J200="")),"Informar aviso do cancelamento",IF(AND($H200="Falta",OR($I200&lt;&gt;"",$J200&lt;&gt;"")),"Limpar aviso para falta",IF(AND($H200="Cancelamento",($I200+$J200)&gt;($B200+$C200)),"Aviso após o horário",IF(AND($K200=0,$L200&gt;0),"Receita substituta sem reposição",IF(AND($K200&gt;0,$L200=0),"Confirmar reposição sem receita",IF(AND($N200="Retido",$M200&lt;=0),"Depósito retido sem valor",IF(AND($N200="Devolvido",$M200&lt;=0),"Depósito devolvido sem valor",IF(AND($N200="Não se aplica",$M200&gt;0),"Definir destino do depósito",IF($M200&gt;$G200,"Depósito acima do valor previsto","OK")))))))))))))</f>
        <v/>
      </c>
    </row>
    <row r="201" ht="22" customHeight="1">
      <c r="A201" s="25" t="n"/>
      <c r="B201" s="48" t="n"/>
      <c r="C201" s="49" t="n"/>
      <c r="D201" s="28" t="n"/>
      <c r="E201" s="25" t="n"/>
      <c r="F201" s="25" t="n"/>
      <c r="G201" s="50" t="n"/>
      <c r="H201" s="25" t="n"/>
      <c r="I201" s="48" t="n"/>
      <c r="J201" s="49" t="n"/>
      <c r="K201" s="28" t="n"/>
      <c r="L201" s="50" t="n"/>
      <c r="M201" s="50" t="n"/>
      <c r="N201" s="25" t="n"/>
      <c r="O201" s="34">
        <f>IF($A201="","",IF($H201="Falta",0,IF(OR($B201="",$C201="",$I201="",$J201=""),"",MAX(0,(($B201+$C201)-($I201+$J201))*24))))</f>
        <v/>
      </c>
      <c r="P201" s="35">
        <f>IF($A201="","",IF($H201="Falta","Falta",IF($H201="Cancelamento",IF(OR($B201="",$C201="",$I201="",$J201=""),"Aviso não informado",IF(($I201+$J201)&gt;($B201+$C201),"Aviso após o horário",IF((($B201+$C201)-($I201+$J201))*24&lt;=Parâmetros!$B$2,"Cancelamento tardio","Cancelamento antecipado"))),"Tipo inválido")))</f>
        <v/>
      </c>
      <c r="Q201" s="35">
        <f>IF($A201="","",IF(OR($D201="",$K201=""),"",IF($K201=0,"Não",IF($K201&lt;$D201,"Parcial","Total"))))</f>
        <v/>
      </c>
      <c r="R201" s="36">
        <f>IF($A201="","",IF(OR($D201="",$K201=""),"",MAX(0,$D201-$K201)))</f>
        <v/>
      </c>
      <c r="S201" s="52">
        <f>IF($A201="","",IF(OR($G201="",$L201=""),"",MAX(0,$G201-$L201)))</f>
        <v/>
      </c>
      <c r="T201" s="52">
        <f>IF($A201="","",IF(OR($M201="",$N201="",$S201=""),"",IF($N201="Retido",MIN($M201,$S201),0)))</f>
        <v/>
      </c>
      <c r="U201" s="52">
        <f>IF($A201="","",IF(OR($S201="",$T201=""),"",MAX(0,$S201-$T201)))</f>
        <v/>
      </c>
      <c r="V201" s="35">
        <f>IF($A201="","",IF(COUNTIF($A$2:$A$501,$A201)&gt;1,"Código duplicado",IF(OR($B201="",$C201="",$D201="",$E201="",$F201="",$G201="",$H201="",$K201="",$L201="",$M201="",$N201=""),"Revisar campos obrigatórios",IF(AND($H201="Falta",$B201+$C201&gt;NOW()),"Falta com horário futuro",IF(AND($H201="Cancelamento",OR($I201="",$J201="")),"Informar aviso do cancelamento",IF(AND($H201="Falta",OR($I201&lt;&gt;"",$J201&lt;&gt;"")),"Limpar aviso para falta",IF(AND($H201="Cancelamento",($I201+$J201)&gt;($B201+$C201)),"Aviso após o horário",IF(AND($K201=0,$L201&gt;0),"Receita substituta sem reposição",IF(AND($K201&gt;0,$L201=0),"Confirmar reposição sem receita",IF(AND($N201="Retido",$M201&lt;=0),"Depósito retido sem valor",IF(AND($N201="Devolvido",$M201&lt;=0),"Depósito devolvido sem valor",IF(AND($N201="Não se aplica",$M201&gt;0),"Definir destino do depósito",IF($M201&gt;$G201,"Depósito acima do valor previsto","OK")))))))))))))</f>
        <v/>
      </c>
    </row>
    <row r="202" ht="22" customHeight="1">
      <c r="A202" s="25" t="n"/>
      <c r="B202" s="48" t="n"/>
      <c r="C202" s="49" t="n"/>
      <c r="D202" s="28" t="n"/>
      <c r="E202" s="25" t="n"/>
      <c r="F202" s="25" t="n"/>
      <c r="G202" s="50" t="n"/>
      <c r="H202" s="25" t="n"/>
      <c r="I202" s="48" t="n"/>
      <c r="J202" s="49" t="n"/>
      <c r="K202" s="28" t="n"/>
      <c r="L202" s="50" t="n"/>
      <c r="M202" s="50" t="n"/>
      <c r="N202" s="25" t="n"/>
      <c r="O202" s="30">
        <f>IF($A202="","",IF($H202="Falta",0,IF(OR($B202="",$C202="",$I202="",$J202=""),"",MAX(0,(($B202+$C202)-($I202+$J202))*24))))</f>
        <v/>
      </c>
      <c r="P202" s="31">
        <f>IF($A202="","",IF($H202="Falta","Falta",IF($H202="Cancelamento",IF(OR($B202="",$C202="",$I202="",$J202=""),"Aviso não informado",IF(($I202+$J202)&gt;($B202+$C202),"Aviso após o horário",IF((($B202+$C202)-($I202+$J202))*24&lt;=Parâmetros!$B$2,"Cancelamento tardio","Cancelamento antecipado"))),"Tipo inválido")))</f>
        <v/>
      </c>
      <c r="Q202" s="31">
        <f>IF($A202="","",IF(OR($D202="",$K202=""),"",IF($K202=0,"Não",IF($K202&lt;$D202,"Parcial","Total"))))</f>
        <v/>
      </c>
      <c r="R202" s="32">
        <f>IF($A202="","",IF(OR($D202="",$K202=""),"",MAX(0,$D202-$K202)))</f>
        <v/>
      </c>
      <c r="S202" s="51">
        <f>IF($A202="","",IF(OR($G202="",$L202=""),"",MAX(0,$G202-$L202)))</f>
        <v/>
      </c>
      <c r="T202" s="51">
        <f>IF($A202="","",IF(OR($M202="",$N202="",$S202=""),"",IF($N202="Retido",MIN($M202,$S202),0)))</f>
        <v/>
      </c>
      <c r="U202" s="51">
        <f>IF($A202="","",IF(OR($S202="",$T202=""),"",MAX(0,$S202-$T202)))</f>
        <v/>
      </c>
      <c r="V202" s="31">
        <f>IF($A202="","",IF(COUNTIF($A$2:$A$501,$A202)&gt;1,"Código duplicado",IF(OR($B202="",$C202="",$D202="",$E202="",$F202="",$G202="",$H202="",$K202="",$L202="",$M202="",$N202=""),"Revisar campos obrigatórios",IF(AND($H202="Falta",$B202+$C202&gt;NOW()),"Falta com horário futuro",IF(AND($H202="Cancelamento",OR($I202="",$J202="")),"Informar aviso do cancelamento",IF(AND($H202="Falta",OR($I202&lt;&gt;"",$J202&lt;&gt;"")),"Limpar aviso para falta",IF(AND($H202="Cancelamento",($I202+$J202)&gt;($B202+$C202)),"Aviso após o horário",IF(AND($K202=0,$L202&gt;0),"Receita substituta sem reposição",IF(AND($K202&gt;0,$L202=0),"Confirmar reposição sem receita",IF(AND($N202="Retido",$M202&lt;=0),"Depósito retido sem valor",IF(AND($N202="Devolvido",$M202&lt;=0),"Depósito devolvido sem valor",IF(AND($N202="Não se aplica",$M202&gt;0),"Definir destino do depósito",IF($M202&gt;$G202,"Depósito acima do valor previsto","OK")))))))))))))</f>
        <v/>
      </c>
    </row>
    <row r="203" ht="22" customHeight="1">
      <c r="A203" s="25" t="n"/>
      <c r="B203" s="48" t="n"/>
      <c r="C203" s="49" t="n"/>
      <c r="D203" s="28" t="n"/>
      <c r="E203" s="25" t="n"/>
      <c r="F203" s="25" t="n"/>
      <c r="G203" s="50" t="n"/>
      <c r="H203" s="25" t="n"/>
      <c r="I203" s="48" t="n"/>
      <c r="J203" s="49" t="n"/>
      <c r="K203" s="28" t="n"/>
      <c r="L203" s="50" t="n"/>
      <c r="M203" s="50" t="n"/>
      <c r="N203" s="25" t="n"/>
      <c r="O203" s="34">
        <f>IF($A203="","",IF($H203="Falta",0,IF(OR($B203="",$C203="",$I203="",$J203=""),"",MAX(0,(($B203+$C203)-($I203+$J203))*24))))</f>
        <v/>
      </c>
      <c r="P203" s="35">
        <f>IF($A203="","",IF($H203="Falta","Falta",IF($H203="Cancelamento",IF(OR($B203="",$C203="",$I203="",$J203=""),"Aviso não informado",IF(($I203+$J203)&gt;($B203+$C203),"Aviso após o horário",IF((($B203+$C203)-($I203+$J203))*24&lt;=Parâmetros!$B$2,"Cancelamento tardio","Cancelamento antecipado"))),"Tipo inválido")))</f>
        <v/>
      </c>
      <c r="Q203" s="35">
        <f>IF($A203="","",IF(OR($D203="",$K203=""),"",IF($K203=0,"Não",IF($K203&lt;$D203,"Parcial","Total"))))</f>
        <v/>
      </c>
      <c r="R203" s="36">
        <f>IF($A203="","",IF(OR($D203="",$K203=""),"",MAX(0,$D203-$K203)))</f>
        <v/>
      </c>
      <c r="S203" s="52">
        <f>IF($A203="","",IF(OR($G203="",$L203=""),"",MAX(0,$G203-$L203)))</f>
        <v/>
      </c>
      <c r="T203" s="52">
        <f>IF($A203="","",IF(OR($M203="",$N203="",$S203=""),"",IF($N203="Retido",MIN($M203,$S203),0)))</f>
        <v/>
      </c>
      <c r="U203" s="52">
        <f>IF($A203="","",IF(OR($S203="",$T203=""),"",MAX(0,$S203-$T203)))</f>
        <v/>
      </c>
      <c r="V203" s="35">
        <f>IF($A203="","",IF(COUNTIF($A$2:$A$501,$A203)&gt;1,"Código duplicado",IF(OR($B203="",$C203="",$D203="",$E203="",$F203="",$G203="",$H203="",$K203="",$L203="",$M203="",$N203=""),"Revisar campos obrigatórios",IF(AND($H203="Falta",$B203+$C203&gt;NOW()),"Falta com horário futuro",IF(AND($H203="Cancelamento",OR($I203="",$J203="")),"Informar aviso do cancelamento",IF(AND($H203="Falta",OR($I203&lt;&gt;"",$J203&lt;&gt;"")),"Limpar aviso para falta",IF(AND($H203="Cancelamento",($I203+$J203)&gt;($B203+$C203)),"Aviso após o horário",IF(AND($K203=0,$L203&gt;0),"Receita substituta sem reposição",IF(AND($K203&gt;0,$L203=0),"Confirmar reposição sem receita",IF(AND($N203="Retido",$M203&lt;=0),"Depósito retido sem valor",IF(AND($N203="Devolvido",$M203&lt;=0),"Depósito devolvido sem valor",IF(AND($N203="Não se aplica",$M203&gt;0),"Definir destino do depósito",IF($M203&gt;$G203,"Depósito acima do valor previsto","OK")))))))))))))</f>
        <v/>
      </c>
    </row>
    <row r="204" ht="22" customHeight="1">
      <c r="A204" s="25" t="n"/>
      <c r="B204" s="48" t="n"/>
      <c r="C204" s="49" t="n"/>
      <c r="D204" s="28" t="n"/>
      <c r="E204" s="25" t="n"/>
      <c r="F204" s="25" t="n"/>
      <c r="G204" s="50" t="n"/>
      <c r="H204" s="25" t="n"/>
      <c r="I204" s="48" t="n"/>
      <c r="J204" s="49" t="n"/>
      <c r="K204" s="28" t="n"/>
      <c r="L204" s="50" t="n"/>
      <c r="M204" s="50" t="n"/>
      <c r="N204" s="25" t="n"/>
      <c r="O204" s="30">
        <f>IF($A204="","",IF($H204="Falta",0,IF(OR($B204="",$C204="",$I204="",$J204=""),"",MAX(0,(($B204+$C204)-($I204+$J204))*24))))</f>
        <v/>
      </c>
      <c r="P204" s="31">
        <f>IF($A204="","",IF($H204="Falta","Falta",IF($H204="Cancelamento",IF(OR($B204="",$C204="",$I204="",$J204=""),"Aviso não informado",IF(($I204+$J204)&gt;($B204+$C204),"Aviso após o horário",IF((($B204+$C204)-($I204+$J204))*24&lt;=Parâmetros!$B$2,"Cancelamento tardio","Cancelamento antecipado"))),"Tipo inválido")))</f>
        <v/>
      </c>
      <c r="Q204" s="31">
        <f>IF($A204="","",IF(OR($D204="",$K204=""),"",IF($K204=0,"Não",IF($K204&lt;$D204,"Parcial","Total"))))</f>
        <v/>
      </c>
      <c r="R204" s="32">
        <f>IF($A204="","",IF(OR($D204="",$K204=""),"",MAX(0,$D204-$K204)))</f>
        <v/>
      </c>
      <c r="S204" s="51">
        <f>IF($A204="","",IF(OR($G204="",$L204=""),"",MAX(0,$G204-$L204)))</f>
        <v/>
      </c>
      <c r="T204" s="51">
        <f>IF($A204="","",IF(OR($M204="",$N204="",$S204=""),"",IF($N204="Retido",MIN($M204,$S204),0)))</f>
        <v/>
      </c>
      <c r="U204" s="51">
        <f>IF($A204="","",IF(OR($S204="",$T204=""),"",MAX(0,$S204-$T204)))</f>
        <v/>
      </c>
      <c r="V204" s="31">
        <f>IF($A204="","",IF(COUNTIF($A$2:$A$501,$A204)&gt;1,"Código duplicado",IF(OR($B204="",$C204="",$D204="",$E204="",$F204="",$G204="",$H204="",$K204="",$L204="",$M204="",$N204=""),"Revisar campos obrigatórios",IF(AND($H204="Falta",$B204+$C204&gt;NOW()),"Falta com horário futuro",IF(AND($H204="Cancelamento",OR($I204="",$J204="")),"Informar aviso do cancelamento",IF(AND($H204="Falta",OR($I204&lt;&gt;"",$J204&lt;&gt;"")),"Limpar aviso para falta",IF(AND($H204="Cancelamento",($I204+$J204)&gt;($B204+$C204)),"Aviso após o horário",IF(AND($K204=0,$L204&gt;0),"Receita substituta sem reposição",IF(AND($K204&gt;0,$L204=0),"Confirmar reposição sem receita",IF(AND($N204="Retido",$M204&lt;=0),"Depósito retido sem valor",IF(AND($N204="Devolvido",$M204&lt;=0),"Depósito devolvido sem valor",IF(AND($N204="Não se aplica",$M204&gt;0),"Definir destino do depósito",IF($M204&gt;$G204,"Depósito acima do valor previsto","OK")))))))))))))</f>
        <v/>
      </c>
    </row>
    <row r="205" ht="22" customHeight="1">
      <c r="A205" s="25" t="n"/>
      <c r="B205" s="48" t="n"/>
      <c r="C205" s="49" t="n"/>
      <c r="D205" s="28" t="n"/>
      <c r="E205" s="25" t="n"/>
      <c r="F205" s="25" t="n"/>
      <c r="G205" s="50" t="n"/>
      <c r="H205" s="25" t="n"/>
      <c r="I205" s="48" t="n"/>
      <c r="J205" s="49" t="n"/>
      <c r="K205" s="28" t="n"/>
      <c r="L205" s="50" t="n"/>
      <c r="M205" s="50" t="n"/>
      <c r="N205" s="25" t="n"/>
      <c r="O205" s="34">
        <f>IF($A205="","",IF($H205="Falta",0,IF(OR($B205="",$C205="",$I205="",$J205=""),"",MAX(0,(($B205+$C205)-($I205+$J205))*24))))</f>
        <v/>
      </c>
      <c r="P205" s="35">
        <f>IF($A205="","",IF($H205="Falta","Falta",IF($H205="Cancelamento",IF(OR($B205="",$C205="",$I205="",$J205=""),"Aviso não informado",IF(($I205+$J205)&gt;($B205+$C205),"Aviso após o horário",IF((($B205+$C205)-($I205+$J205))*24&lt;=Parâmetros!$B$2,"Cancelamento tardio","Cancelamento antecipado"))),"Tipo inválido")))</f>
        <v/>
      </c>
      <c r="Q205" s="35">
        <f>IF($A205="","",IF(OR($D205="",$K205=""),"",IF($K205=0,"Não",IF($K205&lt;$D205,"Parcial","Total"))))</f>
        <v/>
      </c>
      <c r="R205" s="36">
        <f>IF($A205="","",IF(OR($D205="",$K205=""),"",MAX(0,$D205-$K205)))</f>
        <v/>
      </c>
      <c r="S205" s="52">
        <f>IF($A205="","",IF(OR($G205="",$L205=""),"",MAX(0,$G205-$L205)))</f>
        <v/>
      </c>
      <c r="T205" s="52">
        <f>IF($A205="","",IF(OR($M205="",$N205="",$S205=""),"",IF($N205="Retido",MIN($M205,$S205),0)))</f>
        <v/>
      </c>
      <c r="U205" s="52">
        <f>IF($A205="","",IF(OR($S205="",$T205=""),"",MAX(0,$S205-$T205)))</f>
        <v/>
      </c>
      <c r="V205" s="35">
        <f>IF($A205="","",IF(COUNTIF($A$2:$A$501,$A205)&gt;1,"Código duplicado",IF(OR($B205="",$C205="",$D205="",$E205="",$F205="",$G205="",$H205="",$K205="",$L205="",$M205="",$N205=""),"Revisar campos obrigatórios",IF(AND($H205="Falta",$B205+$C205&gt;NOW()),"Falta com horário futuro",IF(AND($H205="Cancelamento",OR($I205="",$J205="")),"Informar aviso do cancelamento",IF(AND($H205="Falta",OR($I205&lt;&gt;"",$J205&lt;&gt;"")),"Limpar aviso para falta",IF(AND($H205="Cancelamento",($I205+$J205)&gt;($B205+$C205)),"Aviso após o horário",IF(AND($K205=0,$L205&gt;0),"Receita substituta sem reposição",IF(AND($K205&gt;0,$L205=0),"Confirmar reposição sem receita",IF(AND($N205="Retido",$M205&lt;=0),"Depósito retido sem valor",IF(AND($N205="Devolvido",$M205&lt;=0),"Depósito devolvido sem valor",IF(AND($N205="Não se aplica",$M205&gt;0),"Definir destino do depósito",IF($M205&gt;$G205,"Depósito acima do valor previsto","OK")))))))))))))</f>
        <v/>
      </c>
    </row>
    <row r="206" ht="22" customHeight="1">
      <c r="A206" s="25" t="n"/>
      <c r="B206" s="48" t="n"/>
      <c r="C206" s="49" t="n"/>
      <c r="D206" s="28" t="n"/>
      <c r="E206" s="25" t="n"/>
      <c r="F206" s="25" t="n"/>
      <c r="G206" s="50" t="n"/>
      <c r="H206" s="25" t="n"/>
      <c r="I206" s="48" t="n"/>
      <c r="J206" s="49" t="n"/>
      <c r="K206" s="28" t="n"/>
      <c r="L206" s="50" t="n"/>
      <c r="M206" s="50" t="n"/>
      <c r="N206" s="25" t="n"/>
      <c r="O206" s="30">
        <f>IF($A206="","",IF($H206="Falta",0,IF(OR($B206="",$C206="",$I206="",$J206=""),"",MAX(0,(($B206+$C206)-($I206+$J206))*24))))</f>
        <v/>
      </c>
      <c r="P206" s="31">
        <f>IF($A206="","",IF($H206="Falta","Falta",IF($H206="Cancelamento",IF(OR($B206="",$C206="",$I206="",$J206=""),"Aviso não informado",IF(($I206+$J206)&gt;($B206+$C206),"Aviso após o horário",IF((($B206+$C206)-($I206+$J206))*24&lt;=Parâmetros!$B$2,"Cancelamento tardio","Cancelamento antecipado"))),"Tipo inválido")))</f>
        <v/>
      </c>
      <c r="Q206" s="31">
        <f>IF($A206="","",IF(OR($D206="",$K206=""),"",IF($K206=0,"Não",IF($K206&lt;$D206,"Parcial","Total"))))</f>
        <v/>
      </c>
      <c r="R206" s="32">
        <f>IF($A206="","",IF(OR($D206="",$K206=""),"",MAX(0,$D206-$K206)))</f>
        <v/>
      </c>
      <c r="S206" s="51">
        <f>IF($A206="","",IF(OR($G206="",$L206=""),"",MAX(0,$G206-$L206)))</f>
        <v/>
      </c>
      <c r="T206" s="51">
        <f>IF($A206="","",IF(OR($M206="",$N206="",$S206=""),"",IF($N206="Retido",MIN($M206,$S206),0)))</f>
        <v/>
      </c>
      <c r="U206" s="51">
        <f>IF($A206="","",IF(OR($S206="",$T206=""),"",MAX(0,$S206-$T206)))</f>
        <v/>
      </c>
      <c r="V206" s="31">
        <f>IF($A206="","",IF(COUNTIF($A$2:$A$501,$A206)&gt;1,"Código duplicado",IF(OR($B206="",$C206="",$D206="",$E206="",$F206="",$G206="",$H206="",$K206="",$L206="",$M206="",$N206=""),"Revisar campos obrigatórios",IF(AND($H206="Falta",$B206+$C206&gt;NOW()),"Falta com horário futuro",IF(AND($H206="Cancelamento",OR($I206="",$J206="")),"Informar aviso do cancelamento",IF(AND($H206="Falta",OR($I206&lt;&gt;"",$J206&lt;&gt;"")),"Limpar aviso para falta",IF(AND($H206="Cancelamento",($I206+$J206)&gt;($B206+$C206)),"Aviso após o horário",IF(AND($K206=0,$L206&gt;0),"Receita substituta sem reposição",IF(AND($K206&gt;0,$L206=0),"Confirmar reposição sem receita",IF(AND($N206="Retido",$M206&lt;=0),"Depósito retido sem valor",IF(AND($N206="Devolvido",$M206&lt;=0),"Depósito devolvido sem valor",IF(AND($N206="Não se aplica",$M206&gt;0),"Definir destino do depósito",IF($M206&gt;$G206,"Depósito acima do valor previsto","OK")))))))))))))</f>
        <v/>
      </c>
    </row>
    <row r="207" ht="22" customHeight="1">
      <c r="A207" s="25" t="n"/>
      <c r="B207" s="48" t="n"/>
      <c r="C207" s="49" t="n"/>
      <c r="D207" s="28" t="n"/>
      <c r="E207" s="25" t="n"/>
      <c r="F207" s="25" t="n"/>
      <c r="G207" s="50" t="n"/>
      <c r="H207" s="25" t="n"/>
      <c r="I207" s="48" t="n"/>
      <c r="J207" s="49" t="n"/>
      <c r="K207" s="28" t="n"/>
      <c r="L207" s="50" t="n"/>
      <c r="M207" s="50" t="n"/>
      <c r="N207" s="25" t="n"/>
      <c r="O207" s="34">
        <f>IF($A207="","",IF($H207="Falta",0,IF(OR($B207="",$C207="",$I207="",$J207=""),"",MAX(0,(($B207+$C207)-($I207+$J207))*24))))</f>
        <v/>
      </c>
      <c r="P207" s="35">
        <f>IF($A207="","",IF($H207="Falta","Falta",IF($H207="Cancelamento",IF(OR($B207="",$C207="",$I207="",$J207=""),"Aviso não informado",IF(($I207+$J207)&gt;($B207+$C207),"Aviso após o horário",IF((($B207+$C207)-($I207+$J207))*24&lt;=Parâmetros!$B$2,"Cancelamento tardio","Cancelamento antecipado"))),"Tipo inválido")))</f>
        <v/>
      </c>
      <c r="Q207" s="35">
        <f>IF($A207="","",IF(OR($D207="",$K207=""),"",IF($K207=0,"Não",IF($K207&lt;$D207,"Parcial","Total"))))</f>
        <v/>
      </c>
      <c r="R207" s="36">
        <f>IF($A207="","",IF(OR($D207="",$K207=""),"",MAX(0,$D207-$K207)))</f>
        <v/>
      </c>
      <c r="S207" s="52">
        <f>IF($A207="","",IF(OR($G207="",$L207=""),"",MAX(0,$G207-$L207)))</f>
        <v/>
      </c>
      <c r="T207" s="52">
        <f>IF($A207="","",IF(OR($M207="",$N207="",$S207=""),"",IF($N207="Retido",MIN($M207,$S207),0)))</f>
        <v/>
      </c>
      <c r="U207" s="52">
        <f>IF($A207="","",IF(OR($S207="",$T207=""),"",MAX(0,$S207-$T207)))</f>
        <v/>
      </c>
      <c r="V207" s="35">
        <f>IF($A207="","",IF(COUNTIF($A$2:$A$501,$A207)&gt;1,"Código duplicado",IF(OR($B207="",$C207="",$D207="",$E207="",$F207="",$G207="",$H207="",$K207="",$L207="",$M207="",$N207=""),"Revisar campos obrigatórios",IF(AND($H207="Falta",$B207+$C207&gt;NOW()),"Falta com horário futuro",IF(AND($H207="Cancelamento",OR($I207="",$J207="")),"Informar aviso do cancelamento",IF(AND($H207="Falta",OR($I207&lt;&gt;"",$J207&lt;&gt;"")),"Limpar aviso para falta",IF(AND($H207="Cancelamento",($I207+$J207)&gt;($B207+$C207)),"Aviso após o horário",IF(AND($K207=0,$L207&gt;0),"Receita substituta sem reposição",IF(AND($K207&gt;0,$L207=0),"Confirmar reposição sem receita",IF(AND($N207="Retido",$M207&lt;=0),"Depósito retido sem valor",IF(AND($N207="Devolvido",$M207&lt;=0),"Depósito devolvido sem valor",IF(AND($N207="Não se aplica",$M207&gt;0),"Definir destino do depósito",IF($M207&gt;$G207,"Depósito acima do valor previsto","OK")))))))))))))</f>
        <v/>
      </c>
    </row>
    <row r="208" ht="22" customHeight="1">
      <c r="A208" s="25" t="n"/>
      <c r="B208" s="48" t="n"/>
      <c r="C208" s="49" t="n"/>
      <c r="D208" s="28" t="n"/>
      <c r="E208" s="25" t="n"/>
      <c r="F208" s="25" t="n"/>
      <c r="G208" s="50" t="n"/>
      <c r="H208" s="25" t="n"/>
      <c r="I208" s="48" t="n"/>
      <c r="J208" s="49" t="n"/>
      <c r="K208" s="28" t="n"/>
      <c r="L208" s="50" t="n"/>
      <c r="M208" s="50" t="n"/>
      <c r="N208" s="25" t="n"/>
      <c r="O208" s="30">
        <f>IF($A208="","",IF($H208="Falta",0,IF(OR($B208="",$C208="",$I208="",$J208=""),"",MAX(0,(($B208+$C208)-($I208+$J208))*24))))</f>
        <v/>
      </c>
      <c r="P208" s="31">
        <f>IF($A208="","",IF($H208="Falta","Falta",IF($H208="Cancelamento",IF(OR($B208="",$C208="",$I208="",$J208=""),"Aviso não informado",IF(($I208+$J208)&gt;($B208+$C208),"Aviso após o horário",IF((($B208+$C208)-($I208+$J208))*24&lt;=Parâmetros!$B$2,"Cancelamento tardio","Cancelamento antecipado"))),"Tipo inválido")))</f>
        <v/>
      </c>
      <c r="Q208" s="31">
        <f>IF($A208="","",IF(OR($D208="",$K208=""),"",IF($K208=0,"Não",IF($K208&lt;$D208,"Parcial","Total"))))</f>
        <v/>
      </c>
      <c r="R208" s="32">
        <f>IF($A208="","",IF(OR($D208="",$K208=""),"",MAX(0,$D208-$K208)))</f>
        <v/>
      </c>
      <c r="S208" s="51">
        <f>IF($A208="","",IF(OR($G208="",$L208=""),"",MAX(0,$G208-$L208)))</f>
        <v/>
      </c>
      <c r="T208" s="51">
        <f>IF($A208="","",IF(OR($M208="",$N208="",$S208=""),"",IF($N208="Retido",MIN($M208,$S208),0)))</f>
        <v/>
      </c>
      <c r="U208" s="51">
        <f>IF($A208="","",IF(OR($S208="",$T208=""),"",MAX(0,$S208-$T208)))</f>
        <v/>
      </c>
      <c r="V208" s="31">
        <f>IF($A208="","",IF(COUNTIF($A$2:$A$501,$A208)&gt;1,"Código duplicado",IF(OR($B208="",$C208="",$D208="",$E208="",$F208="",$G208="",$H208="",$K208="",$L208="",$M208="",$N208=""),"Revisar campos obrigatórios",IF(AND($H208="Falta",$B208+$C208&gt;NOW()),"Falta com horário futuro",IF(AND($H208="Cancelamento",OR($I208="",$J208="")),"Informar aviso do cancelamento",IF(AND($H208="Falta",OR($I208&lt;&gt;"",$J208&lt;&gt;"")),"Limpar aviso para falta",IF(AND($H208="Cancelamento",($I208+$J208)&gt;($B208+$C208)),"Aviso após o horário",IF(AND($K208=0,$L208&gt;0),"Receita substituta sem reposição",IF(AND($K208&gt;0,$L208=0),"Confirmar reposição sem receita",IF(AND($N208="Retido",$M208&lt;=0),"Depósito retido sem valor",IF(AND($N208="Devolvido",$M208&lt;=0),"Depósito devolvido sem valor",IF(AND($N208="Não se aplica",$M208&gt;0),"Definir destino do depósito",IF($M208&gt;$G208,"Depósito acima do valor previsto","OK")))))))))))))</f>
        <v/>
      </c>
    </row>
    <row r="209" ht="22" customHeight="1">
      <c r="A209" s="25" t="n"/>
      <c r="B209" s="48" t="n"/>
      <c r="C209" s="49" t="n"/>
      <c r="D209" s="28" t="n"/>
      <c r="E209" s="25" t="n"/>
      <c r="F209" s="25" t="n"/>
      <c r="G209" s="50" t="n"/>
      <c r="H209" s="25" t="n"/>
      <c r="I209" s="48" t="n"/>
      <c r="J209" s="49" t="n"/>
      <c r="K209" s="28" t="n"/>
      <c r="L209" s="50" t="n"/>
      <c r="M209" s="50" t="n"/>
      <c r="N209" s="25" t="n"/>
      <c r="O209" s="34">
        <f>IF($A209="","",IF($H209="Falta",0,IF(OR($B209="",$C209="",$I209="",$J209=""),"",MAX(0,(($B209+$C209)-($I209+$J209))*24))))</f>
        <v/>
      </c>
      <c r="P209" s="35">
        <f>IF($A209="","",IF($H209="Falta","Falta",IF($H209="Cancelamento",IF(OR($B209="",$C209="",$I209="",$J209=""),"Aviso não informado",IF(($I209+$J209)&gt;($B209+$C209),"Aviso após o horário",IF((($B209+$C209)-($I209+$J209))*24&lt;=Parâmetros!$B$2,"Cancelamento tardio","Cancelamento antecipado"))),"Tipo inválido")))</f>
        <v/>
      </c>
      <c r="Q209" s="35">
        <f>IF($A209="","",IF(OR($D209="",$K209=""),"",IF($K209=0,"Não",IF($K209&lt;$D209,"Parcial","Total"))))</f>
        <v/>
      </c>
      <c r="R209" s="36">
        <f>IF($A209="","",IF(OR($D209="",$K209=""),"",MAX(0,$D209-$K209)))</f>
        <v/>
      </c>
      <c r="S209" s="52">
        <f>IF($A209="","",IF(OR($G209="",$L209=""),"",MAX(0,$G209-$L209)))</f>
        <v/>
      </c>
      <c r="T209" s="52">
        <f>IF($A209="","",IF(OR($M209="",$N209="",$S209=""),"",IF($N209="Retido",MIN($M209,$S209),0)))</f>
        <v/>
      </c>
      <c r="U209" s="52">
        <f>IF($A209="","",IF(OR($S209="",$T209=""),"",MAX(0,$S209-$T209)))</f>
        <v/>
      </c>
      <c r="V209" s="35">
        <f>IF($A209="","",IF(COUNTIF($A$2:$A$501,$A209)&gt;1,"Código duplicado",IF(OR($B209="",$C209="",$D209="",$E209="",$F209="",$G209="",$H209="",$K209="",$L209="",$M209="",$N209=""),"Revisar campos obrigatórios",IF(AND($H209="Falta",$B209+$C209&gt;NOW()),"Falta com horário futuro",IF(AND($H209="Cancelamento",OR($I209="",$J209="")),"Informar aviso do cancelamento",IF(AND($H209="Falta",OR($I209&lt;&gt;"",$J209&lt;&gt;"")),"Limpar aviso para falta",IF(AND($H209="Cancelamento",($I209+$J209)&gt;($B209+$C209)),"Aviso após o horário",IF(AND($K209=0,$L209&gt;0),"Receita substituta sem reposição",IF(AND($K209&gt;0,$L209=0),"Confirmar reposição sem receita",IF(AND($N209="Retido",$M209&lt;=0),"Depósito retido sem valor",IF(AND($N209="Devolvido",$M209&lt;=0),"Depósito devolvido sem valor",IF(AND($N209="Não se aplica",$M209&gt;0),"Definir destino do depósito",IF($M209&gt;$G209,"Depósito acima do valor previsto","OK")))))))))))))</f>
        <v/>
      </c>
    </row>
    <row r="210" ht="22" customHeight="1">
      <c r="A210" s="25" t="n"/>
      <c r="B210" s="48" t="n"/>
      <c r="C210" s="49" t="n"/>
      <c r="D210" s="28" t="n"/>
      <c r="E210" s="25" t="n"/>
      <c r="F210" s="25" t="n"/>
      <c r="G210" s="50" t="n"/>
      <c r="H210" s="25" t="n"/>
      <c r="I210" s="48" t="n"/>
      <c r="J210" s="49" t="n"/>
      <c r="K210" s="28" t="n"/>
      <c r="L210" s="50" t="n"/>
      <c r="M210" s="50" t="n"/>
      <c r="N210" s="25" t="n"/>
      <c r="O210" s="30">
        <f>IF($A210="","",IF($H210="Falta",0,IF(OR($B210="",$C210="",$I210="",$J210=""),"",MAX(0,(($B210+$C210)-($I210+$J210))*24))))</f>
        <v/>
      </c>
      <c r="P210" s="31">
        <f>IF($A210="","",IF($H210="Falta","Falta",IF($H210="Cancelamento",IF(OR($B210="",$C210="",$I210="",$J210=""),"Aviso não informado",IF(($I210+$J210)&gt;($B210+$C210),"Aviso após o horário",IF((($B210+$C210)-($I210+$J210))*24&lt;=Parâmetros!$B$2,"Cancelamento tardio","Cancelamento antecipado"))),"Tipo inválido")))</f>
        <v/>
      </c>
      <c r="Q210" s="31">
        <f>IF($A210="","",IF(OR($D210="",$K210=""),"",IF($K210=0,"Não",IF($K210&lt;$D210,"Parcial","Total"))))</f>
        <v/>
      </c>
      <c r="R210" s="32">
        <f>IF($A210="","",IF(OR($D210="",$K210=""),"",MAX(0,$D210-$K210)))</f>
        <v/>
      </c>
      <c r="S210" s="51">
        <f>IF($A210="","",IF(OR($G210="",$L210=""),"",MAX(0,$G210-$L210)))</f>
        <v/>
      </c>
      <c r="T210" s="51">
        <f>IF($A210="","",IF(OR($M210="",$N210="",$S210=""),"",IF($N210="Retido",MIN($M210,$S210),0)))</f>
        <v/>
      </c>
      <c r="U210" s="51">
        <f>IF($A210="","",IF(OR($S210="",$T210=""),"",MAX(0,$S210-$T210)))</f>
        <v/>
      </c>
      <c r="V210" s="31">
        <f>IF($A210="","",IF(COUNTIF($A$2:$A$501,$A210)&gt;1,"Código duplicado",IF(OR($B210="",$C210="",$D210="",$E210="",$F210="",$G210="",$H210="",$K210="",$L210="",$M210="",$N210=""),"Revisar campos obrigatórios",IF(AND($H210="Falta",$B210+$C210&gt;NOW()),"Falta com horário futuro",IF(AND($H210="Cancelamento",OR($I210="",$J210="")),"Informar aviso do cancelamento",IF(AND($H210="Falta",OR($I210&lt;&gt;"",$J210&lt;&gt;"")),"Limpar aviso para falta",IF(AND($H210="Cancelamento",($I210+$J210)&gt;($B210+$C210)),"Aviso após o horário",IF(AND($K210=0,$L210&gt;0),"Receita substituta sem reposição",IF(AND($K210&gt;0,$L210=0),"Confirmar reposição sem receita",IF(AND($N210="Retido",$M210&lt;=0),"Depósito retido sem valor",IF(AND($N210="Devolvido",$M210&lt;=0),"Depósito devolvido sem valor",IF(AND($N210="Não se aplica",$M210&gt;0),"Definir destino do depósito",IF($M210&gt;$G210,"Depósito acima do valor previsto","OK")))))))))))))</f>
        <v/>
      </c>
    </row>
    <row r="211" ht="22" customHeight="1">
      <c r="A211" s="25" t="n"/>
      <c r="B211" s="48" t="n"/>
      <c r="C211" s="49" t="n"/>
      <c r="D211" s="28" t="n"/>
      <c r="E211" s="25" t="n"/>
      <c r="F211" s="25" t="n"/>
      <c r="G211" s="50" t="n"/>
      <c r="H211" s="25" t="n"/>
      <c r="I211" s="48" t="n"/>
      <c r="J211" s="49" t="n"/>
      <c r="K211" s="28" t="n"/>
      <c r="L211" s="50" t="n"/>
      <c r="M211" s="50" t="n"/>
      <c r="N211" s="25" t="n"/>
      <c r="O211" s="34">
        <f>IF($A211="","",IF($H211="Falta",0,IF(OR($B211="",$C211="",$I211="",$J211=""),"",MAX(0,(($B211+$C211)-($I211+$J211))*24))))</f>
        <v/>
      </c>
      <c r="P211" s="35">
        <f>IF($A211="","",IF($H211="Falta","Falta",IF($H211="Cancelamento",IF(OR($B211="",$C211="",$I211="",$J211=""),"Aviso não informado",IF(($I211+$J211)&gt;($B211+$C211),"Aviso após o horário",IF((($B211+$C211)-($I211+$J211))*24&lt;=Parâmetros!$B$2,"Cancelamento tardio","Cancelamento antecipado"))),"Tipo inválido")))</f>
        <v/>
      </c>
      <c r="Q211" s="35">
        <f>IF($A211="","",IF(OR($D211="",$K211=""),"",IF($K211=0,"Não",IF($K211&lt;$D211,"Parcial","Total"))))</f>
        <v/>
      </c>
      <c r="R211" s="36">
        <f>IF($A211="","",IF(OR($D211="",$K211=""),"",MAX(0,$D211-$K211)))</f>
        <v/>
      </c>
      <c r="S211" s="52">
        <f>IF($A211="","",IF(OR($G211="",$L211=""),"",MAX(0,$G211-$L211)))</f>
        <v/>
      </c>
      <c r="T211" s="52">
        <f>IF($A211="","",IF(OR($M211="",$N211="",$S211=""),"",IF($N211="Retido",MIN($M211,$S211),0)))</f>
        <v/>
      </c>
      <c r="U211" s="52">
        <f>IF($A211="","",IF(OR($S211="",$T211=""),"",MAX(0,$S211-$T211)))</f>
        <v/>
      </c>
      <c r="V211" s="35">
        <f>IF($A211="","",IF(COUNTIF($A$2:$A$501,$A211)&gt;1,"Código duplicado",IF(OR($B211="",$C211="",$D211="",$E211="",$F211="",$G211="",$H211="",$K211="",$L211="",$M211="",$N211=""),"Revisar campos obrigatórios",IF(AND($H211="Falta",$B211+$C211&gt;NOW()),"Falta com horário futuro",IF(AND($H211="Cancelamento",OR($I211="",$J211="")),"Informar aviso do cancelamento",IF(AND($H211="Falta",OR($I211&lt;&gt;"",$J211&lt;&gt;"")),"Limpar aviso para falta",IF(AND($H211="Cancelamento",($I211+$J211)&gt;($B211+$C211)),"Aviso após o horário",IF(AND($K211=0,$L211&gt;0),"Receita substituta sem reposição",IF(AND($K211&gt;0,$L211=0),"Confirmar reposição sem receita",IF(AND($N211="Retido",$M211&lt;=0),"Depósito retido sem valor",IF(AND($N211="Devolvido",$M211&lt;=0),"Depósito devolvido sem valor",IF(AND($N211="Não se aplica",$M211&gt;0),"Definir destino do depósito",IF($M211&gt;$G211,"Depósito acima do valor previsto","OK")))))))))))))</f>
        <v/>
      </c>
    </row>
    <row r="212" ht="22" customHeight="1">
      <c r="A212" s="25" t="n"/>
      <c r="B212" s="48" t="n"/>
      <c r="C212" s="49" t="n"/>
      <c r="D212" s="28" t="n"/>
      <c r="E212" s="25" t="n"/>
      <c r="F212" s="25" t="n"/>
      <c r="G212" s="50" t="n"/>
      <c r="H212" s="25" t="n"/>
      <c r="I212" s="48" t="n"/>
      <c r="J212" s="49" t="n"/>
      <c r="K212" s="28" t="n"/>
      <c r="L212" s="50" t="n"/>
      <c r="M212" s="50" t="n"/>
      <c r="N212" s="25" t="n"/>
      <c r="O212" s="30">
        <f>IF($A212="","",IF($H212="Falta",0,IF(OR($B212="",$C212="",$I212="",$J212=""),"",MAX(0,(($B212+$C212)-($I212+$J212))*24))))</f>
        <v/>
      </c>
      <c r="P212" s="31">
        <f>IF($A212="","",IF($H212="Falta","Falta",IF($H212="Cancelamento",IF(OR($B212="",$C212="",$I212="",$J212=""),"Aviso não informado",IF(($I212+$J212)&gt;($B212+$C212),"Aviso após o horário",IF((($B212+$C212)-($I212+$J212))*24&lt;=Parâmetros!$B$2,"Cancelamento tardio","Cancelamento antecipado"))),"Tipo inválido")))</f>
        <v/>
      </c>
      <c r="Q212" s="31">
        <f>IF($A212="","",IF(OR($D212="",$K212=""),"",IF($K212=0,"Não",IF($K212&lt;$D212,"Parcial","Total"))))</f>
        <v/>
      </c>
      <c r="R212" s="32">
        <f>IF($A212="","",IF(OR($D212="",$K212=""),"",MAX(0,$D212-$K212)))</f>
        <v/>
      </c>
      <c r="S212" s="51">
        <f>IF($A212="","",IF(OR($G212="",$L212=""),"",MAX(0,$G212-$L212)))</f>
        <v/>
      </c>
      <c r="T212" s="51">
        <f>IF($A212="","",IF(OR($M212="",$N212="",$S212=""),"",IF($N212="Retido",MIN($M212,$S212),0)))</f>
        <v/>
      </c>
      <c r="U212" s="51">
        <f>IF($A212="","",IF(OR($S212="",$T212=""),"",MAX(0,$S212-$T212)))</f>
        <v/>
      </c>
      <c r="V212" s="31">
        <f>IF($A212="","",IF(COUNTIF($A$2:$A$501,$A212)&gt;1,"Código duplicado",IF(OR($B212="",$C212="",$D212="",$E212="",$F212="",$G212="",$H212="",$K212="",$L212="",$M212="",$N212=""),"Revisar campos obrigatórios",IF(AND($H212="Falta",$B212+$C212&gt;NOW()),"Falta com horário futuro",IF(AND($H212="Cancelamento",OR($I212="",$J212="")),"Informar aviso do cancelamento",IF(AND($H212="Falta",OR($I212&lt;&gt;"",$J212&lt;&gt;"")),"Limpar aviso para falta",IF(AND($H212="Cancelamento",($I212+$J212)&gt;($B212+$C212)),"Aviso após o horário",IF(AND($K212=0,$L212&gt;0),"Receita substituta sem reposição",IF(AND($K212&gt;0,$L212=0),"Confirmar reposição sem receita",IF(AND($N212="Retido",$M212&lt;=0),"Depósito retido sem valor",IF(AND($N212="Devolvido",$M212&lt;=0),"Depósito devolvido sem valor",IF(AND($N212="Não se aplica",$M212&gt;0),"Definir destino do depósito",IF($M212&gt;$G212,"Depósito acima do valor previsto","OK")))))))))))))</f>
        <v/>
      </c>
    </row>
    <row r="213" ht="22" customHeight="1">
      <c r="A213" s="25" t="n"/>
      <c r="B213" s="48" t="n"/>
      <c r="C213" s="49" t="n"/>
      <c r="D213" s="28" t="n"/>
      <c r="E213" s="25" t="n"/>
      <c r="F213" s="25" t="n"/>
      <c r="G213" s="50" t="n"/>
      <c r="H213" s="25" t="n"/>
      <c r="I213" s="48" t="n"/>
      <c r="J213" s="49" t="n"/>
      <c r="K213" s="28" t="n"/>
      <c r="L213" s="50" t="n"/>
      <c r="M213" s="50" t="n"/>
      <c r="N213" s="25" t="n"/>
      <c r="O213" s="34">
        <f>IF($A213="","",IF($H213="Falta",0,IF(OR($B213="",$C213="",$I213="",$J213=""),"",MAX(0,(($B213+$C213)-($I213+$J213))*24))))</f>
        <v/>
      </c>
      <c r="P213" s="35">
        <f>IF($A213="","",IF($H213="Falta","Falta",IF($H213="Cancelamento",IF(OR($B213="",$C213="",$I213="",$J213=""),"Aviso não informado",IF(($I213+$J213)&gt;($B213+$C213),"Aviso após o horário",IF((($B213+$C213)-($I213+$J213))*24&lt;=Parâmetros!$B$2,"Cancelamento tardio","Cancelamento antecipado"))),"Tipo inválido")))</f>
        <v/>
      </c>
      <c r="Q213" s="35">
        <f>IF($A213="","",IF(OR($D213="",$K213=""),"",IF($K213=0,"Não",IF($K213&lt;$D213,"Parcial","Total"))))</f>
        <v/>
      </c>
      <c r="R213" s="36">
        <f>IF($A213="","",IF(OR($D213="",$K213=""),"",MAX(0,$D213-$K213)))</f>
        <v/>
      </c>
      <c r="S213" s="52">
        <f>IF($A213="","",IF(OR($G213="",$L213=""),"",MAX(0,$G213-$L213)))</f>
        <v/>
      </c>
      <c r="T213" s="52">
        <f>IF($A213="","",IF(OR($M213="",$N213="",$S213=""),"",IF($N213="Retido",MIN($M213,$S213),0)))</f>
        <v/>
      </c>
      <c r="U213" s="52">
        <f>IF($A213="","",IF(OR($S213="",$T213=""),"",MAX(0,$S213-$T213)))</f>
        <v/>
      </c>
      <c r="V213" s="35">
        <f>IF($A213="","",IF(COUNTIF($A$2:$A$501,$A213)&gt;1,"Código duplicado",IF(OR($B213="",$C213="",$D213="",$E213="",$F213="",$G213="",$H213="",$K213="",$L213="",$M213="",$N213=""),"Revisar campos obrigatórios",IF(AND($H213="Falta",$B213+$C213&gt;NOW()),"Falta com horário futuro",IF(AND($H213="Cancelamento",OR($I213="",$J213="")),"Informar aviso do cancelamento",IF(AND($H213="Falta",OR($I213&lt;&gt;"",$J213&lt;&gt;"")),"Limpar aviso para falta",IF(AND($H213="Cancelamento",($I213+$J213)&gt;($B213+$C213)),"Aviso após o horário",IF(AND($K213=0,$L213&gt;0),"Receita substituta sem reposição",IF(AND($K213&gt;0,$L213=0),"Confirmar reposição sem receita",IF(AND($N213="Retido",$M213&lt;=0),"Depósito retido sem valor",IF(AND($N213="Devolvido",$M213&lt;=0),"Depósito devolvido sem valor",IF(AND($N213="Não se aplica",$M213&gt;0),"Definir destino do depósito",IF($M213&gt;$G213,"Depósito acima do valor previsto","OK")))))))))))))</f>
        <v/>
      </c>
    </row>
    <row r="214" ht="22" customHeight="1">
      <c r="A214" s="25" t="n"/>
      <c r="B214" s="48" t="n"/>
      <c r="C214" s="49" t="n"/>
      <c r="D214" s="28" t="n"/>
      <c r="E214" s="25" t="n"/>
      <c r="F214" s="25" t="n"/>
      <c r="G214" s="50" t="n"/>
      <c r="H214" s="25" t="n"/>
      <c r="I214" s="48" t="n"/>
      <c r="J214" s="49" t="n"/>
      <c r="K214" s="28" t="n"/>
      <c r="L214" s="50" t="n"/>
      <c r="M214" s="50" t="n"/>
      <c r="N214" s="25" t="n"/>
      <c r="O214" s="30">
        <f>IF($A214="","",IF($H214="Falta",0,IF(OR($B214="",$C214="",$I214="",$J214=""),"",MAX(0,(($B214+$C214)-($I214+$J214))*24))))</f>
        <v/>
      </c>
      <c r="P214" s="31">
        <f>IF($A214="","",IF($H214="Falta","Falta",IF($H214="Cancelamento",IF(OR($B214="",$C214="",$I214="",$J214=""),"Aviso não informado",IF(($I214+$J214)&gt;($B214+$C214),"Aviso após o horário",IF((($B214+$C214)-($I214+$J214))*24&lt;=Parâmetros!$B$2,"Cancelamento tardio","Cancelamento antecipado"))),"Tipo inválido")))</f>
        <v/>
      </c>
      <c r="Q214" s="31">
        <f>IF($A214="","",IF(OR($D214="",$K214=""),"",IF($K214=0,"Não",IF($K214&lt;$D214,"Parcial","Total"))))</f>
        <v/>
      </c>
      <c r="R214" s="32">
        <f>IF($A214="","",IF(OR($D214="",$K214=""),"",MAX(0,$D214-$K214)))</f>
        <v/>
      </c>
      <c r="S214" s="51">
        <f>IF($A214="","",IF(OR($G214="",$L214=""),"",MAX(0,$G214-$L214)))</f>
        <v/>
      </c>
      <c r="T214" s="51">
        <f>IF($A214="","",IF(OR($M214="",$N214="",$S214=""),"",IF($N214="Retido",MIN($M214,$S214),0)))</f>
        <v/>
      </c>
      <c r="U214" s="51">
        <f>IF($A214="","",IF(OR($S214="",$T214=""),"",MAX(0,$S214-$T214)))</f>
        <v/>
      </c>
      <c r="V214" s="31">
        <f>IF($A214="","",IF(COUNTIF($A$2:$A$501,$A214)&gt;1,"Código duplicado",IF(OR($B214="",$C214="",$D214="",$E214="",$F214="",$G214="",$H214="",$K214="",$L214="",$M214="",$N214=""),"Revisar campos obrigatórios",IF(AND($H214="Falta",$B214+$C214&gt;NOW()),"Falta com horário futuro",IF(AND($H214="Cancelamento",OR($I214="",$J214="")),"Informar aviso do cancelamento",IF(AND($H214="Falta",OR($I214&lt;&gt;"",$J214&lt;&gt;"")),"Limpar aviso para falta",IF(AND($H214="Cancelamento",($I214+$J214)&gt;($B214+$C214)),"Aviso após o horário",IF(AND($K214=0,$L214&gt;0),"Receita substituta sem reposição",IF(AND($K214&gt;0,$L214=0),"Confirmar reposição sem receita",IF(AND($N214="Retido",$M214&lt;=0),"Depósito retido sem valor",IF(AND($N214="Devolvido",$M214&lt;=0),"Depósito devolvido sem valor",IF(AND($N214="Não se aplica",$M214&gt;0),"Definir destino do depósito",IF($M214&gt;$G214,"Depósito acima do valor previsto","OK")))))))))))))</f>
        <v/>
      </c>
    </row>
    <row r="215" ht="22" customHeight="1">
      <c r="A215" s="25" t="n"/>
      <c r="B215" s="48" t="n"/>
      <c r="C215" s="49" t="n"/>
      <c r="D215" s="28" t="n"/>
      <c r="E215" s="25" t="n"/>
      <c r="F215" s="25" t="n"/>
      <c r="G215" s="50" t="n"/>
      <c r="H215" s="25" t="n"/>
      <c r="I215" s="48" t="n"/>
      <c r="J215" s="49" t="n"/>
      <c r="K215" s="28" t="n"/>
      <c r="L215" s="50" t="n"/>
      <c r="M215" s="50" t="n"/>
      <c r="N215" s="25" t="n"/>
      <c r="O215" s="34">
        <f>IF($A215="","",IF($H215="Falta",0,IF(OR($B215="",$C215="",$I215="",$J215=""),"",MAX(0,(($B215+$C215)-($I215+$J215))*24))))</f>
        <v/>
      </c>
      <c r="P215" s="35">
        <f>IF($A215="","",IF($H215="Falta","Falta",IF($H215="Cancelamento",IF(OR($B215="",$C215="",$I215="",$J215=""),"Aviso não informado",IF(($I215+$J215)&gt;($B215+$C215),"Aviso após o horário",IF((($B215+$C215)-($I215+$J215))*24&lt;=Parâmetros!$B$2,"Cancelamento tardio","Cancelamento antecipado"))),"Tipo inválido")))</f>
        <v/>
      </c>
      <c r="Q215" s="35">
        <f>IF($A215="","",IF(OR($D215="",$K215=""),"",IF($K215=0,"Não",IF($K215&lt;$D215,"Parcial","Total"))))</f>
        <v/>
      </c>
      <c r="R215" s="36">
        <f>IF($A215="","",IF(OR($D215="",$K215=""),"",MAX(0,$D215-$K215)))</f>
        <v/>
      </c>
      <c r="S215" s="52">
        <f>IF($A215="","",IF(OR($G215="",$L215=""),"",MAX(0,$G215-$L215)))</f>
        <v/>
      </c>
      <c r="T215" s="52">
        <f>IF($A215="","",IF(OR($M215="",$N215="",$S215=""),"",IF($N215="Retido",MIN($M215,$S215),0)))</f>
        <v/>
      </c>
      <c r="U215" s="52">
        <f>IF($A215="","",IF(OR($S215="",$T215=""),"",MAX(0,$S215-$T215)))</f>
        <v/>
      </c>
      <c r="V215" s="35">
        <f>IF($A215="","",IF(COUNTIF($A$2:$A$501,$A215)&gt;1,"Código duplicado",IF(OR($B215="",$C215="",$D215="",$E215="",$F215="",$G215="",$H215="",$K215="",$L215="",$M215="",$N215=""),"Revisar campos obrigatórios",IF(AND($H215="Falta",$B215+$C215&gt;NOW()),"Falta com horário futuro",IF(AND($H215="Cancelamento",OR($I215="",$J215="")),"Informar aviso do cancelamento",IF(AND($H215="Falta",OR($I215&lt;&gt;"",$J215&lt;&gt;"")),"Limpar aviso para falta",IF(AND($H215="Cancelamento",($I215+$J215)&gt;($B215+$C215)),"Aviso após o horário",IF(AND($K215=0,$L215&gt;0),"Receita substituta sem reposição",IF(AND($K215&gt;0,$L215=0),"Confirmar reposição sem receita",IF(AND($N215="Retido",$M215&lt;=0),"Depósito retido sem valor",IF(AND($N215="Devolvido",$M215&lt;=0),"Depósito devolvido sem valor",IF(AND($N215="Não se aplica",$M215&gt;0),"Definir destino do depósito",IF($M215&gt;$G215,"Depósito acima do valor previsto","OK")))))))))))))</f>
        <v/>
      </c>
    </row>
    <row r="216" ht="22" customHeight="1">
      <c r="A216" s="25" t="n"/>
      <c r="B216" s="48" t="n"/>
      <c r="C216" s="49" t="n"/>
      <c r="D216" s="28" t="n"/>
      <c r="E216" s="25" t="n"/>
      <c r="F216" s="25" t="n"/>
      <c r="G216" s="50" t="n"/>
      <c r="H216" s="25" t="n"/>
      <c r="I216" s="48" t="n"/>
      <c r="J216" s="49" t="n"/>
      <c r="K216" s="28" t="n"/>
      <c r="L216" s="50" t="n"/>
      <c r="M216" s="50" t="n"/>
      <c r="N216" s="25" t="n"/>
      <c r="O216" s="30">
        <f>IF($A216="","",IF($H216="Falta",0,IF(OR($B216="",$C216="",$I216="",$J216=""),"",MAX(0,(($B216+$C216)-($I216+$J216))*24))))</f>
        <v/>
      </c>
      <c r="P216" s="31">
        <f>IF($A216="","",IF($H216="Falta","Falta",IF($H216="Cancelamento",IF(OR($B216="",$C216="",$I216="",$J216=""),"Aviso não informado",IF(($I216+$J216)&gt;($B216+$C216),"Aviso após o horário",IF((($B216+$C216)-($I216+$J216))*24&lt;=Parâmetros!$B$2,"Cancelamento tardio","Cancelamento antecipado"))),"Tipo inválido")))</f>
        <v/>
      </c>
      <c r="Q216" s="31">
        <f>IF($A216="","",IF(OR($D216="",$K216=""),"",IF($K216=0,"Não",IF($K216&lt;$D216,"Parcial","Total"))))</f>
        <v/>
      </c>
      <c r="R216" s="32">
        <f>IF($A216="","",IF(OR($D216="",$K216=""),"",MAX(0,$D216-$K216)))</f>
        <v/>
      </c>
      <c r="S216" s="51">
        <f>IF($A216="","",IF(OR($G216="",$L216=""),"",MAX(0,$G216-$L216)))</f>
        <v/>
      </c>
      <c r="T216" s="51">
        <f>IF($A216="","",IF(OR($M216="",$N216="",$S216=""),"",IF($N216="Retido",MIN($M216,$S216),0)))</f>
        <v/>
      </c>
      <c r="U216" s="51">
        <f>IF($A216="","",IF(OR($S216="",$T216=""),"",MAX(0,$S216-$T216)))</f>
        <v/>
      </c>
      <c r="V216" s="31">
        <f>IF($A216="","",IF(COUNTIF($A$2:$A$501,$A216)&gt;1,"Código duplicado",IF(OR($B216="",$C216="",$D216="",$E216="",$F216="",$G216="",$H216="",$K216="",$L216="",$M216="",$N216=""),"Revisar campos obrigatórios",IF(AND($H216="Falta",$B216+$C216&gt;NOW()),"Falta com horário futuro",IF(AND($H216="Cancelamento",OR($I216="",$J216="")),"Informar aviso do cancelamento",IF(AND($H216="Falta",OR($I216&lt;&gt;"",$J216&lt;&gt;"")),"Limpar aviso para falta",IF(AND($H216="Cancelamento",($I216+$J216)&gt;($B216+$C216)),"Aviso após o horário",IF(AND($K216=0,$L216&gt;0),"Receita substituta sem reposição",IF(AND($K216&gt;0,$L216=0),"Confirmar reposição sem receita",IF(AND($N216="Retido",$M216&lt;=0),"Depósito retido sem valor",IF(AND($N216="Devolvido",$M216&lt;=0),"Depósito devolvido sem valor",IF(AND($N216="Não se aplica",$M216&gt;0),"Definir destino do depósito",IF($M216&gt;$G216,"Depósito acima do valor previsto","OK")))))))))))))</f>
        <v/>
      </c>
    </row>
    <row r="217" ht="22" customHeight="1">
      <c r="A217" s="25" t="n"/>
      <c r="B217" s="48" t="n"/>
      <c r="C217" s="49" t="n"/>
      <c r="D217" s="28" t="n"/>
      <c r="E217" s="25" t="n"/>
      <c r="F217" s="25" t="n"/>
      <c r="G217" s="50" t="n"/>
      <c r="H217" s="25" t="n"/>
      <c r="I217" s="48" t="n"/>
      <c r="J217" s="49" t="n"/>
      <c r="K217" s="28" t="n"/>
      <c r="L217" s="50" t="n"/>
      <c r="M217" s="50" t="n"/>
      <c r="N217" s="25" t="n"/>
      <c r="O217" s="34">
        <f>IF($A217="","",IF($H217="Falta",0,IF(OR($B217="",$C217="",$I217="",$J217=""),"",MAX(0,(($B217+$C217)-($I217+$J217))*24))))</f>
        <v/>
      </c>
      <c r="P217" s="35">
        <f>IF($A217="","",IF($H217="Falta","Falta",IF($H217="Cancelamento",IF(OR($B217="",$C217="",$I217="",$J217=""),"Aviso não informado",IF(($I217+$J217)&gt;($B217+$C217),"Aviso após o horário",IF((($B217+$C217)-($I217+$J217))*24&lt;=Parâmetros!$B$2,"Cancelamento tardio","Cancelamento antecipado"))),"Tipo inválido")))</f>
        <v/>
      </c>
      <c r="Q217" s="35">
        <f>IF($A217="","",IF(OR($D217="",$K217=""),"",IF($K217=0,"Não",IF($K217&lt;$D217,"Parcial","Total"))))</f>
        <v/>
      </c>
      <c r="R217" s="36">
        <f>IF($A217="","",IF(OR($D217="",$K217=""),"",MAX(0,$D217-$K217)))</f>
        <v/>
      </c>
      <c r="S217" s="52">
        <f>IF($A217="","",IF(OR($G217="",$L217=""),"",MAX(0,$G217-$L217)))</f>
        <v/>
      </c>
      <c r="T217" s="52">
        <f>IF($A217="","",IF(OR($M217="",$N217="",$S217=""),"",IF($N217="Retido",MIN($M217,$S217),0)))</f>
        <v/>
      </c>
      <c r="U217" s="52">
        <f>IF($A217="","",IF(OR($S217="",$T217=""),"",MAX(0,$S217-$T217)))</f>
        <v/>
      </c>
      <c r="V217" s="35">
        <f>IF($A217="","",IF(COUNTIF($A$2:$A$501,$A217)&gt;1,"Código duplicado",IF(OR($B217="",$C217="",$D217="",$E217="",$F217="",$G217="",$H217="",$K217="",$L217="",$M217="",$N217=""),"Revisar campos obrigatórios",IF(AND($H217="Falta",$B217+$C217&gt;NOW()),"Falta com horário futuro",IF(AND($H217="Cancelamento",OR($I217="",$J217="")),"Informar aviso do cancelamento",IF(AND($H217="Falta",OR($I217&lt;&gt;"",$J217&lt;&gt;"")),"Limpar aviso para falta",IF(AND($H217="Cancelamento",($I217+$J217)&gt;($B217+$C217)),"Aviso após o horário",IF(AND($K217=0,$L217&gt;0),"Receita substituta sem reposição",IF(AND($K217&gt;0,$L217=0),"Confirmar reposição sem receita",IF(AND($N217="Retido",$M217&lt;=0),"Depósito retido sem valor",IF(AND($N217="Devolvido",$M217&lt;=0),"Depósito devolvido sem valor",IF(AND($N217="Não se aplica",$M217&gt;0),"Definir destino do depósito",IF($M217&gt;$G217,"Depósito acima do valor previsto","OK")))))))))))))</f>
        <v/>
      </c>
    </row>
    <row r="218" ht="22" customHeight="1">
      <c r="A218" s="25" t="n"/>
      <c r="B218" s="48" t="n"/>
      <c r="C218" s="49" t="n"/>
      <c r="D218" s="28" t="n"/>
      <c r="E218" s="25" t="n"/>
      <c r="F218" s="25" t="n"/>
      <c r="G218" s="50" t="n"/>
      <c r="H218" s="25" t="n"/>
      <c r="I218" s="48" t="n"/>
      <c r="J218" s="49" t="n"/>
      <c r="K218" s="28" t="n"/>
      <c r="L218" s="50" t="n"/>
      <c r="M218" s="50" t="n"/>
      <c r="N218" s="25" t="n"/>
      <c r="O218" s="30">
        <f>IF($A218="","",IF($H218="Falta",0,IF(OR($B218="",$C218="",$I218="",$J218=""),"",MAX(0,(($B218+$C218)-($I218+$J218))*24))))</f>
        <v/>
      </c>
      <c r="P218" s="31">
        <f>IF($A218="","",IF($H218="Falta","Falta",IF($H218="Cancelamento",IF(OR($B218="",$C218="",$I218="",$J218=""),"Aviso não informado",IF(($I218+$J218)&gt;($B218+$C218),"Aviso após o horário",IF((($B218+$C218)-($I218+$J218))*24&lt;=Parâmetros!$B$2,"Cancelamento tardio","Cancelamento antecipado"))),"Tipo inválido")))</f>
        <v/>
      </c>
      <c r="Q218" s="31">
        <f>IF($A218="","",IF(OR($D218="",$K218=""),"",IF($K218=0,"Não",IF($K218&lt;$D218,"Parcial","Total"))))</f>
        <v/>
      </c>
      <c r="R218" s="32">
        <f>IF($A218="","",IF(OR($D218="",$K218=""),"",MAX(0,$D218-$K218)))</f>
        <v/>
      </c>
      <c r="S218" s="51">
        <f>IF($A218="","",IF(OR($G218="",$L218=""),"",MAX(0,$G218-$L218)))</f>
        <v/>
      </c>
      <c r="T218" s="51">
        <f>IF($A218="","",IF(OR($M218="",$N218="",$S218=""),"",IF($N218="Retido",MIN($M218,$S218),0)))</f>
        <v/>
      </c>
      <c r="U218" s="51">
        <f>IF($A218="","",IF(OR($S218="",$T218=""),"",MAX(0,$S218-$T218)))</f>
        <v/>
      </c>
      <c r="V218" s="31">
        <f>IF($A218="","",IF(COUNTIF($A$2:$A$501,$A218)&gt;1,"Código duplicado",IF(OR($B218="",$C218="",$D218="",$E218="",$F218="",$G218="",$H218="",$K218="",$L218="",$M218="",$N218=""),"Revisar campos obrigatórios",IF(AND($H218="Falta",$B218+$C218&gt;NOW()),"Falta com horário futuro",IF(AND($H218="Cancelamento",OR($I218="",$J218="")),"Informar aviso do cancelamento",IF(AND($H218="Falta",OR($I218&lt;&gt;"",$J218&lt;&gt;"")),"Limpar aviso para falta",IF(AND($H218="Cancelamento",($I218+$J218)&gt;($B218+$C218)),"Aviso após o horário",IF(AND($K218=0,$L218&gt;0),"Receita substituta sem reposição",IF(AND($K218&gt;0,$L218=0),"Confirmar reposição sem receita",IF(AND($N218="Retido",$M218&lt;=0),"Depósito retido sem valor",IF(AND($N218="Devolvido",$M218&lt;=0),"Depósito devolvido sem valor",IF(AND($N218="Não se aplica",$M218&gt;0),"Definir destino do depósito",IF($M218&gt;$G218,"Depósito acima do valor previsto","OK")))))))))))))</f>
        <v/>
      </c>
    </row>
    <row r="219" ht="22" customHeight="1">
      <c r="A219" s="25" t="n"/>
      <c r="B219" s="48" t="n"/>
      <c r="C219" s="49" t="n"/>
      <c r="D219" s="28" t="n"/>
      <c r="E219" s="25" t="n"/>
      <c r="F219" s="25" t="n"/>
      <c r="G219" s="50" t="n"/>
      <c r="H219" s="25" t="n"/>
      <c r="I219" s="48" t="n"/>
      <c r="J219" s="49" t="n"/>
      <c r="K219" s="28" t="n"/>
      <c r="L219" s="50" t="n"/>
      <c r="M219" s="50" t="n"/>
      <c r="N219" s="25" t="n"/>
      <c r="O219" s="34">
        <f>IF($A219="","",IF($H219="Falta",0,IF(OR($B219="",$C219="",$I219="",$J219=""),"",MAX(0,(($B219+$C219)-($I219+$J219))*24))))</f>
        <v/>
      </c>
      <c r="P219" s="35">
        <f>IF($A219="","",IF($H219="Falta","Falta",IF($H219="Cancelamento",IF(OR($B219="",$C219="",$I219="",$J219=""),"Aviso não informado",IF(($I219+$J219)&gt;($B219+$C219),"Aviso após o horário",IF((($B219+$C219)-($I219+$J219))*24&lt;=Parâmetros!$B$2,"Cancelamento tardio","Cancelamento antecipado"))),"Tipo inválido")))</f>
        <v/>
      </c>
      <c r="Q219" s="35">
        <f>IF($A219="","",IF(OR($D219="",$K219=""),"",IF($K219=0,"Não",IF($K219&lt;$D219,"Parcial","Total"))))</f>
        <v/>
      </c>
      <c r="R219" s="36">
        <f>IF($A219="","",IF(OR($D219="",$K219=""),"",MAX(0,$D219-$K219)))</f>
        <v/>
      </c>
      <c r="S219" s="52">
        <f>IF($A219="","",IF(OR($G219="",$L219=""),"",MAX(0,$G219-$L219)))</f>
        <v/>
      </c>
      <c r="T219" s="52">
        <f>IF($A219="","",IF(OR($M219="",$N219="",$S219=""),"",IF($N219="Retido",MIN($M219,$S219),0)))</f>
        <v/>
      </c>
      <c r="U219" s="52">
        <f>IF($A219="","",IF(OR($S219="",$T219=""),"",MAX(0,$S219-$T219)))</f>
        <v/>
      </c>
      <c r="V219" s="35">
        <f>IF($A219="","",IF(COUNTIF($A$2:$A$501,$A219)&gt;1,"Código duplicado",IF(OR($B219="",$C219="",$D219="",$E219="",$F219="",$G219="",$H219="",$K219="",$L219="",$M219="",$N219=""),"Revisar campos obrigatórios",IF(AND($H219="Falta",$B219+$C219&gt;NOW()),"Falta com horário futuro",IF(AND($H219="Cancelamento",OR($I219="",$J219="")),"Informar aviso do cancelamento",IF(AND($H219="Falta",OR($I219&lt;&gt;"",$J219&lt;&gt;"")),"Limpar aviso para falta",IF(AND($H219="Cancelamento",($I219+$J219)&gt;($B219+$C219)),"Aviso após o horário",IF(AND($K219=0,$L219&gt;0),"Receita substituta sem reposição",IF(AND($K219&gt;0,$L219=0),"Confirmar reposição sem receita",IF(AND($N219="Retido",$M219&lt;=0),"Depósito retido sem valor",IF(AND($N219="Devolvido",$M219&lt;=0),"Depósito devolvido sem valor",IF(AND($N219="Não se aplica",$M219&gt;0),"Definir destino do depósito",IF($M219&gt;$G219,"Depósito acima do valor previsto","OK")))))))))))))</f>
        <v/>
      </c>
    </row>
    <row r="220" ht="22" customHeight="1">
      <c r="A220" s="25" t="n"/>
      <c r="B220" s="48" t="n"/>
      <c r="C220" s="49" t="n"/>
      <c r="D220" s="28" t="n"/>
      <c r="E220" s="25" t="n"/>
      <c r="F220" s="25" t="n"/>
      <c r="G220" s="50" t="n"/>
      <c r="H220" s="25" t="n"/>
      <c r="I220" s="48" t="n"/>
      <c r="J220" s="49" t="n"/>
      <c r="K220" s="28" t="n"/>
      <c r="L220" s="50" t="n"/>
      <c r="M220" s="50" t="n"/>
      <c r="N220" s="25" t="n"/>
      <c r="O220" s="30">
        <f>IF($A220="","",IF($H220="Falta",0,IF(OR($B220="",$C220="",$I220="",$J220=""),"",MAX(0,(($B220+$C220)-($I220+$J220))*24))))</f>
        <v/>
      </c>
      <c r="P220" s="31">
        <f>IF($A220="","",IF($H220="Falta","Falta",IF($H220="Cancelamento",IF(OR($B220="",$C220="",$I220="",$J220=""),"Aviso não informado",IF(($I220+$J220)&gt;($B220+$C220),"Aviso após o horário",IF((($B220+$C220)-($I220+$J220))*24&lt;=Parâmetros!$B$2,"Cancelamento tardio","Cancelamento antecipado"))),"Tipo inválido")))</f>
        <v/>
      </c>
      <c r="Q220" s="31">
        <f>IF($A220="","",IF(OR($D220="",$K220=""),"",IF($K220=0,"Não",IF($K220&lt;$D220,"Parcial","Total"))))</f>
        <v/>
      </c>
      <c r="R220" s="32">
        <f>IF($A220="","",IF(OR($D220="",$K220=""),"",MAX(0,$D220-$K220)))</f>
        <v/>
      </c>
      <c r="S220" s="51">
        <f>IF($A220="","",IF(OR($G220="",$L220=""),"",MAX(0,$G220-$L220)))</f>
        <v/>
      </c>
      <c r="T220" s="51">
        <f>IF($A220="","",IF(OR($M220="",$N220="",$S220=""),"",IF($N220="Retido",MIN($M220,$S220),0)))</f>
        <v/>
      </c>
      <c r="U220" s="51">
        <f>IF($A220="","",IF(OR($S220="",$T220=""),"",MAX(0,$S220-$T220)))</f>
        <v/>
      </c>
      <c r="V220" s="31">
        <f>IF($A220="","",IF(COUNTIF($A$2:$A$501,$A220)&gt;1,"Código duplicado",IF(OR($B220="",$C220="",$D220="",$E220="",$F220="",$G220="",$H220="",$K220="",$L220="",$M220="",$N220=""),"Revisar campos obrigatórios",IF(AND($H220="Falta",$B220+$C220&gt;NOW()),"Falta com horário futuro",IF(AND($H220="Cancelamento",OR($I220="",$J220="")),"Informar aviso do cancelamento",IF(AND($H220="Falta",OR($I220&lt;&gt;"",$J220&lt;&gt;"")),"Limpar aviso para falta",IF(AND($H220="Cancelamento",($I220+$J220)&gt;($B220+$C220)),"Aviso após o horário",IF(AND($K220=0,$L220&gt;0),"Receita substituta sem reposição",IF(AND($K220&gt;0,$L220=0),"Confirmar reposição sem receita",IF(AND($N220="Retido",$M220&lt;=0),"Depósito retido sem valor",IF(AND($N220="Devolvido",$M220&lt;=0),"Depósito devolvido sem valor",IF(AND($N220="Não se aplica",$M220&gt;0),"Definir destino do depósito",IF($M220&gt;$G220,"Depósito acima do valor previsto","OK")))))))))))))</f>
        <v/>
      </c>
    </row>
    <row r="221" ht="22" customHeight="1">
      <c r="A221" s="25" t="n"/>
      <c r="B221" s="48" t="n"/>
      <c r="C221" s="49" t="n"/>
      <c r="D221" s="28" t="n"/>
      <c r="E221" s="25" t="n"/>
      <c r="F221" s="25" t="n"/>
      <c r="G221" s="50" t="n"/>
      <c r="H221" s="25" t="n"/>
      <c r="I221" s="48" t="n"/>
      <c r="J221" s="49" t="n"/>
      <c r="K221" s="28" t="n"/>
      <c r="L221" s="50" t="n"/>
      <c r="M221" s="50" t="n"/>
      <c r="N221" s="25" t="n"/>
      <c r="O221" s="34">
        <f>IF($A221="","",IF($H221="Falta",0,IF(OR($B221="",$C221="",$I221="",$J221=""),"",MAX(0,(($B221+$C221)-($I221+$J221))*24))))</f>
        <v/>
      </c>
      <c r="P221" s="35">
        <f>IF($A221="","",IF($H221="Falta","Falta",IF($H221="Cancelamento",IF(OR($B221="",$C221="",$I221="",$J221=""),"Aviso não informado",IF(($I221+$J221)&gt;($B221+$C221),"Aviso após o horário",IF((($B221+$C221)-($I221+$J221))*24&lt;=Parâmetros!$B$2,"Cancelamento tardio","Cancelamento antecipado"))),"Tipo inválido")))</f>
        <v/>
      </c>
      <c r="Q221" s="35">
        <f>IF($A221="","",IF(OR($D221="",$K221=""),"",IF($K221=0,"Não",IF($K221&lt;$D221,"Parcial","Total"))))</f>
        <v/>
      </c>
      <c r="R221" s="36">
        <f>IF($A221="","",IF(OR($D221="",$K221=""),"",MAX(0,$D221-$K221)))</f>
        <v/>
      </c>
      <c r="S221" s="52">
        <f>IF($A221="","",IF(OR($G221="",$L221=""),"",MAX(0,$G221-$L221)))</f>
        <v/>
      </c>
      <c r="T221" s="52">
        <f>IF($A221="","",IF(OR($M221="",$N221="",$S221=""),"",IF($N221="Retido",MIN($M221,$S221),0)))</f>
        <v/>
      </c>
      <c r="U221" s="52">
        <f>IF($A221="","",IF(OR($S221="",$T221=""),"",MAX(0,$S221-$T221)))</f>
        <v/>
      </c>
      <c r="V221" s="35">
        <f>IF($A221="","",IF(COUNTIF($A$2:$A$501,$A221)&gt;1,"Código duplicado",IF(OR($B221="",$C221="",$D221="",$E221="",$F221="",$G221="",$H221="",$K221="",$L221="",$M221="",$N221=""),"Revisar campos obrigatórios",IF(AND($H221="Falta",$B221+$C221&gt;NOW()),"Falta com horário futuro",IF(AND($H221="Cancelamento",OR($I221="",$J221="")),"Informar aviso do cancelamento",IF(AND($H221="Falta",OR($I221&lt;&gt;"",$J221&lt;&gt;"")),"Limpar aviso para falta",IF(AND($H221="Cancelamento",($I221+$J221)&gt;($B221+$C221)),"Aviso após o horário",IF(AND($K221=0,$L221&gt;0),"Receita substituta sem reposição",IF(AND($K221&gt;0,$L221=0),"Confirmar reposição sem receita",IF(AND($N221="Retido",$M221&lt;=0),"Depósito retido sem valor",IF(AND($N221="Devolvido",$M221&lt;=0),"Depósito devolvido sem valor",IF(AND($N221="Não se aplica",$M221&gt;0),"Definir destino do depósito",IF($M221&gt;$G221,"Depósito acima do valor previsto","OK")))))))))))))</f>
        <v/>
      </c>
    </row>
    <row r="222" ht="22" customHeight="1">
      <c r="A222" s="25" t="n"/>
      <c r="B222" s="48" t="n"/>
      <c r="C222" s="49" t="n"/>
      <c r="D222" s="28" t="n"/>
      <c r="E222" s="25" t="n"/>
      <c r="F222" s="25" t="n"/>
      <c r="G222" s="50" t="n"/>
      <c r="H222" s="25" t="n"/>
      <c r="I222" s="48" t="n"/>
      <c r="J222" s="49" t="n"/>
      <c r="K222" s="28" t="n"/>
      <c r="L222" s="50" t="n"/>
      <c r="M222" s="50" t="n"/>
      <c r="N222" s="25" t="n"/>
      <c r="O222" s="30">
        <f>IF($A222="","",IF($H222="Falta",0,IF(OR($B222="",$C222="",$I222="",$J222=""),"",MAX(0,(($B222+$C222)-($I222+$J222))*24))))</f>
        <v/>
      </c>
      <c r="P222" s="31">
        <f>IF($A222="","",IF($H222="Falta","Falta",IF($H222="Cancelamento",IF(OR($B222="",$C222="",$I222="",$J222=""),"Aviso não informado",IF(($I222+$J222)&gt;($B222+$C222),"Aviso após o horário",IF((($B222+$C222)-($I222+$J222))*24&lt;=Parâmetros!$B$2,"Cancelamento tardio","Cancelamento antecipado"))),"Tipo inválido")))</f>
        <v/>
      </c>
      <c r="Q222" s="31">
        <f>IF($A222="","",IF(OR($D222="",$K222=""),"",IF($K222=0,"Não",IF($K222&lt;$D222,"Parcial","Total"))))</f>
        <v/>
      </c>
      <c r="R222" s="32">
        <f>IF($A222="","",IF(OR($D222="",$K222=""),"",MAX(0,$D222-$K222)))</f>
        <v/>
      </c>
      <c r="S222" s="51">
        <f>IF($A222="","",IF(OR($G222="",$L222=""),"",MAX(0,$G222-$L222)))</f>
        <v/>
      </c>
      <c r="T222" s="51">
        <f>IF($A222="","",IF(OR($M222="",$N222="",$S222=""),"",IF($N222="Retido",MIN($M222,$S222),0)))</f>
        <v/>
      </c>
      <c r="U222" s="51">
        <f>IF($A222="","",IF(OR($S222="",$T222=""),"",MAX(0,$S222-$T222)))</f>
        <v/>
      </c>
      <c r="V222" s="31">
        <f>IF($A222="","",IF(COUNTIF($A$2:$A$501,$A222)&gt;1,"Código duplicado",IF(OR($B222="",$C222="",$D222="",$E222="",$F222="",$G222="",$H222="",$K222="",$L222="",$M222="",$N222=""),"Revisar campos obrigatórios",IF(AND($H222="Falta",$B222+$C222&gt;NOW()),"Falta com horário futuro",IF(AND($H222="Cancelamento",OR($I222="",$J222="")),"Informar aviso do cancelamento",IF(AND($H222="Falta",OR($I222&lt;&gt;"",$J222&lt;&gt;"")),"Limpar aviso para falta",IF(AND($H222="Cancelamento",($I222+$J222)&gt;($B222+$C222)),"Aviso após o horário",IF(AND($K222=0,$L222&gt;0),"Receita substituta sem reposição",IF(AND($K222&gt;0,$L222=0),"Confirmar reposição sem receita",IF(AND($N222="Retido",$M222&lt;=0),"Depósito retido sem valor",IF(AND($N222="Devolvido",$M222&lt;=0),"Depósito devolvido sem valor",IF(AND($N222="Não se aplica",$M222&gt;0),"Definir destino do depósito",IF($M222&gt;$G222,"Depósito acima do valor previsto","OK")))))))))))))</f>
        <v/>
      </c>
    </row>
    <row r="223" ht="22" customHeight="1">
      <c r="A223" s="25" t="n"/>
      <c r="B223" s="48" t="n"/>
      <c r="C223" s="49" t="n"/>
      <c r="D223" s="28" t="n"/>
      <c r="E223" s="25" t="n"/>
      <c r="F223" s="25" t="n"/>
      <c r="G223" s="50" t="n"/>
      <c r="H223" s="25" t="n"/>
      <c r="I223" s="48" t="n"/>
      <c r="J223" s="49" t="n"/>
      <c r="K223" s="28" t="n"/>
      <c r="L223" s="50" t="n"/>
      <c r="M223" s="50" t="n"/>
      <c r="N223" s="25" t="n"/>
      <c r="O223" s="34">
        <f>IF($A223="","",IF($H223="Falta",0,IF(OR($B223="",$C223="",$I223="",$J223=""),"",MAX(0,(($B223+$C223)-($I223+$J223))*24))))</f>
        <v/>
      </c>
      <c r="P223" s="35">
        <f>IF($A223="","",IF($H223="Falta","Falta",IF($H223="Cancelamento",IF(OR($B223="",$C223="",$I223="",$J223=""),"Aviso não informado",IF(($I223+$J223)&gt;($B223+$C223),"Aviso após o horário",IF((($B223+$C223)-($I223+$J223))*24&lt;=Parâmetros!$B$2,"Cancelamento tardio","Cancelamento antecipado"))),"Tipo inválido")))</f>
        <v/>
      </c>
      <c r="Q223" s="35">
        <f>IF($A223="","",IF(OR($D223="",$K223=""),"",IF($K223=0,"Não",IF($K223&lt;$D223,"Parcial","Total"))))</f>
        <v/>
      </c>
      <c r="R223" s="36">
        <f>IF($A223="","",IF(OR($D223="",$K223=""),"",MAX(0,$D223-$K223)))</f>
        <v/>
      </c>
      <c r="S223" s="52">
        <f>IF($A223="","",IF(OR($G223="",$L223=""),"",MAX(0,$G223-$L223)))</f>
        <v/>
      </c>
      <c r="T223" s="52">
        <f>IF($A223="","",IF(OR($M223="",$N223="",$S223=""),"",IF($N223="Retido",MIN($M223,$S223),0)))</f>
        <v/>
      </c>
      <c r="U223" s="52">
        <f>IF($A223="","",IF(OR($S223="",$T223=""),"",MAX(0,$S223-$T223)))</f>
        <v/>
      </c>
      <c r="V223" s="35">
        <f>IF($A223="","",IF(COUNTIF($A$2:$A$501,$A223)&gt;1,"Código duplicado",IF(OR($B223="",$C223="",$D223="",$E223="",$F223="",$G223="",$H223="",$K223="",$L223="",$M223="",$N223=""),"Revisar campos obrigatórios",IF(AND($H223="Falta",$B223+$C223&gt;NOW()),"Falta com horário futuro",IF(AND($H223="Cancelamento",OR($I223="",$J223="")),"Informar aviso do cancelamento",IF(AND($H223="Falta",OR($I223&lt;&gt;"",$J223&lt;&gt;"")),"Limpar aviso para falta",IF(AND($H223="Cancelamento",($I223+$J223)&gt;($B223+$C223)),"Aviso após o horário",IF(AND($K223=0,$L223&gt;0),"Receita substituta sem reposição",IF(AND($K223&gt;0,$L223=0),"Confirmar reposição sem receita",IF(AND($N223="Retido",$M223&lt;=0),"Depósito retido sem valor",IF(AND($N223="Devolvido",$M223&lt;=0),"Depósito devolvido sem valor",IF(AND($N223="Não se aplica",$M223&gt;0),"Definir destino do depósito",IF($M223&gt;$G223,"Depósito acima do valor previsto","OK")))))))))))))</f>
        <v/>
      </c>
    </row>
    <row r="224" ht="22" customHeight="1">
      <c r="A224" s="25" t="n"/>
      <c r="B224" s="48" t="n"/>
      <c r="C224" s="49" t="n"/>
      <c r="D224" s="28" t="n"/>
      <c r="E224" s="25" t="n"/>
      <c r="F224" s="25" t="n"/>
      <c r="G224" s="50" t="n"/>
      <c r="H224" s="25" t="n"/>
      <c r="I224" s="48" t="n"/>
      <c r="J224" s="49" t="n"/>
      <c r="K224" s="28" t="n"/>
      <c r="L224" s="50" t="n"/>
      <c r="M224" s="50" t="n"/>
      <c r="N224" s="25" t="n"/>
      <c r="O224" s="30">
        <f>IF($A224="","",IF($H224="Falta",0,IF(OR($B224="",$C224="",$I224="",$J224=""),"",MAX(0,(($B224+$C224)-($I224+$J224))*24))))</f>
        <v/>
      </c>
      <c r="P224" s="31">
        <f>IF($A224="","",IF($H224="Falta","Falta",IF($H224="Cancelamento",IF(OR($B224="",$C224="",$I224="",$J224=""),"Aviso não informado",IF(($I224+$J224)&gt;($B224+$C224),"Aviso após o horário",IF((($B224+$C224)-($I224+$J224))*24&lt;=Parâmetros!$B$2,"Cancelamento tardio","Cancelamento antecipado"))),"Tipo inválido")))</f>
        <v/>
      </c>
      <c r="Q224" s="31">
        <f>IF($A224="","",IF(OR($D224="",$K224=""),"",IF($K224=0,"Não",IF($K224&lt;$D224,"Parcial","Total"))))</f>
        <v/>
      </c>
      <c r="R224" s="32">
        <f>IF($A224="","",IF(OR($D224="",$K224=""),"",MAX(0,$D224-$K224)))</f>
        <v/>
      </c>
      <c r="S224" s="51">
        <f>IF($A224="","",IF(OR($G224="",$L224=""),"",MAX(0,$G224-$L224)))</f>
        <v/>
      </c>
      <c r="T224" s="51">
        <f>IF($A224="","",IF(OR($M224="",$N224="",$S224=""),"",IF($N224="Retido",MIN($M224,$S224),0)))</f>
        <v/>
      </c>
      <c r="U224" s="51">
        <f>IF($A224="","",IF(OR($S224="",$T224=""),"",MAX(0,$S224-$T224)))</f>
        <v/>
      </c>
      <c r="V224" s="31">
        <f>IF($A224="","",IF(COUNTIF($A$2:$A$501,$A224)&gt;1,"Código duplicado",IF(OR($B224="",$C224="",$D224="",$E224="",$F224="",$G224="",$H224="",$K224="",$L224="",$M224="",$N224=""),"Revisar campos obrigatórios",IF(AND($H224="Falta",$B224+$C224&gt;NOW()),"Falta com horário futuro",IF(AND($H224="Cancelamento",OR($I224="",$J224="")),"Informar aviso do cancelamento",IF(AND($H224="Falta",OR($I224&lt;&gt;"",$J224&lt;&gt;"")),"Limpar aviso para falta",IF(AND($H224="Cancelamento",($I224+$J224)&gt;($B224+$C224)),"Aviso após o horário",IF(AND($K224=0,$L224&gt;0),"Receita substituta sem reposição",IF(AND($K224&gt;0,$L224=0),"Confirmar reposição sem receita",IF(AND($N224="Retido",$M224&lt;=0),"Depósito retido sem valor",IF(AND($N224="Devolvido",$M224&lt;=0),"Depósito devolvido sem valor",IF(AND($N224="Não se aplica",$M224&gt;0),"Definir destino do depósito",IF($M224&gt;$G224,"Depósito acima do valor previsto","OK")))))))))))))</f>
        <v/>
      </c>
    </row>
    <row r="225" ht="22" customHeight="1">
      <c r="A225" s="25" t="n"/>
      <c r="B225" s="48" t="n"/>
      <c r="C225" s="49" t="n"/>
      <c r="D225" s="28" t="n"/>
      <c r="E225" s="25" t="n"/>
      <c r="F225" s="25" t="n"/>
      <c r="G225" s="50" t="n"/>
      <c r="H225" s="25" t="n"/>
      <c r="I225" s="48" t="n"/>
      <c r="J225" s="49" t="n"/>
      <c r="K225" s="28" t="n"/>
      <c r="L225" s="50" t="n"/>
      <c r="M225" s="50" t="n"/>
      <c r="N225" s="25" t="n"/>
      <c r="O225" s="34">
        <f>IF($A225="","",IF($H225="Falta",0,IF(OR($B225="",$C225="",$I225="",$J225=""),"",MAX(0,(($B225+$C225)-($I225+$J225))*24))))</f>
        <v/>
      </c>
      <c r="P225" s="35">
        <f>IF($A225="","",IF($H225="Falta","Falta",IF($H225="Cancelamento",IF(OR($B225="",$C225="",$I225="",$J225=""),"Aviso não informado",IF(($I225+$J225)&gt;($B225+$C225),"Aviso após o horário",IF((($B225+$C225)-($I225+$J225))*24&lt;=Parâmetros!$B$2,"Cancelamento tardio","Cancelamento antecipado"))),"Tipo inválido")))</f>
        <v/>
      </c>
      <c r="Q225" s="35">
        <f>IF($A225="","",IF(OR($D225="",$K225=""),"",IF($K225=0,"Não",IF($K225&lt;$D225,"Parcial","Total"))))</f>
        <v/>
      </c>
      <c r="R225" s="36">
        <f>IF($A225="","",IF(OR($D225="",$K225=""),"",MAX(0,$D225-$K225)))</f>
        <v/>
      </c>
      <c r="S225" s="52">
        <f>IF($A225="","",IF(OR($G225="",$L225=""),"",MAX(0,$G225-$L225)))</f>
        <v/>
      </c>
      <c r="T225" s="52">
        <f>IF($A225="","",IF(OR($M225="",$N225="",$S225=""),"",IF($N225="Retido",MIN($M225,$S225),0)))</f>
        <v/>
      </c>
      <c r="U225" s="52">
        <f>IF($A225="","",IF(OR($S225="",$T225=""),"",MAX(0,$S225-$T225)))</f>
        <v/>
      </c>
      <c r="V225" s="35">
        <f>IF($A225="","",IF(COUNTIF($A$2:$A$501,$A225)&gt;1,"Código duplicado",IF(OR($B225="",$C225="",$D225="",$E225="",$F225="",$G225="",$H225="",$K225="",$L225="",$M225="",$N225=""),"Revisar campos obrigatórios",IF(AND($H225="Falta",$B225+$C225&gt;NOW()),"Falta com horário futuro",IF(AND($H225="Cancelamento",OR($I225="",$J225="")),"Informar aviso do cancelamento",IF(AND($H225="Falta",OR($I225&lt;&gt;"",$J225&lt;&gt;"")),"Limpar aviso para falta",IF(AND($H225="Cancelamento",($I225+$J225)&gt;($B225+$C225)),"Aviso após o horário",IF(AND($K225=0,$L225&gt;0),"Receita substituta sem reposição",IF(AND($K225&gt;0,$L225=0),"Confirmar reposição sem receita",IF(AND($N225="Retido",$M225&lt;=0),"Depósito retido sem valor",IF(AND($N225="Devolvido",$M225&lt;=0),"Depósito devolvido sem valor",IF(AND($N225="Não se aplica",$M225&gt;0),"Definir destino do depósito",IF($M225&gt;$G225,"Depósito acima do valor previsto","OK")))))))))))))</f>
        <v/>
      </c>
    </row>
    <row r="226" ht="22" customHeight="1">
      <c r="A226" s="25" t="n"/>
      <c r="B226" s="48" t="n"/>
      <c r="C226" s="49" t="n"/>
      <c r="D226" s="28" t="n"/>
      <c r="E226" s="25" t="n"/>
      <c r="F226" s="25" t="n"/>
      <c r="G226" s="50" t="n"/>
      <c r="H226" s="25" t="n"/>
      <c r="I226" s="48" t="n"/>
      <c r="J226" s="49" t="n"/>
      <c r="K226" s="28" t="n"/>
      <c r="L226" s="50" t="n"/>
      <c r="M226" s="50" t="n"/>
      <c r="N226" s="25" t="n"/>
      <c r="O226" s="30">
        <f>IF($A226="","",IF($H226="Falta",0,IF(OR($B226="",$C226="",$I226="",$J226=""),"",MAX(0,(($B226+$C226)-($I226+$J226))*24))))</f>
        <v/>
      </c>
      <c r="P226" s="31">
        <f>IF($A226="","",IF($H226="Falta","Falta",IF($H226="Cancelamento",IF(OR($B226="",$C226="",$I226="",$J226=""),"Aviso não informado",IF(($I226+$J226)&gt;($B226+$C226),"Aviso após o horário",IF((($B226+$C226)-($I226+$J226))*24&lt;=Parâmetros!$B$2,"Cancelamento tardio","Cancelamento antecipado"))),"Tipo inválido")))</f>
        <v/>
      </c>
      <c r="Q226" s="31">
        <f>IF($A226="","",IF(OR($D226="",$K226=""),"",IF($K226=0,"Não",IF($K226&lt;$D226,"Parcial","Total"))))</f>
        <v/>
      </c>
      <c r="R226" s="32">
        <f>IF($A226="","",IF(OR($D226="",$K226=""),"",MAX(0,$D226-$K226)))</f>
        <v/>
      </c>
      <c r="S226" s="51">
        <f>IF($A226="","",IF(OR($G226="",$L226=""),"",MAX(0,$G226-$L226)))</f>
        <v/>
      </c>
      <c r="T226" s="51">
        <f>IF($A226="","",IF(OR($M226="",$N226="",$S226=""),"",IF($N226="Retido",MIN($M226,$S226),0)))</f>
        <v/>
      </c>
      <c r="U226" s="51">
        <f>IF($A226="","",IF(OR($S226="",$T226=""),"",MAX(0,$S226-$T226)))</f>
        <v/>
      </c>
      <c r="V226" s="31">
        <f>IF($A226="","",IF(COUNTIF($A$2:$A$501,$A226)&gt;1,"Código duplicado",IF(OR($B226="",$C226="",$D226="",$E226="",$F226="",$G226="",$H226="",$K226="",$L226="",$M226="",$N226=""),"Revisar campos obrigatórios",IF(AND($H226="Falta",$B226+$C226&gt;NOW()),"Falta com horário futuro",IF(AND($H226="Cancelamento",OR($I226="",$J226="")),"Informar aviso do cancelamento",IF(AND($H226="Falta",OR($I226&lt;&gt;"",$J226&lt;&gt;"")),"Limpar aviso para falta",IF(AND($H226="Cancelamento",($I226+$J226)&gt;($B226+$C226)),"Aviso após o horário",IF(AND($K226=0,$L226&gt;0),"Receita substituta sem reposição",IF(AND($K226&gt;0,$L226=0),"Confirmar reposição sem receita",IF(AND($N226="Retido",$M226&lt;=0),"Depósito retido sem valor",IF(AND($N226="Devolvido",$M226&lt;=0),"Depósito devolvido sem valor",IF(AND($N226="Não se aplica",$M226&gt;0),"Definir destino do depósito",IF($M226&gt;$G226,"Depósito acima do valor previsto","OK")))))))))))))</f>
        <v/>
      </c>
    </row>
    <row r="227" ht="22" customHeight="1">
      <c r="A227" s="25" t="n"/>
      <c r="B227" s="48" t="n"/>
      <c r="C227" s="49" t="n"/>
      <c r="D227" s="28" t="n"/>
      <c r="E227" s="25" t="n"/>
      <c r="F227" s="25" t="n"/>
      <c r="G227" s="50" t="n"/>
      <c r="H227" s="25" t="n"/>
      <c r="I227" s="48" t="n"/>
      <c r="J227" s="49" t="n"/>
      <c r="K227" s="28" t="n"/>
      <c r="L227" s="50" t="n"/>
      <c r="M227" s="50" t="n"/>
      <c r="N227" s="25" t="n"/>
      <c r="O227" s="34">
        <f>IF($A227="","",IF($H227="Falta",0,IF(OR($B227="",$C227="",$I227="",$J227=""),"",MAX(0,(($B227+$C227)-($I227+$J227))*24))))</f>
        <v/>
      </c>
      <c r="P227" s="35">
        <f>IF($A227="","",IF($H227="Falta","Falta",IF($H227="Cancelamento",IF(OR($B227="",$C227="",$I227="",$J227=""),"Aviso não informado",IF(($I227+$J227)&gt;($B227+$C227),"Aviso após o horário",IF((($B227+$C227)-($I227+$J227))*24&lt;=Parâmetros!$B$2,"Cancelamento tardio","Cancelamento antecipado"))),"Tipo inválido")))</f>
        <v/>
      </c>
      <c r="Q227" s="35">
        <f>IF($A227="","",IF(OR($D227="",$K227=""),"",IF($K227=0,"Não",IF($K227&lt;$D227,"Parcial","Total"))))</f>
        <v/>
      </c>
      <c r="R227" s="36">
        <f>IF($A227="","",IF(OR($D227="",$K227=""),"",MAX(0,$D227-$K227)))</f>
        <v/>
      </c>
      <c r="S227" s="52">
        <f>IF($A227="","",IF(OR($G227="",$L227=""),"",MAX(0,$G227-$L227)))</f>
        <v/>
      </c>
      <c r="T227" s="52">
        <f>IF($A227="","",IF(OR($M227="",$N227="",$S227=""),"",IF($N227="Retido",MIN($M227,$S227),0)))</f>
        <v/>
      </c>
      <c r="U227" s="52">
        <f>IF($A227="","",IF(OR($S227="",$T227=""),"",MAX(0,$S227-$T227)))</f>
        <v/>
      </c>
      <c r="V227" s="35">
        <f>IF($A227="","",IF(COUNTIF($A$2:$A$501,$A227)&gt;1,"Código duplicado",IF(OR($B227="",$C227="",$D227="",$E227="",$F227="",$G227="",$H227="",$K227="",$L227="",$M227="",$N227=""),"Revisar campos obrigatórios",IF(AND($H227="Falta",$B227+$C227&gt;NOW()),"Falta com horário futuro",IF(AND($H227="Cancelamento",OR($I227="",$J227="")),"Informar aviso do cancelamento",IF(AND($H227="Falta",OR($I227&lt;&gt;"",$J227&lt;&gt;"")),"Limpar aviso para falta",IF(AND($H227="Cancelamento",($I227+$J227)&gt;($B227+$C227)),"Aviso após o horário",IF(AND($K227=0,$L227&gt;0),"Receita substituta sem reposição",IF(AND($K227&gt;0,$L227=0),"Confirmar reposição sem receita",IF(AND($N227="Retido",$M227&lt;=0),"Depósito retido sem valor",IF(AND($N227="Devolvido",$M227&lt;=0),"Depósito devolvido sem valor",IF(AND($N227="Não se aplica",$M227&gt;0),"Definir destino do depósito",IF($M227&gt;$G227,"Depósito acima do valor previsto","OK")))))))))))))</f>
        <v/>
      </c>
    </row>
    <row r="228" ht="22" customHeight="1">
      <c r="A228" s="25" t="n"/>
      <c r="B228" s="48" t="n"/>
      <c r="C228" s="49" t="n"/>
      <c r="D228" s="28" t="n"/>
      <c r="E228" s="25" t="n"/>
      <c r="F228" s="25" t="n"/>
      <c r="G228" s="50" t="n"/>
      <c r="H228" s="25" t="n"/>
      <c r="I228" s="48" t="n"/>
      <c r="J228" s="49" t="n"/>
      <c r="K228" s="28" t="n"/>
      <c r="L228" s="50" t="n"/>
      <c r="M228" s="50" t="n"/>
      <c r="N228" s="25" t="n"/>
      <c r="O228" s="30">
        <f>IF($A228="","",IF($H228="Falta",0,IF(OR($B228="",$C228="",$I228="",$J228=""),"",MAX(0,(($B228+$C228)-($I228+$J228))*24))))</f>
        <v/>
      </c>
      <c r="P228" s="31">
        <f>IF($A228="","",IF($H228="Falta","Falta",IF($H228="Cancelamento",IF(OR($B228="",$C228="",$I228="",$J228=""),"Aviso não informado",IF(($I228+$J228)&gt;($B228+$C228),"Aviso após o horário",IF((($B228+$C228)-($I228+$J228))*24&lt;=Parâmetros!$B$2,"Cancelamento tardio","Cancelamento antecipado"))),"Tipo inválido")))</f>
        <v/>
      </c>
      <c r="Q228" s="31">
        <f>IF($A228="","",IF(OR($D228="",$K228=""),"",IF($K228=0,"Não",IF($K228&lt;$D228,"Parcial","Total"))))</f>
        <v/>
      </c>
      <c r="R228" s="32">
        <f>IF($A228="","",IF(OR($D228="",$K228=""),"",MAX(0,$D228-$K228)))</f>
        <v/>
      </c>
      <c r="S228" s="51">
        <f>IF($A228="","",IF(OR($G228="",$L228=""),"",MAX(0,$G228-$L228)))</f>
        <v/>
      </c>
      <c r="T228" s="51">
        <f>IF($A228="","",IF(OR($M228="",$N228="",$S228=""),"",IF($N228="Retido",MIN($M228,$S228),0)))</f>
        <v/>
      </c>
      <c r="U228" s="51">
        <f>IF($A228="","",IF(OR($S228="",$T228=""),"",MAX(0,$S228-$T228)))</f>
        <v/>
      </c>
      <c r="V228" s="31">
        <f>IF($A228="","",IF(COUNTIF($A$2:$A$501,$A228)&gt;1,"Código duplicado",IF(OR($B228="",$C228="",$D228="",$E228="",$F228="",$G228="",$H228="",$K228="",$L228="",$M228="",$N228=""),"Revisar campos obrigatórios",IF(AND($H228="Falta",$B228+$C228&gt;NOW()),"Falta com horário futuro",IF(AND($H228="Cancelamento",OR($I228="",$J228="")),"Informar aviso do cancelamento",IF(AND($H228="Falta",OR($I228&lt;&gt;"",$J228&lt;&gt;"")),"Limpar aviso para falta",IF(AND($H228="Cancelamento",($I228+$J228)&gt;($B228+$C228)),"Aviso após o horário",IF(AND($K228=0,$L228&gt;0),"Receita substituta sem reposição",IF(AND($K228&gt;0,$L228=0),"Confirmar reposição sem receita",IF(AND($N228="Retido",$M228&lt;=0),"Depósito retido sem valor",IF(AND($N228="Devolvido",$M228&lt;=0),"Depósito devolvido sem valor",IF(AND($N228="Não se aplica",$M228&gt;0),"Definir destino do depósito",IF($M228&gt;$G228,"Depósito acima do valor previsto","OK")))))))))))))</f>
        <v/>
      </c>
    </row>
    <row r="229" ht="22" customHeight="1">
      <c r="A229" s="25" t="n"/>
      <c r="B229" s="48" t="n"/>
      <c r="C229" s="49" t="n"/>
      <c r="D229" s="28" t="n"/>
      <c r="E229" s="25" t="n"/>
      <c r="F229" s="25" t="n"/>
      <c r="G229" s="50" t="n"/>
      <c r="H229" s="25" t="n"/>
      <c r="I229" s="48" t="n"/>
      <c r="J229" s="49" t="n"/>
      <c r="K229" s="28" t="n"/>
      <c r="L229" s="50" t="n"/>
      <c r="M229" s="50" t="n"/>
      <c r="N229" s="25" t="n"/>
      <c r="O229" s="34">
        <f>IF($A229="","",IF($H229="Falta",0,IF(OR($B229="",$C229="",$I229="",$J229=""),"",MAX(0,(($B229+$C229)-($I229+$J229))*24))))</f>
        <v/>
      </c>
      <c r="P229" s="35">
        <f>IF($A229="","",IF($H229="Falta","Falta",IF($H229="Cancelamento",IF(OR($B229="",$C229="",$I229="",$J229=""),"Aviso não informado",IF(($I229+$J229)&gt;($B229+$C229),"Aviso após o horário",IF((($B229+$C229)-($I229+$J229))*24&lt;=Parâmetros!$B$2,"Cancelamento tardio","Cancelamento antecipado"))),"Tipo inválido")))</f>
        <v/>
      </c>
      <c r="Q229" s="35">
        <f>IF($A229="","",IF(OR($D229="",$K229=""),"",IF($K229=0,"Não",IF($K229&lt;$D229,"Parcial","Total"))))</f>
        <v/>
      </c>
      <c r="R229" s="36">
        <f>IF($A229="","",IF(OR($D229="",$K229=""),"",MAX(0,$D229-$K229)))</f>
        <v/>
      </c>
      <c r="S229" s="52">
        <f>IF($A229="","",IF(OR($G229="",$L229=""),"",MAX(0,$G229-$L229)))</f>
        <v/>
      </c>
      <c r="T229" s="52">
        <f>IF($A229="","",IF(OR($M229="",$N229="",$S229=""),"",IF($N229="Retido",MIN($M229,$S229),0)))</f>
        <v/>
      </c>
      <c r="U229" s="52">
        <f>IF($A229="","",IF(OR($S229="",$T229=""),"",MAX(0,$S229-$T229)))</f>
        <v/>
      </c>
      <c r="V229" s="35">
        <f>IF($A229="","",IF(COUNTIF($A$2:$A$501,$A229)&gt;1,"Código duplicado",IF(OR($B229="",$C229="",$D229="",$E229="",$F229="",$G229="",$H229="",$K229="",$L229="",$M229="",$N229=""),"Revisar campos obrigatórios",IF(AND($H229="Falta",$B229+$C229&gt;NOW()),"Falta com horário futuro",IF(AND($H229="Cancelamento",OR($I229="",$J229="")),"Informar aviso do cancelamento",IF(AND($H229="Falta",OR($I229&lt;&gt;"",$J229&lt;&gt;"")),"Limpar aviso para falta",IF(AND($H229="Cancelamento",($I229+$J229)&gt;($B229+$C229)),"Aviso após o horário",IF(AND($K229=0,$L229&gt;0),"Receita substituta sem reposição",IF(AND($K229&gt;0,$L229=0),"Confirmar reposição sem receita",IF(AND($N229="Retido",$M229&lt;=0),"Depósito retido sem valor",IF(AND($N229="Devolvido",$M229&lt;=0),"Depósito devolvido sem valor",IF(AND($N229="Não se aplica",$M229&gt;0),"Definir destino do depósito",IF($M229&gt;$G229,"Depósito acima do valor previsto","OK")))))))))))))</f>
        <v/>
      </c>
    </row>
    <row r="230" ht="22" customHeight="1">
      <c r="A230" s="25" t="n"/>
      <c r="B230" s="48" t="n"/>
      <c r="C230" s="49" t="n"/>
      <c r="D230" s="28" t="n"/>
      <c r="E230" s="25" t="n"/>
      <c r="F230" s="25" t="n"/>
      <c r="G230" s="50" t="n"/>
      <c r="H230" s="25" t="n"/>
      <c r="I230" s="48" t="n"/>
      <c r="J230" s="49" t="n"/>
      <c r="K230" s="28" t="n"/>
      <c r="L230" s="50" t="n"/>
      <c r="M230" s="50" t="n"/>
      <c r="N230" s="25" t="n"/>
      <c r="O230" s="30">
        <f>IF($A230="","",IF($H230="Falta",0,IF(OR($B230="",$C230="",$I230="",$J230=""),"",MAX(0,(($B230+$C230)-($I230+$J230))*24))))</f>
        <v/>
      </c>
      <c r="P230" s="31">
        <f>IF($A230="","",IF($H230="Falta","Falta",IF($H230="Cancelamento",IF(OR($B230="",$C230="",$I230="",$J230=""),"Aviso não informado",IF(($I230+$J230)&gt;($B230+$C230),"Aviso após o horário",IF((($B230+$C230)-($I230+$J230))*24&lt;=Parâmetros!$B$2,"Cancelamento tardio","Cancelamento antecipado"))),"Tipo inválido")))</f>
        <v/>
      </c>
      <c r="Q230" s="31">
        <f>IF($A230="","",IF(OR($D230="",$K230=""),"",IF($K230=0,"Não",IF($K230&lt;$D230,"Parcial","Total"))))</f>
        <v/>
      </c>
      <c r="R230" s="32">
        <f>IF($A230="","",IF(OR($D230="",$K230=""),"",MAX(0,$D230-$K230)))</f>
        <v/>
      </c>
      <c r="S230" s="51">
        <f>IF($A230="","",IF(OR($G230="",$L230=""),"",MAX(0,$G230-$L230)))</f>
        <v/>
      </c>
      <c r="T230" s="51">
        <f>IF($A230="","",IF(OR($M230="",$N230="",$S230=""),"",IF($N230="Retido",MIN($M230,$S230),0)))</f>
        <v/>
      </c>
      <c r="U230" s="51">
        <f>IF($A230="","",IF(OR($S230="",$T230=""),"",MAX(0,$S230-$T230)))</f>
        <v/>
      </c>
      <c r="V230" s="31">
        <f>IF($A230="","",IF(COUNTIF($A$2:$A$501,$A230)&gt;1,"Código duplicado",IF(OR($B230="",$C230="",$D230="",$E230="",$F230="",$G230="",$H230="",$K230="",$L230="",$M230="",$N230=""),"Revisar campos obrigatórios",IF(AND($H230="Falta",$B230+$C230&gt;NOW()),"Falta com horário futuro",IF(AND($H230="Cancelamento",OR($I230="",$J230="")),"Informar aviso do cancelamento",IF(AND($H230="Falta",OR($I230&lt;&gt;"",$J230&lt;&gt;"")),"Limpar aviso para falta",IF(AND($H230="Cancelamento",($I230+$J230)&gt;($B230+$C230)),"Aviso após o horário",IF(AND($K230=0,$L230&gt;0),"Receita substituta sem reposição",IF(AND($K230&gt;0,$L230=0),"Confirmar reposição sem receita",IF(AND($N230="Retido",$M230&lt;=0),"Depósito retido sem valor",IF(AND($N230="Devolvido",$M230&lt;=0),"Depósito devolvido sem valor",IF(AND($N230="Não se aplica",$M230&gt;0),"Definir destino do depósito",IF($M230&gt;$G230,"Depósito acima do valor previsto","OK")))))))))))))</f>
        <v/>
      </c>
    </row>
    <row r="231" ht="22" customHeight="1">
      <c r="A231" s="25" t="n"/>
      <c r="B231" s="48" t="n"/>
      <c r="C231" s="49" t="n"/>
      <c r="D231" s="28" t="n"/>
      <c r="E231" s="25" t="n"/>
      <c r="F231" s="25" t="n"/>
      <c r="G231" s="50" t="n"/>
      <c r="H231" s="25" t="n"/>
      <c r="I231" s="48" t="n"/>
      <c r="J231" s="49" t="n"/>
      <c r="K231" s="28" t="n"/>
      <c r="L231" s="50" t="n"/>
      <c r="M231" s="50" t="n"/>
      <c r="N231" s="25" t="n"/>
      <c r="O231" s="34">
        <f>IF($A231="","",IF($H231="Falta",0,IF(OR($B231="",$C231="",$I231="",$J231=""),"",MAX(0,(($B231+$C231)-($I231+$J231))*24))))</f>
        <v/>
      </c>
      <c r="P231" s="35">
        <f>IF($A231="","",IF($H231="Falta","Falta",IF($H231="Cancelamento",IF(OR($B231="",$C231="",$I231="",$J231=""),"Aviso não informado",IF(($I231+$J231)&gt;($B231+$C231),"Aviso após o horário",IF((($B231+$C231)-($I231+$J231))*24&lt;=Parâmetros!$B$2,"Cancelamento tardio","Cancelamento antecipado"))),"Tipo inválido")))</f>
        <v/>
      </c>
      <c r="Q231" s="35">
        <f>IF($A231="","",IF(OR($D231="",$K231=""),"",IF($K231=0,"Não",IF($K231&lt;$D231,"Parcial","Total"))))</f>
        <v/>
      </c>
      <c r="R231" s="36">
        <f>IF($A231="","",IF(OR($D231="",$K231=""),"",MAX(0,$D231-$K231)))</f>
        <v/>
      </c>
      <c r="S231" s="52">
        <f>IF($A231="","",IF(OR($G231="",$L231=""),"",MAX(0,$G231-$L231)))</f>
        <v/>
      </c>
      <c r="T231" s="52">
        <f>IF($A231="","",IF(OR($M231="",$N231="",$S231=""),"",IF($N231="Retido",MIN($M231,$S231),0)))</f>
        <v/>
      </c>
      <c r="U231" s="52">
        <f>IF($A231="","",IF(OR($S231="",$T231=""),"",MAX(0,$S231-$T231)))</f>
        <v/>
      </c>
      <c r="V231" s="35">
        <f>IF($A231="","",IF(COUNTIF($A$2:$A$501,$A231)&gt;1,"Código duplicado",IF(OR($B231="",$C231="",$D231="",$E231="",$F231="",$G231="",$H231="",$K231="",$L231="",$M231="",$N231=""),"Revisar campos obrigatórios",IF(AND($H231="Falta",$B231+$C231&gt;NOW()),"Falta com horário futuro",IF(AND($H231="Cancelamento",OR($I231="",$J231="")),"Informar aviso do cancelamento",IF(AND($H231="Falta",OR($I231&lt;&gt;"",$J231&lt;&gt;"")),"Limpar aviso para falta",IF(AND($H231="Cancelamento",($I231+$J231)&gt;($B231+$C231)),"Aviso após o horário",IF(AND($K231=0,$L231&gt;0),"Receita substituta sem reposição",IF(AND($K231&gt;0,$L231=0),"Confirmar reposição sem receita",IF(AND($N231="Retido",$M231&lt;=0),"Depósito retido sem valor",IF(AND($N231="Devolvido",$M231&lt;=0),"Depósito devolvido sem valor",IF(AND($N231="Não se aplica",$M231&gt;0),"Definir destino do depósito",IF($M231&gt;$G231,"Depósito acima do valor previsto","OK")))))))))))))</f>
        <v/>
      </c>
    </row>
    <row r="232" ht="22" customHeight="1">
      <c r="A232" s="25" t="n"/>
      <c r="B232" s="48" t="n"/>
      <c r="C232" s="49" t="n"/>
      <c r="D232" s="28" t="n"/>
      <c r="E232" s="25" t="n"/>
      <c r="F232" s="25" t="n"/>
      <c r="G232" s="50" t="n"/>
      <c r="H232" s="25" t="n"/>
      <c r="I232" s="48" t="n"/>
      <c r="J232" s="49" t="n"/>
      <c r="K232" s="28" t="n"/>
      <c r="L232" s="50" t="n"/>
      <c r="M232" s="50" t="n"/>
      <c r="N232" s="25" t="n"/>
      <c r="O232" s="30">
        <f>IF($A232="","",IF($H232="Falta",0,IF(OR($B232="",$C232="",$I232="",$J232=""),"",MAX(0,(($B232+$C232)-($I232+$J232))*24))))</f>
        <v/>
      </c>
      <c r="P232" s="31">
        <f>IF($A232="","",IF($H232="Falta","Falta",IF($H232="Cancelamento",IF(OR($B232="",$C232="",$I232="",$J232=""),"Aviso não informado",IF(($I232+$J232)&gt;($B232+$C232),"Aviso após o horário",IF((($B232+$C232)-($I232+$J232))*24&lt;=Parâmetros!$B$2,"Cancelamento tardio","Cancelamento antecipado"))),"Tipo inválido")))</f>
        <v/>
      </c>
      <c r="Q232" s="31">
        <f>IF($A232="","",IF(OR($D232="",$K232=""),"",IF($K232=0,"Não",IF($K232&lt;$D232,"Parcial","Total"))))</f>
        <v/>
      </c>
      <c r="R232" s="32">
        <f>IF($A232="","",IF(OR($D232="",$K232=""),"",MAX(0,$D232-$K232)))</f>
        <v/>
      </c>
      <c r="S232" s="51">
        <f>IF($A232="","",IF(OR($G232="",$L232=""),"",MAX(0,$G232-$L232)))</f>
        <v/>
      </c>
      <c r="T232" s="51">
        <f>IF($A232="","",IF(OR($M232="",$N232="",$S232=""),"",IF($N232="Retido",MIN($M232,$S232),0)))</f>
        <v/>
      </c>
      <c r="U232" s="51">
        <f>IF($A232="","",IF(OR($S232="",$T232=""),"",MAX(0,$S232-$T232)))</f>
        <v/>
      </c>
      <c r="V232" s="31">
        <f>IF($A232="","",IF(COUNTIF($A$2:$A$501,$A232)&gt;1,"Código duplicado",IF(OR($B232="",$C232="",$D232="",$E232="",$F232="",$G232="",$H232="",$K232="",$L232="",$M232="",$N232=""),"Revisar campos obrigatórios",IF(AND($H232="Falta",$B232+$C232&gt;NOW()),"Falta com horário futuro",IF(AND($H232="Cancelamento",OR($I232="",$J232="")),"Informar aviso do cancelamento",IF(AND($H232="Falta",OR($I232&lt;&gt;"",$J232&lt;&gt;"")),"Limpar aviso para falta",IF(AND($H232="Cancelamento",($I232+$J232)&gt;($B232+$C232)),"Aviso após o horário",IF(AND($K232=0,$L232&gt;0),"Receita substituta sem reposição",IF(AND($K232&gt;0,$L232=0),"Confirmar reposição sem receita",IF(AND($N232="Retido",$M232&lt;=0),"Depósito retido sem valor",IF(AND($N232="Devolvido",$M232&lt;=0),"Depósito devolvido sem valor",IF(AND($N232="Não se aplica",$M232&gt;0),"Definir destino do depósito",IF($M232&gt;$G232,"Depósito acima do valor previsto","OK")))))))))))))</f>
        <v/>
      </c>
    </row>
    <row r="233" ht="22" customHeight="1">
      <c r="A233" s="25" t="n"/>
      <c r="B233" s="48" t="n"/>
      <c r="C233" s="49" t="n"/>
      <c r="D233" s="28" t="n"/>
      <c r="E233" s="25" t="n"/>
      <c r="F233" s="25" t="n"/>
      <c r="G233" s="50" t="n"/>
      <c r="H233" s="25" t="n"/>
      <c r="I233" s="48" t="n"/>
      <c r="J233" s="49" t="n"/>
      <c r="K233" s="28" t="n"/>
      <c r="L233" s="50" t="n"/>
      <c r="M233" s="50" t="n"/>
      <c r="N233" s="25" t="n"/>
      <c r="O233" s="34">
        <f>IF($A233="","",IF($H233="Falta",0,IF(OR($B233="",$C233="",$I233="",$J233=""),"",MAX(0,(($B233+$C233)-($I233+$J233))*24))))</f>
        <v/>
      </c>
      <c r="P233" s="35">
        <f>IF($A233="","",IF($H233="Falta","Falta",IF($H233="Cancelamento",IF(OR($B233="",$C233="",$I233="",$J233=""),"Aviso não informado",IF(($I233+$J233)&gt;($B233+$C233),"Aviso após o horário",IF((($B233+$C233)-($I233+$J233))*24&lt;=Parâmetros!$B$2,"Cancelamento tardio","Cancelamento antecipado"))),"Tipo inválido")))</f>
        <v/>
      </c>
      <c r="Q233" s="35">
        <f>IF($A233="","",IF(OR($D233="",$K233=""),"",IF($K233=0,"Não",IF($K233&lt;$D233,"Parcial","Total"))))</f>
        <v/>
      </c>
      <c r="R233" s="36">
        <f>IF($A233="","",IF(OR($D233="",$K233=""),"",MAX(0,$D233-$K233)))</f>
        <v/>
      </c>
      <c r="S233" s="52">
        <f>IF($A233="","",IF(OR($G233="",$L233=""),"",MAX(0,$G233-$L233)))</f>
        <v/>
      </c>
      <c r="T233" s="52">
        <f>IF($A233="","",IF(OR($M233="",$N233="",$S233=""),"",IF($N233="Retido",MIN($M233,$S233),0)))</f>
        <v/>
      </c>
      <c r="U233" s="52">
        <f>IF($A233="","",IF(OR($S233="",$T233=""),"",MAX(0,$S233-$T233)))</f>
        <v/>
      </c>
      <c r="V233" s="35">
        <f>IF($A233="","",IF(COUNTIF($A$2:$A$501,$A233)&gt;1,"Código duplicado",IF(OR($B233="",$C233="",$D233="",$E233="",$F233="",$G233="",$H233="",$K233="",$L233="",$M233="",$N233=""),"Revisar campos obrigatórios",IF(AND($H233="Falta",$B233+$C233&gt;NOW()),"Falta com horário futuro",IF(AND($H233="Cancelamento",OR($I233="",$J233="")),"Informar aviso do cancelamento",IF(AND($H233="Falta",OR($I233&lt;&gt;"",$J233&lt;&gt;"")),"Limpar aviso para falta",IF(AND($H233="Cancelamento",($I233+$J233)&gt;($B233+$C233)),"Aviso após o horário",IF(AND($K233=0,$L233&gt;0),"Receita substituta sem reposição",IF(AND($K233&gt;0,$L233=0),"Confirmar reposição sem receita",IF(AND($N233="Retido",$M233&lt;=0),"Depósito retido sem valor",IF(AND($N233="Devolvido",$M233&lt;=0),"Depósito devolvido sem valor",IF(AND($N233="Não se aplica",$M233&gt;0),"Definir destino do depósito",IF($M233&gt;$G233,"Depósito acima do valor previsto","OK")))))))))))))</f>
        <v/>
      </c>
    </row>
    <row r="234" ht="22" customHeight="1">
      <c r="A234" s="25" t="n"/>
      <c r="B234" s="48" t="n"/>
      <c r="C234" s="49" t="n"/>
      <c r="D234" s="28" t="n"/>
      <c r="E234" s="25" t="n"/>
      <c r="F234" s="25" t="n"/>
      <c r="G234" s="50" t="n"/>
      <c r="H234" s="25" t="n"/>
      <c r="I234" s="48" t="n"/>
      <c r="J234" s="49" t="n"/>
      <c r="K234" s="28" t="n"/>
      <c r="L234" s="50" t="n"/>
      <c r="M234" s="50" t="n"/>
      <c r="N234" s="25" t="n"/>
      <c r="O234" s="30">
        <f>IF($A234="","",IF($H234="Falta",0,IF(OR($B234="",$C234="",$I234="",$J234=""),"",MAX(0,(($B234+$C234)-($I234+$J234))*24))))</f>
        <v/>
      </c>
      <c r="P234" s="31">
        <f>IF($A234="","",IF($H234="Falta","Falta",IF($H234="Cancelamento",IF(OR($B234="",$C234="",$I234="",$J234=""),"Aviso não informado",IF(($I234+$J234)&gt;($B234+$C234),"Aviso após o horário",IF((($B234+$C234)-($I234+$J234))*24&lt;=Parâmetros!$B$2,"Cancelamento tardio","Cancelamento antecipado"))),"Tipo inválido")))</f>
        <v/>
      </c>
      <c r="Q234" s="31">
        <f>IF($A234="","",IF(OR($D234="",$K234=""),"",IF($K234=0,"Não",IF($K234&lt;$D234,"Parcial","Total"))))</f>
        <v/>
      </c>
      <c r="R234" s="32">
        <f>IF($A234="","",IF(OR($D234="",$K234=""),"",MAX(0,$D234-$K234)))</f>
        <v/>
      </c>
      <c r="S234" s="51">
        <f>IF($A234="","",IF(OR($G234="",$L234=""),"",MAX(0,$G234-$L234)))</f>
        <v/>
      </c>
      <c r="T234" s="51">
        <f>IF($A234="","",IF(OR($M234="",$N234="",$S234=""),"",IF($N234="Retido",MIN($M234,$S234),0)))</f>
        <v/>
      </c>
      <c r="U234" s="51">
        <f>IF($A234="","",IF(OR($S234="",$T234=""),"",MAX(0,$S234-$T234)))</f>
        <v/>
      </c>
      <c r="V234" s="31">
        <f>IF($A234="","",IF(COUNTIF($A$2:$A$501,$A234)&gt;1,"Código duplicado",IF(OR($B234="",$C234="",$D234="",$E234="",$F234="",$G234="",$H234="",$K234="",$L234="",$M234="",$N234=""),"Revisar campos obrigatórios",IF(AND($H234="Falta",$B234+$C234&gt;NOW()),"Falta com horário futuro",IF(AND($H234="Cancelamento",OR($I234="",$J234="")),"Informar aviso do cancelamento",IF(AND($H234="Falta",OR($I234&lt;&gt;"",$J234&lt;&gt;"")),"Limpar aviso para falta",IF(AND($H234="Cancelamento",($I234+$J234)&gt;($B234+$C234)),"Aviso após o horário",IF(AND($K234=0,$L234&gt;0),"Receita substituta sem reposição",IF(AND($K234&gt;0,$L234=0),"Confirmar reposição sem receita",IF(AND($N234="Retido",$M234&lt;=0),"Depósito retido sem valor",IF(AND($N234="Devolvido",$M234&lt;=0),"Depósito devolvido sem valor",IF(AND($N234="Não se aplica",$M234&gt;0),"Definir destino do depósito",IF($M234&gt;$G234,"Depósito acima do valor previsto","OK")))))))))))))</f>
        <v/>
      </c>
    </row>
    <row r="235" ht="22" customHeight="1">
      <c r="A235" s="25" t="n"/>
      <c r="B235" s="48" t="n"/>
      <c r="C235" s="49" t="n"/>
      <c r="D235" s="28" t="n"/>
      <c r="E235" s="25" t="n"/>
      <c r="F235" s="25" t="n"/>
      <c r="G235" s="50" t="n"/>
      <c r="H235" s="25" t="n"/>
      <c r="I235" s="48" t="n"/>
      <c r="J235" s="49" t="n"/>
      <c r="K235" s="28" t="n"/>
      <c r="L235" s="50" t="n"/>
      <c r="M235" s="50" t="n"/>
      <c r="N235" s="25" t="n"/>
      <c r="O235" s="34">
        <f>IF($A235="","",IF($H235="Falta",0,IF(OR($B235="",$C235="",$I235="",$J235=""),"",MAX(0,(($B235+$C235)-($I235+$J235))*24))))</f>
        <v/>
      </c>
      <c r="P235" s="35">
        <f>IF($A235="","",IF($H235="Falta","Falta",IF($H235="Cancelamento",IF(OR($B235="",$C235="",$I235="",$J235=""),"Aviso não informado",IF(($I235+$J235)&gt;($B235+$C235),"Aviso após o horário",IF((($B235+$C235)-($I235+$J235))*24&lt;=Parâmetros!$B$2,"Cancelamento tardio","Cancelamento antecipado"))),"Tipo inválido")))</f>
        <v/>
      </c>
      <c r="Q235" s="35">
        <f>IF($A235="","",IF(OR($D235="",$K235=""),"",IF($K235=0,"Não",IF($K235&lt;$D235,"Parcial","Total"))))</f>
        <v/>
      </c>
      <c r="R235" s="36">
        <f>IF($A235="","",IF(OR($D235="",$K235=""),"",MAX(0,$D235-$K235)))</f>
        <v/>
      </c>
      <c r="S235" s="52">
        <f>IF($A235="","",IF(OR($G235="",$L235=""),"",MAX(0,$G235-$L235)))</f>
        <v/>
      </c>
      <c r="T235" s="52">
        <f>IF($A235="","",IF(OR($M235="",$N235="",$S235=""),"",IF($N235="Retido",MIN($M235,$S235),0)))</f>
        <v/>
      </c>
      <c r="U235" s="52">
        <f>IF($A235="","",IF(OR($S235="",$T235=""),"",MAX(0,$S235-$T235)))</f>
        <v/>
      </c>
      <c r="V235" s="35">
        <f>IF($A235="","",IF(COUNTIF($A$2:$A$501,$A235)&gt;1,"Código duplicado",IF(OR($B235="",$C235="",$D235="",$E235="",$F235="",$G235="",$H235="",$K235="",$L235="",$M235="",$N235=""),"Revisar campos obrigatórios",IF(AND($H235="Falta",$B235+$C235&gt;NOW()),"Falta com horário futuro",IF(AND($H235="Cancelamento",OR($I235="",$J235="")),"Informar aviso do cancelamento",IF(AND($H235="Falta",OR($I235&lt;&gt;"",$J235&lt;&gt;"")),"Limpar aviso para falta",IF(AND($H235="Cancelamento",($I235+$J235)&gt;($B235+$C235)),"Aviso após o horário",IF(AND($K235=0,$L235&gt;0),"Receita substituta sem reposição",IF(AND($K235&gt;0,$L235=0),"Confirmar reposição sem receita",IF(AND($N235="Retido",$M235&lt;=0),"Depósito retido sem valor",IF(AND($N235="Devolvido",$M235&lt;=0),"Depósito devolvido sem valor",IF(AND($N235="Não se aplica",$M235&gt;0),"Definir destino do depósito",IF($M235&gt;$G235,"Depósito acima do valor previsto","OK")))))))))))))</f>
        <v/>
      </c>
    </row>
    <row r="236" ht="22" customHeight="1">
      <c r="A236" s="25" t="n"/>
      <c r="B236" s="48" t="n"/>
      <c r="C236" s="49" t="n"/>
      <c r="D236" s="28" t="n"/>
      <c r="E236" s="25" t="n"/>
      <c r="F236" s="25" t="n"/>
      <c r="G236" s="50" t="n"/>
      <c r="H236" s="25" t="n"/>
      <c r="I236" s="48" t="n"/>
      <c r="J236" s="49" t="n"/>
      <c r="K236" s="28" t="n"/>
      <c r="L236" s="50" t="n"/>
      <c r="M236" s="50" t="n"/>
      <c r="N236" s="25" t="n"/>
      <c r="O236" s="30">
        <f>IF($A236="","",IF($H236="Falta",0,IF(OR($B236="",$C236="",$I236="",$J236=""),"",MAX(0,(($B236+$C236)-($I236+$J236))*24))))</f>
        <v/>
      </c>
      <c r="P236" s="31">
        <f>IF($A236="","",IF($H236="Falta","Falta",IF($H236="Cancelamento",IF(OR($B236="",$C236="",$I236="",$J236=""),"Aviso não informado",IF(($I236+$J236)&gt;($B236+$C236),"Aviso após o horário",IF((($B236+$C236)-($I236+$J236))*24&lt;=Parâmetros!$B$2,"Cancelamento tardio","Cancelamento antecipado"))),"Tipo inválido")))</f>
        <v/>
      </c>
      <c r="Q236" s="31">
        <f>IF($A236="","",IF(OR($D236="",$K236=""),"",IF($K236=0,"Não",IF($K236&lt;$D236,"Parcial","Total"))))</f>
        <v/>
      </c>
      <c r="R236" s="32">
        <f>IF($A236="","",IF(OR($D236="",$K236=""),"",MAX(0,$D236-$K236)))</f>
        <v/>
      </c>
      <c r="S236" s="51">
        <f>IF($A236="","",IF(OR($G236="",$L236=""),"",MAX(0,$G236-$L236)))</f>
        <v/>
      </c>
      <c r="T236" s="51">
        <f>IF($A236="","",IF(OR($M236="",$N236="",$S236=""),"",IF($N236="Retido",MIN($M236,$S236),0)))</f>
        <v/>
      </c>
      <c r="U236" s="51">
        <f>IF($A236="","",IF(OR($S236="",$T236=""),"",MAX(0,$S236-$T236)))</f>
        <v/>
      </c>
      <c r="V236" s="31">
        <f>IF($A236="","",IF(COUNTIF($A$2:$A$501,$A236)&gt;1,"Código duplicado",IF(OR($B236="",$C236="",$D236="",$E236="",$F236="",$G236="",$H236="",$K236="",$L236="",$M236="",$N236=""),"Revisar campos obrigatórios",IF(AND($H236="Falta",$B236+$C236&gt;NOW()),"Falta com horário futuro",IF(AND($H236="Cancelamento",OR($I236="",$J236="")),"Informar aviso do cancelamento",IF(AND($H236="Falta",OR($I236&lt;&gt;"",$J236&lt;&gt;"")),"Limpar aviso para falta",IF(AND($H236="Cancelamento",($I236+$J236)&gt;($B236+$C236)),"Aviso após o horário",IF(AND($K236=0,$L236&gt;0),"Receita substituta sem reposição",IF(AND($K236&gt;0,$L236=0),"Confirmar reposição sem receita",IF(AND($N236="Retido",$M236&lt;=0),"Depósito retido sem valor",IF(AND($N236="Devolvido",$M236&lt;=0),"Depósito devolvido sem valor",IF(AND($N236="Não se aplica",$M236&gt;0),"Definir destino do depósito",IF($M236&gt;$G236,"Depósito acima do valor previsto","OK")))))))))))))</f>
        <v/>
      </c>
    </row>
    <row r="237" ht="22" customHeight="1">
      <c r="A237" s="25" t="n"/>
      <c r="B237" s="48" t="n"/>
      <c r="C237" s="49" t="n"/>
      <c r="D237" s="28" t="n"/>
      <c r="E237" s="25" t="n"/>
      <c r="F237" s="25" t="n"/>
      <c r="G237" s="50" t="n"/>
      <c r="H237" s="25" t="n"/>
      <c r="I237" s="48" t="n"/>
      <c r="J237" s="49" t="n"/>
      <c r="K237" s="28" t="n"/>
      <c r="L237" s="50" t="n"/>
      <c r="M237" s="50" t="n"/>
      <c r="N237" s="25" t="n"/>
      <c r="O237" s="34">
        <f>IF($A237="","",IF($H237="Falta",0,IF(OR($B237="",$C237="",$I237="",$J237=""),"",MAX(0,(($B237+$C237)-($I237+$J237))*24))))</f>
        <v/>
      </c>
      <c r="P237" s="35">
        <f>IF($A237="","",IF($H237="Falta","Falta",IF($H237="Cancelamento",IF(OR($B237="",$C237="",$I237="",$J237=""),"Aviso não informado",IF(($I237+$J237)&gt;($B237+$C237),"Aviso após o horário",IF((($B237+$C237)-($I237+$J237))*24&lt;=Parâmetros!$B$2,"Cancelamento tardio","Cancelamento antecipado"))),"Tipo inválido")))</f>
        <v/>
      </c>
      <c r="Q237" s="35">
        <f>IF($A237="","",IF(OR($D237="",$K237=""),"",IF($K237=0,"Não",IF($K237&lt;$D237,"Parcial","Total"))))</f>
        <v/>
      </c>
      <c r="R237" s="36">
        <f>IF($A237="","",IF(OR($D237="",$K237=""),"",MAX(0,$D237-$K237)))</f>
        <v/>
      </c>
      <c r="S237" s="52">
        <f>IF($A237="","",IF(OR($G237="",$L237=""),"",MAX(0,$G237-$L237)))</f>
        <v/>
      </c>
      <c r="T237" s="52">
        <f>IF($A237="","",IF(OR($M237="",$N237="",$S237=""),"",IF($N237="Retido",MIN($M237,$S237),0)))</f>
        <v/>
      </c>
      <c r="U237" s="52">
        <f>IF($A237="","",IF(OR($S237="",$T237=""),"",MAX(0,$S237-$T237)))</f>
        <v/>
      </c>
      <c r="V237" s="35">
        <f>IF($A237="","",IF(COUNTIF($A$2:$A$501,$A237)&gt;1,"Código duplicado",IF(OR($B237="",$C237="",$D237="",$E237="",$F237="",$G237="",$H237="",$K237="",$L237="",$M237="",$N237=""),"Revisar campos obrigatórios",IF(AND($H237="Falta",$B237+$C237&gt;NOW()),"Falta com horário futuro",IF(AND($H237="Cancelamento",OR($I237="",$J237="")),"Informar aviso do cancelamento",IF(AND($H237="Falta",OR($I237&lt;&gt;"",$J237&lt;&gt;"")),"Limpar aviso para falta",IF(AND($H237="Cancelamento",($I237+$J237)&gt;($B237+$C237)),"Aviso após o horário",IF(AND($K237=0,$L237&gt;0),"Receita substituta sem reposição",IF(AND($K237&gt;0,$L237=0),"Confirmar reposição sem receita",IF(AND($N237="Retido",$M237&lt;=0),"Depósito retido sem valor",IF(AND($N237="Devolvido",$M237&lt;=0),"Depósito devolvido sem valor",IF(AND($N237="Não se aplica",$M237&gt;0),"Definir destino do depósito",IF($M237&gt;$G237,"Depósito acima do valor previsto","OK")))))))))))))</f>
        <v/>
      </c>
    </row>
    <row r="238" ht="22" customHeight="1">
      <c r="A238" s="25" t="n"/>
      <c r="B238" s="48" t="n"/>
      <c r="C238" s="49" t="n"/>
      <c r="D238" s="28" t="n"/>
      <c r="E238" s="25" t="n"/>
      <c r="F238" s="25" t="n"/>
      <c r="G238" s="50" t="n"/>
      <c r="H238" s="25" t="n"/>
      <c r="I238" s="48" t="n"/>
      <c r="J238" s="49" t="n"/>
      <c r="K238" s="28" t="n"/>
      <c r="L238" s="50" t="n"/>
      <c r="M238" s="50" t="n"/>
      <c r="N238" s="25" t="n"/>
      <c r="O238" s="30">
        <f>IF($A238="","",IF($H238="Falta",0,IF(OR($B238="",$C238="",$I238="",$J238=""),"",MAX(0,(($B238+$C238)-($I238+$J238))*24))))</f>
        <v/>
      </c>
      <c r="P238" s="31">
        <f>IF($A238="","",IF($H238="Falta","Falta",IF($H238="Cancelamento",IF(OR($B238="",$C238="",$I238="",$J238=""),"Aviso não informado",IF(($I238+$J238)&gt;($B238+$C238),"Aviso após o horário",IF((($B238+$C238)-($I238+$J238))*24&lt;=Parâmetros!$B$2,"Cancelamento tardio","Cancelamento antecipado"))),"Tipo inválido")))</f>
        <v/>
      </c>
      <c r="Q238" s="31">
        <f>IF($A238="","",IF(OR($D238="",$K238=""),"",IF($K238=0,"Não",IF($K238&lt;$D238,"Parcial","Total"))))</f>
        <v/>
      </c>
      <c r="R238" s="32">
        <f>IF($A238="","",IF(OR($D238="",$K238=""),"",MAX(0,$D238-$K238)))</f>
        <v/>
      </c>
      <c r="S238" s="51">
        <f>IF($A238="","",IF(OR($G238="",$L238=""),"",MAX(0,$G238-$L238)))</f>
        <v/>
      </c>
      <c r="T238" s="51">
        <f>IF($A238="","",IF(OR($M238="",$N238="",$S238=""),"",IF($N238="Retido",MIN($M238,$S238),0)))</f>
        <v/>
      </c>
      <c r="U238" s="51">
        <f>IF($A238="","",IF(OR($S238="",$T238=""),"",MAX(0,$S238-$T238)))</f>
        <v/>
      </c>
      <c r="V238" s="31">
        <f>IF($A238="","",IF(COUNTIF($A$2:$A$501,$A238)&gt;1,"Código duplicado",IF(OR($B238="",$C238="",$D238="",$E238="",$F238="",$G238="",$H238="",$K238="",$L238="",$M238="",$N238=""),"Revisar campos obrigatórios",IF(AND($H238="Falta",$B238+$C238&gt;NOW()),"Falta com horário futuro",IF(AND($H238="Cancelamento",OR($I238="",$J238="")),"Informar aviso do cancelamento",IF(AND($H238="Falta",OR($I238&lt;&gt;"",$J238&lt;&gt;"")),"Limpar aviso para falta",IF(AND($H238="Cancelamento",($I238+$J238)&gt;($B238+$C238)),"Aviso após o horário",IF(AND($K238=0,$L238&gt;0),"Receita substituta sem reposição",IF(AND($K238&gt;0,$L238=0),"Confirmar reposição sem receita",IF(AND($N238="Retido",$M238&lt;=0),"Depósito retido sem valor",IF(AND($N238="Devolvido",$M238&lt;=0),"Depósito devolvido sem valor",IF(AND($N238="Não se aplica",$M238&gt;0),"Definir destino do depósito",IF($M238&gt;$G238,"Depósito acima do valor previsto","OK")))))))))))))</f>
        <v/>
      </c>
    </row>
    <row r="239" ht="22" customHeight="1">
      <c r="A239" s="25" t="n"/>
      <c r="B239" s="48" t="n"/>
      <c r="C239" s="49" t="n"/>
      <c r="D239" s="28" t="n"/>
      <c r="E239" s="25" t="n"/>
      <c r="F239" s="25" t="n"/>
      <c r="G239" s="50" t="n"/>
      <c r="H239" s="25" t="n"/>
      <c r="I239" s="48" t="n"/>
      <c r="J239" s="49" t="n"/>
      <c r="K239" s="28" t="n"/>
      <c r="L239" s="50" t="n"/>
      <c r="M239" s="50" t="n"/>
      <c r="N239" s="25" t="n"/>
      <c r="O239" s="34">
        <f>IF($A239="","",IF($H239="Falta",0,IF(OR($B239="",$C239="",$I239="",$J239=""),"",MAX(0,(($B239+$C239)-($I239+$J239))*24))))</f>
        <v/>
      </c>
      <c r="P239" s="35">
        <f>IF($A239="","",IF($H239="Falta","Falta",IF($H239="Cancelamento",IF(OR($B239="",$C239="",$I239="",$J239=""),"Aviso não informado",IF(($I239+$J239)&gt;($B239+$C239),"Aviso após o horário",IF((($B239+$C239)-($I239+$J239))*24&lt;=Parâmetros!$B$2,"Cancelamento tardio","Cancelamento antecipado"))),"Tipo inválido")))</f>
        <v/>
      </c>
      <c r="Q239" s="35">
        <f>IF($A239="","",IF(OR($D239="",$K239=""),"",IF($K239=0,"Não",IF($K239&lt;$D239,"Parcial","Total"))))</f>
        <v/>
      </c>
      <c r="R239" s="36">
        <f>IF($A239="","",IF(OR($D239="",$K239=""),"",MAX(0,$D239-$K239)))</f>
        <v/>
      </c>
      <c r="S239" s="52">
        <f>IF($A239="","",IF(OR($G239="",$L239=""),"",MAX(0,$G239-$L239)))</f>
        <v/>
      </c>
      <c r="T239" s="52">
        <f>IF($A239="","",IF(OR($M239="",$N239="",$S239=""),"",IF($N239="Retido",MIN($M239,$S239),0)))</f>
        <v/>
      </c>
      <c r="U239" s="52">
        <f>IF($A239="","",IF(OR($S239="",$T239=""),"",MAX(0,$S239-$T239)))</f>
        <v/>
      </c>
      <c r="V239" s="35">
        <f>IF($A239="","",IF(COUNTIF($A$2:$A$501,$A239)&gt;1,"Código duplicado",IF(OR($B239="",$C239="",$D239="",$E239="",$F239="",$G239="",$H239="",$K239="",$L239="",$M239="",$N239=""),"Revisar campos obrigatórios",IF(AND($H239="Falta",$B239+$C239&gt;NOW()),"Falta com horário futuro",IF(AND($H239="Cancelamento",OR($I239="",$J239="")),"Informar aviso do cancelamento",IF(AND($H239="Falta",OR($I239&lt;&gt;"",$J239&lt;&gt;"")),"Limpar aviso para falta",IF(AND($H239="Cancelamento",($I239+$J239)&gt;($B239+$C239)),"Aviso após o horário",IF(AND($K239=0,$L239&gt;0),"Receita substituta sem reposição",IF(AND($K239&gt;0,$L239=0),"Confirmar reposição sem receita",IF(AND($N239="Retido",$M239&lt;=0),"Depósito retido sem valor",IF(AND($N239="Devolvido",$M239&lt;=0),"Depósito devolvido sem valor",IF(AND($N239="Não se aplica",$M239&gt;0),"Definir destino do depósito",IF($M239&gt;$G239,"Depósito acima do valor previsto","OK")))))))))))))</f>
        <v/>
      </c>
    </row>
    <row r="240" ht="22" customHeight="1">
      <c r="A240" s="25" t="n"/>
      <c r="B240" s="48" t="n"/>
      <c r="C240" s="49" t="n"/>
      <c r="D240" s="28" t="n"/>
      <c r="E240" s="25" t="n"/>
      <c r="F240" s="25" t="n"/>
      <c r="G240" s="50" t="n"/>
      <c r="H240" s="25" t="n"/>
      <c r="I240" s="48" t="n"/>
      <c r="J240" s="49" t="n"/>
      <c r="K240" s="28" t="n"/>
      <c r="L240" s="50" t="n"/>
      <c r="M240" s="50" t="n"/>
      <c r="N240" s="25" t="n"/>
      <c r="O240" s="30">
        <f>IF($A240="","",IF($H240="Falta",0,IF(OR($B240="",$C240="",$I240="",$J240=""),"",MAX(0,(($B240+$C240)-($I240+$J240))*24))))</f>
        <v/>
      </c>
      <c r="P240" s="31">
        <f>IF($A240="","",IF($H240="Falta","Falta",IF($H240="Cancelamento",IF(OR($B240="",$C240="",$I240="",$J240=""),"Aviso não informado",IF(($I240+$J240)&gt;($B240+$C240),"Aviso após o horário",IF((($B240+$C240)-($I240+$J240))*24&lt;=Parâmetros!$B$2,"Cancelamento tardio","Cancelamento antecipado"))),"Tipo inválido")))</f>
        <v/>
      </c>
      <c r="Q240" s="31">
        <f>IF($A240="","",IF(OR($D240="",$K240=""),"",IF($K240=0,"Não",IF($K240&lt;$D240,"Parcial","Total"))))</f>
        <v/>
      </c>
      <c r="R240" s="32">
        <f>IF($A240="","",IF(OR($D240="",$K240=""),"",MAX(0,$D240-$K240)))</f>
        <v/>
      </c>
      <c r="S240" s="51">
        <f>IF($A240="","",IF(OR($G240="",$L240=""),"",MAX(0,$G240-$L240)))</f>
        <v/>
      </c>
      <c r="T240" s="51">
        <f>IF($A240="","",IF(OR($M240="",$N240="",$S240=""),"",IF($N240="Retido",MIN($M240,$S240),0)))</f>
        <v/>
      </c>
      <c r="U240" s="51">
        <f>IF($A240="","",IF(OR($S240="",$T240=""),"",MAX(0,$S240-$T240)))</f>
        <v/>
      </c>
      <c r="V240" s="31">
        <f>IF($A240="","",IF(COUNTIF($A$2:$A$501,$A240)&gt;1,"Código duplicado",IF(OR($B240="",$C240="",$D240="",$E240="",$F240="",$G240="",$H240="",$K240="",$L240="",$M240="",$N240=""),"Revisar campos obrigatórios",IF(AND($H240="Falta",$B240+$C240&gt;NOW()),"Falta com horário futuro",IF(AND($H240="Cancelamento",OR($I240="",$J240="")),"Informar aviso do cancelamento",IF(AND($H240="Falta",OR($I240&lt;&gt;"",$J240&lt;&gt;"")),"Limpar aviso para falta",IF(AND($H240="Cancelamento",($I240+$J240)&gt;($B240+$C240)),"Aviso após o horário",IF(AND($K240=0,$L240&gt;0),"Receita substituta sem reposição",IF(AND($K240&gt;0,$L240=0),"Confirmar reposição sem receita",IF(AND($N240="Retido",$M240&lt;=0),"Depósito retido sem valor",IF(AND($N240="Devolvido",$M240&lt;=0),"Depósito devolvido sem valor",IF(AND($N240="Não se aplica",$M240&gt;0),"Definir destino do depósito",IF($M240&gt;$G240,"Depósito acima do valor previsto","OK")))))))))))))</f>
        <v/>
      </c>
    </row>
    <row r="241" ht="22" customHeight="1">
      <c r="A241" s="25" t="n"/>
      <c r="B241" s="48" t="n"/>
      <c r="C241" s="49" t="n"/>
      <c r="D241" s="28" t="n"/>
      <c r="E241" s="25" t="n"/>
      <c r="F241" s="25" t="n"/>
      <c r="G241" s="50" t="n"/>
      <c r="H241" s="25" t="n"/>
      <c r="I241" s="48" t="n"/>
      <c r="J241" s="49" t="n"/>
      <c r="K241" s="28" t="n"/>
      <c r="L241" s="50" t="n"/>
      <c r="M241" s="50" t="n"/>
      <c r="N241" s="25" t="n"/>
      <c r="O241" s="34">
        <f>IF($A241="","",IF($H241="Falta",0,IF(OR($B241="",$C241="",$I241="",$J241=""),"",MAX(0,(($B241+$C241)-($I241+$J241))*24))))</f>
        <v/>
      </c>
      <c r="P241" s="35">
        <f>IF($A241="","",IF($H241="Falta","Falta",IF($H241="Cancelamento",IF(OR($B241="",$C241="",$I241="",$J241=""),"Aviso não informado",IF(($I241+$J241)&gt;($B241+$C241),"Aviso após o horário",IF((($B241+$C241)-($I241+$J241))*24&lt;=Parâmetros!$B$2,"Cancelamento tardio","Cancelamento antecipado"))),"Tipo inválido")))</f>
        <v/>
      </c>
      <c r="Q241" s="35">
        <f>IF($A241="","",IF(OR($D241="",$K241=""),"",IF($K241=0,"Não",IF($K241&lt;$D241,"Parcial","Total"))))</f>
        <v/>
      </c>
      <c r="R241" s="36">
        <f>IF($A241="","",IF(OR($D241="",$K241=""),"",MAX(0,$D241-$K241)))</f>
        <v/>
      </c>
      <c r="S241" s="52">
        <f>IF($A241="","",IF(OR($G241="",$L241=""),"",MAX(0,$G241-$L241)))</f>
        <v/>
      </c>
      <c r="T241" s="52">
        <f>IF($A241="","",IF(OR($M241="",$N241="",$S241=""),"",IF($N241="Retido",MIN($M241,$S241),0)))</f>
        <v/>
      </c>
      <c r="U241" s="52">
        <f>IF($A241="","",IF(OR($S241="",$T241=""),"",MAX(0,$S241-$T241)))</f>
        <v/>
      </c>
      <c r="V241" s="35">
        <f>IF($A241="","",IF(COUNTIF($A$2:$A$501,$A241)&gt;1,"Código duplicado",IF(OR($B241="",$C241="",$D241="",$E241="",$F241="",$G241="",$H241="",$K241="",$L241="",$M241="",$N241=""),"Revisar campos obrigatórios",IF(AND($H241="Falta",$B241+$C241&gt;NOW()),"Falta com horário futuro",IF(AND($H241="Cancelamento",OR($I241="",$J241="")),"Informar aviso do cancelamento",IF(AND($H241="Falta",OR($I241&lt;&gt;"",$J241&lt;&gt;"")),"Limpar aviso para falta",IF(AND($H241="Cancelamento",($I241+$J241)&gt;($B241+$C241)),"Aviso após o horário",IF(AND($K241=0,$L241&gt;0),"Receita substituta sem reposição",IF(AND($K241&gt;0,$L241=0),"Confirmar reposição sem receita",IF(AND($N241="Retido",$M241&lt;=0),"Depósito retido sem valor",IF(AND($N241="Devolvido",$M241&lt;=0),"Depósito devolvido sem valor",IF(AND($N241="Não se aplica",$M241&gt;0),"Definir destino do depósito",IF($M241&gt;$G241,"Depósito acima do valor previsto","OK")))))))))))))</f>
        <v/>
      </c>
    </row>
    <row r="242" ht="22" customHeight="1">
      <c r="A242" s="25" t="n"/>
      <c r="B242" s="48" t="n"/>
      <c r="C242" s="49" t="n"/>
      <c r="D242" s="28" t="n"/>
      <c r="E242" s="25" t="n"/>
      <c r="F242" s="25" t="n"/>
      <c r="G242" s="50" t="n"/>
      <c r="H242" s="25" t="n"/>
      <c r="I242" s="48" t="n"/>
      <c r="J242" s="49" t="n"/>
      <c r="K242" s="28" t="n"/>
      <c r="L242" s="50" t="n"/>
      <c r="M242" s="50" t="n"/>
      <c r="N242" s="25" t="n"/>
      <c r="O242" s="30">
        <f>IF($A242="","",IF($H242="Falta",0,IF(OR($B242="",$C242="",$I242="",$J242=""),"",MAX(0,(($B242+$C242)-($I242+$J242))*24))))</f>
        <v/>
      </c>
      <c r="P242" s="31">
        <f>IF($A242="","",IF($H242="Falta","Falta",IF($H242="Cancelamento",IF(OR($B242="",$C242="",$I242="",$J242=""),"Aviso não informado",IF(($I242+$J242)&gt;($B242+$C242),"Aviso após o horário",IF((($B242+$C242)-($I242+$J242))*24&lt;=Parâmetros!$B$2,"Cancelamento tardio","Cancelamento antecipado"))),"Tipo inválido")))</f>
        <v/>
      </c>
      <c r="Q242" s="31">
        <f>IF($A242="","",IF(OR($D242="",$K242=""),"",IF($K242=0,"Não",IF($K242&lt;$D242,"Parcial","Total"))))</f>
        <v/>
      </c>
      <c r="R242" s="32">
        <f>IF($A242="","",IF(OR($D242="",$K242=""),"",MAX(0,$D242-$K242)))</f>
        <v/>
      </c>
      <c r="S242" s="51">
        <f>IF($A242="","",IF(OR($G242="",$L242=""),"",MAX(0,$G242-$L242)))</f>
        <v/>
      </c>
      <c r="T242" s="51">
        <f>IF($A242="","",IF(OR($M242="",$N242="",$S242=""),"",IF($N242="Retido",MIN($M242,$S242),0)))</f>
        <v/>
      </c>
      <c r="U242" s="51">
        <f>IF($A242="","",IF(OR($S242="",$T242=""),"",MAX(0,$S242-$T242)))</f>
        <v/>
      </c>
      <c r="V242" s="31">
        <f>IF($A242="","",IF(COUNTIF($A$2:$A$501,$A242)&gt;1,"Código duplicado",IF(OR($B242="",$C242="",$D242="",$E242="",$F242="",$G242="",$H242="",$K242="",$L242="",$M242="",$N242=""),"Revisar campos obrigatórios",IF(AND($H242="Falta",$B242+$C242&gt;NOW()),"Falta com horário futuro",IF(AND($H242="Cancelamento",OR($I242="",$J242="")),"Informar aviso do cancelamento",IF(AND($H242="Falta",OR($I242&lt;&gt;"",$J242&lt;&gt;"")),"Limpar aviso para falta",IF(AND($H242="Cancelamento",($I242+$J242)&gt;($B242+$C242)),"Aviso após o horário",IF(AND($K242=0,$L242&gt;0),"Receita substituta sem reposição",IF(AND($K242&gt;0,$L242=0),"Confirmar reposição sem receita",IF(AND($N242="Retido",$M242&lt;=0),"Depósito retido sem valor",IF(AND($N242="Devolvido",$M242&lt;=0),"Depósito devolvido sem valor",IF(AND($N242="Não se aplica",$M242&gt;0),"Definir destino do depósito",IF($M242&gt;$G242,"Depósito acima do valor previsto","OK")))))))))))))</f>
        <v/>
      </c>
    </row>
    <row r="243" ht="22" customHeight="1">
      <c r="A243" s="25" t="n"/>
      <c r="B243" s="48" t="n"/>
      <c r="C243" s="49" t="n"/>
      <c r="D243" s="28" t="n"/>
      <c r="E243" s="25" t="n"/>
      <c r="F243" s="25" t="n"/>
      <c r="G243" s="50" t="n"/>
      <c r="H243" s="25" t="n"/>
      <c r="I243" s="48" t="n"/>
      <c r="J243" s="49" t="n"/>
      <c r="K243" s="28" t="n"/>
      <c r="L243" s="50" t="n"/>
      <c r="M243" s="50" t="n"/>
      <c r="N243" s="25" t="n"/>
      <c r="O243" s="34">
        <f>IF($A243="","",IF($H243="Falta",0,IF(OR($B243="",$C243="",$I243="",$J243=""),"",MAX(0,(($B243+$C243)-($I243+$J243))*24))))</f>
        <v/>
      </c>
      <c r="P243" s="35">
        <f>IF($A243="","",IF($H243="Falta","Falta",IF($H243="Cancelamento",IF(OR($B243="",$C243="",$I243="",$J243=""),"Aviso não informado",IF(($I243+$J243)&gt;($B243+$C243),"Aviso após o horário",IF((($B243+$C243)-($I243+$J243))*24&lt;=Parâmetros!$B$2,"Cancelamento tardio","Cancelamento antecipado"))),"Tipo inválido")))</f>
        <v/>
      </c>
      <c r="Q243" s="35">
        <f>IF($A243="","",IF(OR($D243="",$K243=""),"",IF($K243=0,"Não",IF($K243&lt;$D243,"Parcial","Total"))))</f>
        <v/>
      </c>
      <c r="R243" s="36">
        <f>IF($A243="","",IF(OR($D243="",$K243=""),"",MAX(0,$D243-$K243)))</f>
        <v/>
      </c>
      <c r="S243" s="52">
        <f>IF($A243="","",IF(OR($G243="",$L243=""),"",MAX(0,$G243-$L243)))</f>
        <v/>
      </c>
      <c r="T243" s="52">
        <f>IF($A243="","",IF(OR($M243="",$N243="",$S243=""),"",IF($N243="Retido",MIN($M243,$S243),0)))</f>
        <v/>
      </c>
      <c r="U243" s="52">
        <f>IF($A243="","",IF(OR($S243="",$T243=""),"",MAX(0,$S243-$T243)))</f>
        <v/>
      </c>
      <c r="V243" s="35">
        <f>IF($A243="","",IF(COUNTIF($A$2:$A$501,$A243)&gt;1,"Código duplicado",IF(OR($B243="",$C243="",$D243="",$E243="",$F243="",$G243="",$H243="",$K243="",$L243="",$M243="",$N243=""),"Revisar campos obrigatórios",IF(AND($H243="Falta",$B243+$C243&gt;NOW()),"Falta com horário futuro",IF(AND($H243="Cancelamento",OR($I243="",$J243="")),"Informar aviso do cancelamento",IF(AND($H243="Falta",OR($I243&lt;&gt;"",$J243&lt;&gt;"")),"Limpar aviso para falta",IF(AND($H243="Cancelamento",($I243+$J243)&gt;($B243+$C243)),"Aviso após o horário",IF(AND($K243=0,$L243&gt;0),"Receita substituta sem reposição",IF(AND($K243&gt;0,$L243=0),"Confirmar reposição sem receita",IF(AND($N243="Retido",$M243&lt;=0),"Depósito retido sem valor",IF(AND($N243="Devolvido",$M243&lt;=0),"Depósito devolvido sem valor",IF(AND($N243="Não se aplica",$M243&gt;0),"Definir destino do depósito",IF($M243&gt;$G243,"Depósito acima do valor previsto","OK")))))))))))))</f>
        <v/>
      </c>
    </row>
    <row r="244" ht="22" customHeight="1">
      <c r="A244" s="25" t="n"/>
      <c r="B244" s="48" t="n"/>
      <c r="C244" s="49" t="n"/>
      <c r="D244" s="28" t="n"/>
      <c r="E244" s="25" t="n"/>
      <c r="F244" s="25" t="n"/>
      <c r="G244" s="50" t="n"/>
      <c r="H244" s="25" t="n"/>
      <c r="I244" s="48" t="n"/>
      <c r="J244" s="49" t="n"/>
      <c r="K244" s="28" t="n"/>
      <c r="L244" s="50" t="n"/>
      <c r="M244" s="50" t="n"/>
      <c r="N244" s="25" t="n"/>
      <c r="O244" s="30">
        <f>IF($A244="","",IF($H244="Falta",0,IF(OR($B244="",$C244="",$I244="",$J244=""),"",MAX(0,(($B244+$C244)-($I244+$J244))*24))))</f>
        <v/>
      </c>
      <c r="P244" s="31">
        <f>IF($A244="","",IF($H244="Falta","Falta",IF($H244="Cancelamento",IF(OR($B244="",$C244="",$I244="",$J244=""),"Aviso não informado",IF(($I244+$J244)&gt;($B244+$C244),"Aviso após o horário",IF((($B244+$C244)-($I244+$J244))*24&lt;=Parâmetros!$B$2,"Cancelamento tardio","Cancelamento antecipado"))),"Tipo inválido")))</f>
        <v/>
      </c>
      <c r="Q244" s="31">
        <f>IF($A244="","",IF(OR($D244="",$K244=""),"",IF($K244=0,"Não",IF($K244&lt;$D244,"Parcial","Total"))))</f>
        <v/>
      </c>
      <c r="R244" s="32">
        <f>IF($A244="","",IF(OR($D244="",$K244=""),"",MAX(0,$D244-$K244)))</f>
        <v/>
      </c>
      <c r="S244" s="51">
        <f>IF($A244="","",IF(OR($G244="",$L244=""),"",MAX(0,$G244-$L244)))</f>
        <v/>
      </c>
      <c r="T244" s="51">
        <f>IF($A244="","",IF(OR($M244="",$N244="",$S244=""),"",IF($N244="Retido",MIN($M244,$S244),0)))</f>
        <v/>
      </c>
      <c r="U244" s="51">
        <f>IF($A244="","",IF(OR($S244="",$T244=""),"",MAX(0,$S244-$T244)))</f>
        <v/>
      </c>
      <c r="V244" s="31">
        <f>IF($A244="","",IF(COUNTIF($A$2:$A$501,$A244)&gt;1,"Código duplicado",IF(OR($B244="",$C244="",$D244="",$E244="",$F244="",$G244="",$H244="",$K244="",$L244="",$M244="",$N244=""),"Revisar campos obrigatórios",IF(AND($H244="Falta",$B244+$C244&gt;NOW()),"Falta com horário futuro",IF(AND($H244="Cancelamento",OR($I244="",$J244="")),"Informar aviso do cancelamento",IF(AND($H244="Falta",OR($I244&lt;&gt;"",$J244&lt;&gt;"")),"Limpar aviso para falta",IF(AND($H244="Cancelamento",($I244+$J244)&gt;($B244+$C244)),"Aviso após o horário",IF(AND($K244=0,$L244&gt;0),"Receita substituta sem reposição",IF(AND($K244&gt;0,$L244=0),"Confirmar reposição sem receita",IF(AND($N244="Retido",$M244&lt;=0),"Depósito retido sem valor",IF(AND($N244="Devolvido",$M244&lt;=0),"Depósito devolvido sem valor",IF(AND($N244="Não se aplica",$M244&gt;0),"Definir destino do depósito",IF($M244&gt;$G244,"Depósito acima do valor previsto","OK")))))))))))))</f>
        <v/>
      </c>
    </row>
    <row r="245" ht="22" customHeight="1">
      <c r="A245" s="25" t="n"/>
      <c r="B245" s="48" t="n"/>
      <c r="C245" s="49" t="n"/>
      <c r="D245" s="28" t="n"/>
      <c r="E245" s="25" t="n"/>
      <c r="F245" s="25" t="n"/>
      <c r="G245" s="50" t="n"/>
      <c r="H245" s="25" t="n"/>
      <c r="I245" s="48" t="n"/>
      <c r="J245" s="49" t="n"/>
      <c r="K245" s="28" t="n"/>
      <c r="L245" s="50" t="n"/>
      <c r="M245" s="50" t="n"/>
      <c r="N245" s="25" t="n"/>
      <c r="O245" s="34">
        <f>IF($A245="","",IF($H245="Falta",0,IF(OR($B245="",$C245="",$I245="",$J245=""),"",MAX(0,(($B245+$C245)-($I245+$J245))*24))))</f>
        <v/>
      </c>
      <c r="P245" s="35">
        <f>IF($A245="","",IF($H245="Falta","Falta",IF($H245="Cancelamento",IF(OR($B245="",$C245="",$I245="",$J245=""),"Aviso não informado",IF(($I245+$J245)&gt;($B245+$C245),"Aviso após o horário",IF((($B245+$C245)-($I245+$J245))*24&lt;=Parâmetros!$B$2,"Cancelamento tardio","Cancelamento antecipado"))),"Tipo inválido")))</f>
        <v/>
      </c>
      <c r="Q245" s="35">
        <f>IF($A245="","",IF(OR($D245="",$K245=""),"",IF($K245=0,"Não",IF($K245&lt;$D245,"Parcial","Total"))))</f>
        <v/>
      </c>
      <c r="R245" s="36">
        <f>IF($A245="","",IF(OR($D245="",$K245=""),"",MAX(0,$D245-$K245)))</f>
        <v/>
      </c>
      <c r="S245" s="52">
        <f>IF($A245="","",IF(OR($G245="",$L245=""),"",MAX(0,$G245-$L245)))</f>
        <v/>
      </c>
      <c r="T245" s="52">
        <f>IF($A245="","",IF(OR($M245="",$N245="",$S245=""),"",IF($N245="Retido",MIN($M245,$S245),0)))</f>
        <v/>
      </c>
      <c r="U245" s="52">
        <f>IF($A245="","",IF(OR($S245="",$T245=""),"",MAX(0,$S245-$T245)))</f>
        <v/>
      </c>
      <c r="V245" s="35">
        <f>IF($A245="","",IF(COUNTIF($A$2:$A$501,$A245)&gt;1,"Código duplicado",IF(OR($B245="",$C245="",$D245="",$E245="",$F245="",$G245="",$H245="",$K245="",$L245="",$M245="",$N245=""),"Revisar campos obrigatórios",IF(AND($H245="Falta",$B245+$C245&gt;NOW()),"Falta com horário futuro",IF(AND($H245="Cancelamento",OR($I245="",$J245="")),"Informar aviso do cancelamento",IF(AND($H245="Falta",OR($I245&lt;&gt;"",$J245&lt;&gt;"")),"Limpar aviso para falta",IF(AND($H245="Cancelamento",($I245+$J245)&gt;($B245+$C245)),"Aviso após o horário",IF(AND($K245=0,$L245&gt;0),"Receita substituta sem reposição",IF(AND($K245&gt;0,$L245=0),"Confirmar reposição sem receita",IF(AND($N245="Retido",$M245&lt;=0),"Depósito retido sem valor",IF(AND($N245="Devolvido",$M245&lt;=0),"Depósito devolvido sem valor",IF(AND($N245="Não se aplica",$M245&gt;0),"Definir destino do depósito",IF($M245&gt;$G245,"Depósito acima do valor previsto","OK")))))))))))))</f>
        <v/>
      </c>
    </row>
    <row r="246" ht="22" customHeight="1">
      <c r="A246" s="25" t="n"/>
      <c r="B246" s="48" t="n"/>
      <c r="C246" s="49" t="n"/>
      <c r="D246" s="28" t="n"/>
      <c r="E246" s="25" t="n"/>
      <c r="F246" s="25" t="n"/>
      <c r="G246" s="50" t="n"/>
      <c r="H246" s="25" t="n"/>
      <c r="I246" s="48" t="n"/>
      <c r="J246" s="49" t="n"/>
      <c r="K246" s="28" t="n"/>
      <c r="L246" s="50" t="n"/>
      <c r="M246" s="50" t="n"/>
      <c r="N246" s="25" t="n"/>
      <c r="O246" s="30">
        <f>IF($A246="","",IF($H246="Falta",0,IF(OR($B246="",$C246="",$I246="",$J246=""),"",MAX(0,(($B246+$C246)-($I246+$J246))*24))))</f>
        <v/>
      </c>
      <c r="P246" s="31">
        <f>IF($A246="","",IF($H246="Falta","Falta",IF($H246="Cancelamento",IF(OR($B246="",$C246="",$I246="",$J246=""),"Aviso não informado",IF(($I246+$J246)&gt;($B246+$C246),"Aviso após o horário",IF((($B246+$C246)-($I246+$J246))*24&lt;=Parâmetros!$B$2,"Cancelamento tardio","Cancelamento antecipado"))),"Tipo inválido")))</f>
        <v/>
      </c>
      <c r="Q246" s="31">
        <f>IF($A246="","",IF(OR($D246="",$K246=""),"",IF($K246=0,"Não",IF($K246&lt;$D246,"Parcial","Total"))))</f>
        <v/>
      </c>
      <c r="R246" s="32">
        <f>IF($A246="","",IF(OR($D246="",$K246=""),"",MAX(0,$D246-$K246)))</f>
        <v/>
      </c>
      <c r="S246" s="51">
        <f>IF($A246="","",IF(OR($G246="",$L246=""),"",MAX(0,$G246-$L246)))</f>
        <v/>
      </c>
      <c r="T246" s="51">
        <f>IF($A246="","",IF(OR($M246="",$N246="",$S246=""),"",IF($N246="Retido",MIN($M246,$S246),0)))</f>
        <v/>
      </c>
      <c r="U246" s="51">
        <f>IF($A246="","",IF(OR($S246="",$T246=""),"",MAX(0,$S246-$T246)))</f>
        <v/>
      </c>
      <c r="V246" s="31">
        <f>IF($A246="","",IF(COUNTIF($A$2:$A$501,$A246)&gt;1,"Código duplicado",IF(OR($B246="",$C246="",$D246="",$E246="",$F246="",$G246="",$H246="",$K246="",$L246="",$M246="",$N246=""),"Revisar campos obrigatórios",IF(AND($H246="Falta",$B246+$C246&gt;NOW()),"Falta com horário futuro",IF(AND($H246="Cancelamento",OR($I246="",$J246="")),"Informar aviso do cancelamento",IF(AND($H246="Falta",OR($I246&lt;&gt;"",$J246&lt;&gt;"")),"Limpar aviso para falta",IF(AND($H246="Cancelamento",($I246+$J246)&gt;($B246+$C246)),"Aviso após o horário",IF(AND($K246=0,$L246&gt;0),"Receita substituta sem reposição",IF(AND($K246&gt;0,$L246=0),"Confirmar reposição sem receita",IF(AND($N246="Retido",$M246&lt;=0),"Depósito retido sem valor",IF(AND($N246="Devolvido",$M246&lt;=0),"Depósito devolvido sem valor",IF(AND($N246="Não se aplica",$M246&gt;0),"Definir destino do depósito",IF($M246&gt;$G246,"Depósito acima do valor previsto","OK")))))))))))))</f>
        <v/>
      </c>
    </row>
    <row r="247" ht="22" customHeight="1">
      <c r="A247" s="25" t="n"/>
      <c r="B247" s="48" t="n"/>
      <c r="C247" s="49" t="n"/>
      <c r="D247" s="28" t="n"/>
      <c r="E247" s="25" t="n"/>
      <c r="F247" s="25" t="n"/>
      <c r="G247" s="50" t="n"/>
      <c r="H247" s="25" t="n"/>
      <c r="I247" s="48" t="n"/>
      <c r="J247" s="49" t="n"/>
      <c r="K247" s="28" t="n"/>
      <c r="L247" s="50" t="n"/>
      <c r="M247" s="50" t="n"/>
      <c r="N247" s="25" t="n"/>
      <c r="O247" s="34">
        <f>IF($A247="","",IF($H247="Falta",0,IF(OR($B247="",$C247="",$I247="",$J247=""),"",MAX(0,(($B247+$C247)-($I247+$J247))*24))))</f>
        <v/>
      </c>
      <c r="P247" s="35">
        <f>IF($A247="","",IF($H247="Falta","Falta",IF($H247="Cancelamento",IF(OR($B247="",$C247="",$I247="",$J247=""),"Aviso não informado",IF(($I247+$J247)&gt;($B247+$C247),"Aviso após o horário",IF((($B247+$C247)-($I247+$J247))*24&lt;=Parâmetros!$B$2,"Cancelamento tardio","Cancelamento antecipado"))),"Tipo inválido")))</f>
        <v/>
      </c>
      <c r="Q247" s="35">
        <f>IF($A247="","",IF(OR($D247="",$K247=""),"",IF($K247=0,"Não",IF($K247&lt;$D247,"Parcial","Total"))))</f>
        <v/>
      </c>
      <c r="R247" s="36">
        <f>IF($A247="","",IF(OR($D247="",$K247=""),"",MAX(0,$D247-$K247)))</f>
        <v/>
      </c>
      <c r="S247" s="52">
        <f>IF($A247="","",IF(OR($G247="",$L247=""),"",MAX(0,$G247-$L247)))</f>
        <v/>
      </c>
      <c r="T247" s="52">
        <f>IF($A247="","",IF(OR($M247="",$N247="",$S247=""),"",IF($N247="Retido",MIN($M247,$S247),0)))</f>
        <v/>
      </c>
      <c r="U247" s="52">
        <f>IF($A247="","",IF(OR($S247="",$T247=""),"",MAX(0,$S247-$T247)))</f>
        <v/>
      </c>
      <c r="V247" s="35">
        <f>IF($A247="","",IF(COUNTIF($A$2:$A$501,$A247)&gt;1,"Código duplicado",IF(OR($B247="",$C247="",$D247="",$E247="",$F247="",$G247="",$H247="",$K247="",$L247="",$M247="",$N247=""),"Revisar campos obrigatórios",IF(AND($H247="Falta",$B247+$C247&gt;NOW()),"Falta com horário futuro",IF(AND($H247="Cancelamento",OR($I247="",$J247="")),"Informar aviso do cancelamento",IF(AND($H247="Falta",OR($I247&lt;&gt;"",$J247&lt;&gt;"")),"Limpar aviso para falta",IF(AND($H247="Cancelamento",($I247+$J247)&gt;($B247+$C247)),"Aviso após o horário",IF(AND($K247=0,$L247&gt;0),"Receita substituta sem reposição",IF(AND($K247&gt;0,$L247=0),"Confirmar reposição sem receita",IF(AND($N247="Retido",$M247&lt;=0),"Depósito retido sem valor",IF(AND($N247="Devolvido",$M247&lt;=0),"Depósito devolvido sem valor",IF(AND($N247="Não se aplica",$M247&gt;0),"Definir destino do depósito",IF($M247&gt;$G247,"Depósito acima do valor previsto","OK")))))))))))))</f>
        <v/>
      </c>
    </row>
    <row r="248" ht="22" customHeight="1">
      <c r="A248" s="25" t="n"/>
      <c r="B248" s="48" t="n"/>
      <c r="C248" s="49" t="n"/>
      <c r="D248" s="28" t="n"/>
      <c r="E248" s="25" t="n"/>
      <c r="F248" s="25" t="n"/>
      <c r="G248" s="50" t="n"/>
      <c r="H248" s="25" t="n"/>
      <c r="I248" s="48" t="n"/>
      <c r="J248" s="49" t="n"/>
      <c r="K248" s="28" t="n"/>
      <c r="L248" s="50" t="n"/>
      <c r="M248" s="50" t="n"/>
      <c r="N248" s="25" t="n"/>
      <c r="O248" s="30">
        <f>IF($A248="","",IF($H248="Falta",0,IF(OR($B248="",$C248="",$I248="",$J248=""),"",MAX(0,(($B248+$C248)-($I248+$J248))*24))))</f>
        <v/>
      </c>
      <c r="P248" s="31">
        <f>IF($A248="","",IF($H248="Falta","Falta",IF($H248="Cancelamento",IF(OR($B248="",$C248="",$I248="",$J248=""),"Aviso não informado",IF(($I248+$J248)&gt;($B248+$C248),"Aviso após o horário",IF((($B248+$C248)-($I248+$J248))*24&lt;=Parâmetros!$B$2,"Cancelamento tardio","Cancelamento antecipado"))),"Tipo inválido")))</f>
        <v/>
      </c>
      <c r="Q248" s="31">
        <f>IF($A248="","",IF(OR($D248="",$K248=""),"",IF($K248=0,"Não",IF($K248&lt;$D248,"Parcial","Total"))))</f>
        <v/>
      </c>
      <c r="R248" s="32">
        <f>IF($A248="","",IF(OR($D248="",$K248=""),"",MAX(0,$D248-$K248)))</f>
        <v/>
      </c>
      <c r="S248" s="51">
        <f>IF($A248="","",IF(OR($G248="",$L248=""),"",MAX(0,$G248-$L248)))</f>
        <v/>
      </c>
      <c r="T248" s="51">
        <f>IF($A248="","",IF(OR($M248="",$N248="",$S248=""),"",IF($N248="Retido",MIN($M248,$S248),0)))</f>
        <v/>
      </c>
      <c r="U248" s="51">
        <f>IF($A248="","",IF(OR($S248="",$T248=""),"",MAX(0,$S248-$T248)))</f>
        <v/>
      </c>
      <c r="V248" s="31">
        <f>IF($A248="","",IF(COUNTIF($A$2:$A$501,$A248)&gt;1,"Código duplicado",IF(OR($B248="",$C248="",$D248="",$E248="",$F248="",$G248="",$H248="",$K248="",$L248="",$M248="",$N248=""),"Revisar campos obrigatórios",IF(AND($H248="Falta",$B248+$C248&gt;NOW()),"Falta com horário futuro",IF(AND($H248="Cancelamento",OR($I248="",$J248="")),"Informar aviso do cancelamento",IF(AND($H248="Falta",OR($I248&lt;&gt;"",$J248&lt;&gt;"")),"Limpar aviso para falta",IF(AND($H248="Cancelamento",($I248+$J248)&gt;($B248+$C248)),"Aviso após o horário",IF(AND($K248=0,$L248&gt;0),"Receita substituta sem reposição",IF(AND($K248&gt;0,$L248=0),"Confirmar reposição sem receita",IF(AND($N248="Retido",$M248&lt;=0),"Depósito retido sem valor",IF(AND($N248="Devolvido",$M248&lt;=0),"Depósito devolvido sem valor",IF(AND($N248="Não se aplica",$M248&gt;0),"Definir destino do depósito",IF($M248&gt;$G248,"Depósito acima do valor previsto","OK")))))))))))))</f>
        <v/>
      </c>
    </row>
    <row r="249" ht="22" customHeight="1">
      <c r="A249" s="25" t="n"/>
      <c r="B249" s="48" t="n"/>
      <c r="C249" s="49" t="n"/>
      <c r="D249" s="28" t="n"/>
      <c r="E249" s="25" t="n"/>
      <c r="F249" s="25" t="n"/>
      <c r="G249" s="50" t="n"/>
      <c r="H249" s="25" t="n"/>
      <c r="I249" s="48" t="n"/>
      <c r="J249" s="49" t="n"/>
      <c r="K249" s="28" t="n"/>
      <c r="L249" s="50" t="n"/>
      <c r="M249" s="50" t="n"/>
      <c r="N249" s="25" t="n"/>
      <c r="O249" s="34">
        <f>IF($A249="","",IF($H249="Falta",0,IF(OR($B249="",$C249="",$I249="",$J249=""),"",MAX(0,(($B249+$C249)-($I249+$J249))*24))))</f>
        <v/>
      </c>
      <c r="P249" s="35">
        <f>IF($A249="","",IF($H249="Falta","Falta",IF($H249="Cancelamento",IF(OR($B249="",$C249="",$I249="",$J249=""),"Aviso não informado",IF(($I249+$J249)&gt;($B249+$C249),"Aviso após o horário",IF((($B249+$C249)-($I249+$J249))*24&lt;=Parâmetros!$B$2,"Cancelamento tardio","Cancelamento antecipado"))),"Tipo inválido")))</f>
        <v/>
      </c>
      <c r="Q249" s="35">
        <f>IF($A249="","",IF(OR($D249="",$K249=""),"",IF($K249=0,"Não",IF($K249&lt;$D249,"Parcial","Total"))))</f>
        <v/>
      </c>
      <c r="R249" s="36">
        <f>IF($A249="","",IF(OR($D249="",$K249=""),"",MAX(0,$D249-$K249)))</f>
        <v/>
      </c>
      <c r="S249" s="52">
        <f>IF($A249="","",IF(OR($G249="",$L249=""),"",MAX(0,$G249-$L249)))</f>
        <v/>
      </c>
      <c r="T249" s="52">
        <f>IF($A249="","",IF(OR($M249="",$N249="",$S249=""),"",IF($N249="Retido",MIN($M249,$S249),0)))</f>
        <v/>
      </c>
      <c r="U249" s="52">
        <f>IF($A249="","",IF(OR($S249="",$T249=""),"",MAX(0,$S249-$T249)))</f>
        <v/>
      </c>
      <c r="V249" s="35">
        <f>IF($A249="","",IF(COUNTIF($A$2:$A$501,$A249)&gt;1,"Código duplicado",IF(OR($B249="",$C249="",$D249="",$E249="",$F249="",$G249="",$H249="",$K249="",$L249="",$M249="",$N249=""),"Revisar campos obrigatórios",IF(AND($H249="Falta",$B249+$C249&gt;NOW()),"Falta com horário futuro",IF(AND($H249="Cancelamento",OR($I249="",$J249="")),"Informar aviso do cancelamento",IF(AND($H249="Falta",OR($I249&lt;&gt;"",$J249&lt;&gt;"")),"Limpar aviso para falta",IF(AND($H249="Cancelamento",($I249+$J249)&gt;($B249+$C249)),"Aviso após o horário",IF(AND($K249=0,$L249&gt;0),"Receita substituta sem reposição",IF(AND($K249&gt;0,$L249=0),"Confirmar reposição sem receita",IF(AND($N249="Retido",$M249&lt;=0),"Depósito retido sem valor",IF(AND($N249="Devolvido",$M249&lt;=0),"Depósito devolvido sem valor",IF(AND($N249="Não se aplica",$M249&gt;0),"Definir destino do depósito",IF($M249&gt;$G249,"Depósito acima do valor previsto","OK")))))))))))))</f>
        <v/>
      </c>
    </row>
    <row r="250" ht="22" customHeight="1">
      <c r="A250" s="25" t="n"/>
      <c r="B250" s="48" t="n"/>
      <c r="C250" s="49" t="n"/>
      <c r="D250" s="28" t="n"/>
      <c r="E250" s="25" t="n"/>
      <c r="F250" s="25" t="n"/>
      <c r="G250" s="50" t="n"/>
      <c r="H250" s="25" t="n"/>
      <c r="I250" s="48" t="n"/>
      <c r="J250" s="49" t="n"/>
      <c r="K250" s="28" t="n"/>
      <c r="L250" s="50" t="n"/>
      <c r="M250" s="50" t="n"/>
      <c r="N250" s="25" t="n"/>
      <c r="O250" s="30">
        <f>IF($A250="","",IF($H250="Falta",0,IF(OR($B250="",$C250="",$I250="",$J250=""),"",MAX(0,(($B250+$C250)-($I250+$J250))*24))))</f>
        <v/>
      </c>
      <c r="P250" s="31">
        <f>IF($A250="","",IF($H250="Falta","Falta",IF($H250="Cancelamento",IF(OR($B250="",$C250="",$I250="",$J250=""),"Aviso não informado",IF(($I250+$J250)&gt;($B250+$C250),"Aviso após o horário",IF((($B250+$C250)-($I250+$J250))*24&lt;=Parâmetros!$B$2,"Cancelamento tardio","Cancelamento antecipado"))),"Tipo inválido")))</f>
        <v/>
      </c>
      <c r="Q250" s="31">
        <f>IF($A250="","",IF(OR($D250="",$K250=""),"",IF($K250=0,"Não",IF($K250&lt;$D250,"Parcial","Total"))))</f>
        <v/>
      </c>
      <c r="R250" s="32">
        <f>IF($A250="","",IF(OR($D250="",$K250=""),"",MAX(0,$D250-$K250)))</f>
        <v/>
      </c>
      <c r="S250" s="51">
        <f>IF($A250="","",IF(OR($G250="",$L250=""),"",MAX(0,$G250-$L250)))</f>
        <v/>
      </c>
      <c r="T250" s="51">
        <f>IF($A250="","",IF(OR($M250="",$N250="",$S250=""),"",IF($N250="Retido",MIN($M250,$S250),0)))</f>
        <v/>
      </c>
      <c r="U250" s="51">
        <f>IF($A250="","",IF(OR($S250="",$T250=""),"",MAX(0,$S250-$T250)))</f>
        <v/>
      </c>
      <c r="V250" s="31">
        <f>IF($A250="","",IF(COUNTIF($A$2:$A$501,$A250)&gt;1,"Código duplicado",IF(OR($B250="",$C250="",$D250="",$E250="",$F250="",$G250="",$H250="",$K250="",$L250="",$M250="",$N250=""),"Revisar campos obrigatórios",IF(AND($H250="Falta",$B250+$C250&gt;NOW()),"Falta com horário futuro",IF(AND($H250="Cancelamento",OR($I250="",$J250="")),"Informar aviso do cancelamento",IF(AND($H250="Falta",OR($I250&lt;&gt;"",$J250&lt;&gt;"")),"Limpar aviso para falta",IF(AND($H250="Cancelamento",($I250+$J250)&gt;($B250+$C250)),"Aviso após o horário",IF(AND($K250=0,$L250&gt;0),"Receita substituta sem reposição",IF(AND($K250&gt;0,$L250=0),"Confirmar reposição sem receita",IF(AND($N250="Retido",$M250&lt;=0),"Depósito retido sem valor",IF(AND($N250="Devolvido",$M250&lt;=0),"Depósito devolvido sem valor",IF(AND($N250="Não se aplica",$M250&gt;0),"Definir destino do depósito",IF($M250&gt;$G250,"Depósito acima do valor previsto","OK")))))))))))))</f>
        <v/>
      </c>
    </row>
    <row r="251" ht="22" customHeight="1">
      <c r="A251" s="25" t="n"/>
      <c r="B251" s="48" t="n"/>
      <c r="C251" s="49" t="n"/>
      <c r="D251" s="28" t="n"/>
      <c r="E251" s="25" t="n"/>
      <c r="F251" s="25" t="n"/>
      <c r="G251" s="50" t="n"/>
      <c r="H251" s="25" t="n"/>
      <c r="I251" s="48" t="n"/>
      <c r="J251" s="49" t="n"/>
      <c r="K251" s="28" t="n"/>
      <c r="L251" s="50" t="n"/>
      <c r="M251" s="50" t="n"/>
      <c r="N251" s="25" t="n"/>
      <c r="O251" s="34">
        <f>IF($A251="","",IF($H251="Falta",0,IF(OR($B251="",$C251="",$I251="",$J251=""),"",MAX(0,(($B251+$C251)-($I251+$J251))*24))))</f>
        <v/>
      </c>
      <c r="P251" s="35">
        <f>IF($A251="","",IF($H251="Falta","Falta",IF($H251="Cancelamento",IF(OR($B251="",$C251="",$I251="",$J251=""),"Aviso não informado",IF(($I251+$J251)&gt;($B251+$C251),"Aviso após o horário",IF((($B251+$C251)-($I251+$J251))*24&lt;=Parâmetros!$B$2,"Cancelamento tardio","Cancelamento antecipado"))),"Tipo inválido")))</f>
        <v/>
      </c>
      <c r="Q251" s="35">
        <f>IF($A251="","",IF(OR($D251="",$K251=""),"",IF($K251=0,"Não",IF($K251&lt;$D251,"Parcial","Total"))))</f>
        <v/>
      </c>
      <c r="R251" s="36">
        <f>IF($A251="","",IF(OR($D251="",$K251=""),"",MAX(0,$D251-$K251)))</f>
        <v/>
      </c>
      <c r="S251" s="52">
        <f>IF($A251="","",IF(OR($G251="",$L251=""),"",MAX(0,$G251-$L251)))</f>
        <v/>
      </c>
      <c r="T251" s="52">
        <f>IF($A251="","",IF(OR($M251="",$N251="",$S251=""),"",IF($N251="Retido",MIN($M251,$S251),0)))</f>
        <v/>
      </c>
      <c r="U251" s="52">
        <f>IF($A251="","",IF(OR($S251="",$T251=""),"",MAX(0,$S251-$T251)))</f>
        <v/>
      </c>
      <c r="V251" s="35">
        <f>IF($A251="","",IF(COUNTIF($A$2:$A$501,$A251)&gt;1,"Código duplicado",IF(OR($B251="",$C251="",$D251="",$E251="",$F251="",$G251="",$H251="",$K251="",$L251="",$M251="",$N251=""),"Revisar campos obrigatórios",IF(AND($H251="Falta",$B251+$C251&gt;NOW()),"Falta com horário futuro",IF(AND($H251="Cancelamento",OR($I251="",$J251="")),"Informar aviso do cancelamento",IF(AND($H251="Falta",OR($I251&lt;&gt;"",$J251&lt;&gt;"")),"Limpar aviso para falta",IF(AND($H251="Cancelamento",($I251+$J251)&gt;($B251+$C251)),"Aviso após o horário",IF(AND($K251=0,$L251&gt;0),"Receita substituta sem reposição",IF(AND($K251&gt;0,$L251=0),"Confirmar reposição sem receita",IF(AND($N251="Retido",$M251&lt;=0),"Depósito retido sem valor",IF(AND($N251="Devolvido",$M251&lt;=0),"Depósito devolvido sem valor",IF(AND($N251="Não se aplica",$M251&gt;0),"Definir destino do depósito",IF($M251&gt;$G251,"Depósito acima do valor previsto","OK")))))))))))))</f>
        <v/>
      </c>
    </row>
    <row r="252" ht="22" customHeight="1">
      <c r="A252" s="25" t="n"/>
      <c r="B252" s="48" t="n"/>
      <c r="C252" s="49" t="n"/>
      <c r="D252" s="28" t="n"/>
      <c r="E252" s="25" t="n"/>
      <c r="F252" s="25" t="n"/>
      <c r="G252" s="50" t="n"/>
      <c r="H252" s="25" t="n"/>
      <c r="I252" s="48" t="n"/>
      <c r="J252" s="49" t="n"/>
      <c r="K252" s="28" t="n"/>
      <c r="L252" s="50" t="n"/>
      <c r="M252" s="50" t="n"/>
      <c r="N252" s="25" t="n"/>
      <c r="O252" s="30">
        <f>IF($A252="","",IF($H252="Falta",0,IF(OR($B252="",$C252="",$I252="",$J252=""),"",MAX(0,(($B252+$C252)-($I252+$J252))*24))))</f>
        <v/>
      </c>
      <c r="P252" s="31">
        <f>IF($A252="","",IF($H252="Falta","Falta",IF($H252="Cancelamento",IF(OR($B252="",$C252="",$I252="",$J252=""),"Aviso não informado",IF(($I252+$J252)&gt;($B252+$C252),"Aviso após o horário",IF((($B252+$C252)-($I252+$J252))*24&lt;=Parâmetros!$B$2,"Cancelamento tardio","Cancelamento antecipado"))),"Tipo inválido")))</f>
        <v/>
      </c>
      <c r="Q252" s="31">
        <f>IF($A252="","",IF(OR($D252="",$K252=""),"",IF($K252=0,"Não",IF($K252&lt;$D252,"Parcial","Total"))))</f>
        <v/>
      </c>
      <c r="R252" s="32">
        <f>IF($A252="","",IF(OR($D252="",$K252=""),"",MAX(0,$D252-$K252)))</f>
        <v/>
      </c>
      <c r="S252" s="51">
        <f>IF($A252="","",IF(OR($G252="",$L252=""),"",MAX(0,$G252-$L252)))</f>
        <v/>
      </c>
      <c r="T252" s="51">
        <f>IF($A252="","",IF(OR($M252="",$N252="",$S252=""),"",IF($N252="Retido",MIN($M252,$S252),0)))</f>
        <v/>
      </c>
      <c r="U252" s="51">
        <f>IF($A252="","",IF(OR($S252="",$T252=""),"",MAX(0,$S252-$T252)))</f>
        <v/>
      </c>
      <c r="V252" s="31">
        <f>IF($A252="","",IF(COUNTIF($A$2:$A$501,$A252)&gt;1,"Código duplicado",IF(OR($B252="",$C252="",$D252="",$E252="",$F252="",$G252="",$H252="",$K252="",$L252="",$M252="",$N252=""),"Revisar campos obrigatórios",IF(AND($H252="Falta",$B252+$C252&gt;NOW()),"Falta com horário futuro",IF(AND($H252="Cancelamento",OR($I252="",$J252="")),"Informar aviso do cancelamento",IF(AND($H252="Falta",OR($I252&lt;&gt;"",$J252&lt;&gt;"")),"Limpar aviso para falta",IF(AND($H252="Cancelamento",($I252+$J252)&gt;($B252+$C252)),"Aviso após o horário",IF(AND($K252=0,$L252&gt;0),"Receita substituta sem reposição",IF(AND($K252&gt;0,$L252=0),"Confirmar reposição sem receita",IF(AND($N252="Retido",$M252&lt;=0),"Depósito retido sem valor",IF(AND($N252="Devolvido",$M252&lt;=0),"Depósito devolvido sem valor",IF(AND($N252="Não se aplica",$M252&gt;0),"Definir destino do depósito",IF($M252&gt;$G252,"Depósito acima do valor previsto","OK")))))))))))))</f>
        <v/>
      </c>
    </row>
    <row r="253" ht="22" customHeight="1">
      <c r="A253" s="25" t="n"/>
      <c r="B253" s="48" t="n"/>
      <c r="C253" s="49" t="n"/>
      <c r="D253" s="28" t="n"/>
      <c r="E253" s="25" t="n"/>
      <c r="F253" s="25" t="n"/>
      <c r="G253" s="50" t="n"/>
      <c r="H253" s="25" t="n"/>
      <c r="I253" s="48" t="n"/>
      <c r="J253" s="49" t="n"/>
      <c r="K253" s="28" t="n"/>
      <c r="L253" s="50" t="n"/>
      <c r="M253" s="50" t="n"/>
      <c r="N253" s="25" t="n"/>
      <c r="O253" s="34">
        <f>IF($A253="","",IF($H253="Falta",0,IF(OR($B253="",$C253="",$I253="",$J253=""),"",MAX(0,(($B253+$C253)-($I253+$J253))*24))))</f>
        <v/>
      </c>
      <c r="P253" s="35">
        <f>IF($A253="","",IF($H253="Falta","Falta",IF($H253="Cancelamento",IF(OR($B253="",$C253="",$I253="",$J253=""),"Aviso não informado",IF(($I253+$J253)&gt;($B253+$C253),"Aviso após o horário",IF((($B253+$C253)-($I253+$J253))*24&lt;=Parâmetros!$B$2,"Cancelamento tardio","Cancelamento antecipado"))),"Tipo inválido")))</f>
        <v/>
      </c>
      <c r="Q253" s="35">
        <f>IF($A253="","",IF(OR($D253="",$K253=""),"",IF($K253=0,"Não",IF($K253&lt;$D253,"Parcial","Total"))))</f>
        <v/>
      </c>
      <c r="R253" s="36">
        <f>IF($A253="","",IF(OR($D253="",$K253=""),"",MAX(0,$D253-$K253)))</f>
        <v/>
      </c>
      <c r="S253" s="52">
        <f>IF($A253="","",IF(OR($G253="",$L253=""),"",MAX(0,$G253-$L253)))</f>
        <v/>
      </c>
      <c r="T253" s="52">
        <f>IF($A253="","",IF(OR($M253="",$N253="",$S253=""),"",IF($N253="Retido",MIN($M253,$S253),0)))</f>
        <v/>
      </c>
      <c r="U253" s="52">
        <f>IF($A253="","",IF(OR($S253="",$T253=""),"",MAX(0,$S253-$T253)))</f>
        <v/>
      </c>
      <c r="V253" s="35">
        <f>IF($A253="","",IF(COUNTIF($A$2:$A$501,$A253)&gt;1,"Código duplicado",IF(OR($B253="",$C253="",$D253="",$E253="",$F253="",$G253="",$H253="",$K253="",$L253="",$M253="",$N253=""),"Revisar campos obrigatórios",IF(AND($H253="Falta",$B253+$C253&gt;NOW()),"Falta com horário futuro",IF(AND($H253="Cancelamento",OR($I253="",$J253="")),"Informar aviso do cancelamento",IF(AND($H253="Falta",OR($I253&lt;&gt;"",$J253&lt;&gt;"")),"Limpar aviso para falta",IF(AND($H253="Cancelamento",($I253+$J253)&gt;($B253+$C253)),"Aviso após o horário",IF(AND($K253=0,$L253&gt;0),"Receita substituta sem reposição",IF(AND($K253&gt;0,$L253=0),"Confirmar reposição sem receita",IF(AND($N253="Retido",$M253&lt;=0),"Depósito retido sem valor",IF(AND($N253="Devolvido",$M253&lt;=0),"Depósito devolvido sem valor",IF(AND($N253="Não se aplica",$M253&gt;0),"Definir destino do depósito",IF($M253&gt;$G253,"Depósito acima do valor previsto","OK")))))))))))))</f>
        <v/>
      </c>
    </row>
    <row r="254" ht="22" customHeight="1">
      <c r="A254" s="25" t="n"/>
      <c r="B254" s="48" t="n"/>
      <c r="C254" s="49" t="n"/>
      <c r="D254" s="28" t="n"/>
      <c r="E254" s="25" t="n"/>
      <c r="F254" s="25" t="n"/>
      <c r="G254" s="50" t="n"/>
      <c r="H254" s="25" t="n"/>
      <c r="I254" s="48" t="n"/>
      <c r="J254" s="49" t="n"/>
      <c r="K254" s="28" t="n"/>
      <c r="L254" s="50" t="n"/>
      <c r="M254" s="50" t="n"/>
      <c r="N254" s="25" t="n"/>
      <c r="O254" s="30">
        <f>IF($A254="","",IF($H254="Falta",0,IF(OR($B254="",$C254="",$I254="",$J254=""),"",MAX(0,(($B254+$C254)-($I254+$J254))*24))))</f>
        <v/>
      </c>
      <c r="P254" s="31">
        <f>IF($A254="","",IF($H254="Falta","Falta",IF($H254="Cancelamento",IF(OR($B254="",$C254="",$I254="",$J254=""),"Aviso não informado",IF(($I254+$J254)&gt;($B254+$C254),"Aviso após o horário",IF((($B254+$C254)-($I254+$J254))*24&lt;=Parâmetros!$B$2,"Cancelamento tardio","Cancelamento antecipado"))),"Tipo inválido")))</f>
        <v/>
      </c>
      <c r="Q254" s="31">
        <f>IF($A254="","",IF(OR($D254="",$K254=""),"",IF($K254=0,"Não",IF($K254&lt;$D254,"Parcial","Total"))))</f>
        <v/>
      </c>
      <c r="R254" s="32">
        <f>IF($A254="","",IF(OR($D254="",$K254=""),"",MAX(0,$D254-$K254)))</f>
        <v/>
      </c>
      <c r="S254" s="51">
        <f>IF($A254="","",IF(OR($G254="",$L254=""),"",MAX(0,$G254-$L254)))</f>
        <v/>
      </c>
      <c r="T254" s="51">
        <f>IF($A254="","",IF(OR($M254="",$N254="",$S254=""),"",IF($N254="Retido",MIN($M254,$S254),0)))</f>
        <v/>
      </c>
      <c r="U254" s="51">
        <f>IF($A254="","",IF(OR($S254="",$T254=""),"",MAX(0,$S254-$T254)))</f>
        <v/>
      </c>
      <c r="V254" s="31">
        <f>IF($A254="","",IF(COUNTIF($A$2:$A$501,$A254)&gt;1,"Código duplicado",IF(OR($B254="",$C254="",$D254="",$E254="",$F254="",$G254="",$H254="",$K254="",$L254="",$M254="",$N254=""),"Revisar campos obrigatórios",IF(AND($H254="Falta",$B254+$C254&gt;NOW()),"Falta com horário futuro",IF(AND($H254="Cancelamento",OR($I254="",$J254="")),"Informar aviso do cancelamento",IF(AND($H254="Falta",OR($I254&lt;&gt;"",$J254&lt;&gt;"")),"Limpar aviso para falta",IF(AND($H254="Cancelamento",($I254+$J254)&gt;($B254+$C254)),"Aviso após o horário",IF(AND($K254=0,$L254&gt;0),"Receita substituta sem reposição",IF(AND($K254&gt;0,$L254=0),"Confirmar reposição sem receita",IF(AND($N254="Retido",$M254&lt;=0),"Depósito retido sem valor",IF(AND($N254="Devolvido",$M254&lt;=0),"Depósito devolvido sem valor",IF(AND($N254="Não se aplica",$M254&gt;0),"Definir destino do depósito",IF($M254&gt;$G254,"Depósito acima do valor previsto","OK")))))))))))))</f>
        <v/>
      </c>
    </row>
    <row r="255" ht="22" customHeight="1">
      <c r="A255" s="25" t="n"/>
      <c r="B255" s="48" t="n"/>
      <c r="C255" s="49" t="n"/>
      <c r="D255" s="28" t="n"/>
      <c r="E255" s="25" t="n"/>
      <c r="F255" s="25" t="n"/>
      <c r="G255" s="50" t="n"/>
      <c r="H255" s="25" t="n"/>
      <c r="I255" s="48" t="n"/>
      <c r="J255" s="49" t="n"/>
      <c r="K255" s="28" t="n"/>
      <c r="L255" s="50" t="n"/>
      <c r="M255" s="50" t="n"/>
      <c r="N255" s="25" t="n"/>
      <c r="O255" s="34">
        <f>IF($A255="","",IF($H255="Falta",0,IF(OR($B255="",$C255="",$I255="",$J255=""),"",MAX(0,(($B255+$C255)-($I255+$J255))*24))))</f>
        <v/>
      </c>
      <c r="P255" s="35">
        <f>IF($A255="","",IF($H255="Falta","Falta",IF($H255="Cancelamento",IF(OR($B255="",$C255="",$I255="",$J255=""),"Aviso não informado",IF(($I255+$J255)&gt;($B255+$C255),"Aviso após o horário",IF((($B255+$C255)-($I255+$J255))*24&lt;=Parâmetros!$B$2,"Cancelamento tardio","Cancelamento antecipado"))),"Tipo inválido")))</f>
        <v/>
      </c>
      <c r="Q255" s="35">
        <f>IF($A255="","",IF(OR($D255="",$K255=""),"",IF($K255=0,"Não",IF($K255&lt;$D255,"Parcial","Total"))))</f>
        <v/>
      </c>
      <c r="R255" s="36">
        <f>IF($A255="","",IF(OR($D255="",$K255=""),"",MAX(0,$D255-$K255)))</f>
        <v/>
      </c>
      <c r="S255" s="52">
        <f>IF($A255="","",IF(OR($G255="",$L255=""),"",MAX(0,$G255-$L255)))</f>
        <v/>
      </c>
      <c r="T255" s="52">
        <f>IF($A255="","",IF(OR($M255="",$N255="",$S255=""),"",IF($N255="Retido",MIN($M255,$S255),0)))</f>
        <v/>
      </c>
      <c r="U255" s="52">
        <f>IF($A255="","",IF(OR($S255="",$T255=""),"",MAX(0,$S255-$T255)))</f>
        <v/>
      </c>
      <c r="V255" s="35">
        <f>IF($A255="","",IF(COUNTIF($A$2:$A$501,$A255)&gt;1,"Código duplicado",IF(OR($B255="",$C255="",$D255="",$E255="",$F255="",$G255="",$H255="",$K255="",$L255="",$M255="",$N255=""),"Revisar campos obrigatórios",IF(AND($H255="Falta",$B255+$C255&gt;NOW()),"Falta com horário futuro",IF(AND($H255="Cancelamento",OR($I255="",$J255="")),"Informar aviso do cancelamento",IF(AND($H255="Falta",OR($I255&lt;&gt;"",$J255&lt;&gt;"")),"Limpar aviso para falta",IF(AND($H255="Cancelamento",($I255+$J255)&gt;($B255+$C255)),"Aviso após o horário",IF(AND($K255=0,$L255&gt;0),"Receita substituta sem reposição",IF(AND($K255&gt;0,$L255=0),"Confirmar reposição sem receita",IF(AND($N255="Retido",$M255&lt;=0),"Depósito retido sem valor",IF(AND($N255="Devolvido",$M255&lt;=0),"Depósito devolvido sem valor",IF(AND($N255="Não se aplica",$M255&gt;0),"Definir destino do depósito",IF($M255&gt;$G255,"Depósito acima do valor previsto","OK")))))))))))))</f>
        <v/>
      </c>
    </row>
    <row r="256" ht="22" customHeight="1">
      <c r="A256" s="25" t="n"/>
      <c r="B256" s="48" t="n"/>
      <c r="C256" s="49" t="n"/>
      <c r="D256" s="28" t="n"/>
      <c r="E256" s="25" t="n"/>
      <c r="F256" s="25" t="n"/>
      <c r="G256" s="50" t="n"/>
      <c r="H256" s="25" t="n"/>
      <c r="I256" s="48" t="n"/>
      <c r="J256" s="49" t="n"/>
      <c r="K256" s="28" t="n"/>
      <c r="L256" s="50" t="n"/>
      <c r="M256" s="50" t="n"/>
      <c r="N256" s="25" t="n"/>
      <c r="O256" s="30">
        <f>IF($A256="","",IF($H256="Falta",0,IF(OR($B256="",$C256="",$I256="",$J256=""),"",MAX(0,(($B256+$C256)-($I256+$J256))*24))))</f>
        <v/>
      </c>
      <c r="P256" s="31">
        <f>IF($A256="","",IF($H256="Falta","Falta",IF($H256="Cancelamento",IF(OR($B256="",$C256="",$I256="",$J256=""),"Aviso não informado",IF(($I256+$J256)&gt;($B256+$C256),"Aviso após o horário",IF((($B256+$C256)-($I256+$J256))*24&lt;=Parâmetros!$B$2,"Cancelamento tardio","Cancelamento antecipado"))),"Tipo inválido")))</f>
        <v/>
      </c>
      <c r="Q256" s="31">
        <f>IF($A256="","",IF(OR($D256="",$K256=""),"",IF($K256=0,"Não",IF($K256&lt;$D256,"Parcial","Total"))))</f>
        <v/>
      </c>
      <c r="R256" s="32">
        <f>IF($A256="","",IF(OR($D256="",$K256=""),"",MAX(0,$D256-$K256)))</f>
        <v/>
      </c>
      <c r="S256" s="51">
        <f>IF($A256="","",IF(OR($G256="",$L256=""),"",MAX(0,$G256-$L256)))</f>
        <v/>
      </c>
      <c r="T256" s="51">
        <f>IF($A256="","",IF(OR($M256="",$N256="",$S256=""),"",IF($N256="Retido",MIN($M256,$S256),0)))</f>
        <v/>
      </c>
      <c r="U256" s="51">
        <f>IF($A256="","",IF(OR($S256="",$T256=""),"",MAX(0,$S256-$T256)))</f>
        <v/>
      </c>
      <c r="V256" s="31">
        <f>IF($A256="","",IF(COUNTIF($A$2:$A$501,$A256)&gt;1,"Código duplicado",IF(OR($B256="",$C256="",$D256="",$E256="",$F256="",$G256="",$H256="",$K256="",$L256="",$M256="",$N256=""),"Revisar campos obrigatórios",IF(AND($H256="Falta",$B256+$C256&gt;NOW()),"Falta com horário futuro",IF(AND($H256="Cancelamento",OR($I256="",$J256="")),"Informar aviso do cancelamento",IF(AND($H256="Falta",OR($I256&lt;&gt;"",$J256&lt;&gt;"")),"Limpar aviso para falta",IF(AND($H256="Cancelamento",($I256+$J256)&gt;($B256+$C256)),"Aviso após o horário",IF(AND($K256=0,$L256&gt;0),"Receita substituta sem reposição",IF(AND($K256&gt;0,$L256=0),"Confirmar reposição sem receita",IF(AND($N256="Retido",$M256&lt;=0),"Depósito retido sem valor",IF(AND($N256="Devolvido",$M256&lt;=0),"Depósito devolvido sem valor",IF(AND($N256="Não se aplica",$M256&gt;0),"Definir destino do depósito",IF($M256&gt;$G256,"Depósito acima do valor previsto","OK")))))))))))))</f>
        <v/>
      </c>
    </row>
    <row r="257" ht="22" customHeight="1">
      <c r="A257" s="25" t="n"/>
      <c r="B257" s="48" t="n"/>
      <c r="C257" s="49" t="n"/>
      <c r="D257" s="28" t="n"/>
      <c r="E257" s="25" t="n"/>
      <c r="F257" s="25" t="n"/>
      <c r="G257" s="50" t="n"/>
      <c r="H257" s="25" t="n"/>
      <c r="I257" s="48" t="n"/>
      <c r="J257" s="49" t="n"/>
      <c r="K257" s="28" t="n"/>
      <c r="L257" s="50" t="n"/>
      <c r="M257" s="50" t="n"/>
      <c r="N257" s="25" t="n"/>
      <c r="O257" s="34">
        <f>IF($A257="","",IF($H257="Falta",0,IF(OR($B257="",$C257="",$I257="",$J257=""),"",MAX(0,(($B257+$C257)-($I257+$J257))*24))))</f>
        <v/>
      </c>
      <c r="P257" s="35">
        <f>IF($A257="","",IF($H257="Falta","Falta",IF($H257="Cancelamento",IF(OR($B257="",$C257="",$I257="",$J257=""),"Aviso não informado",IF(($I257+$J257)&gt;($B257+$C257),"Aviso após o horário",IF((($B257+$C257)-($I257+$J257))*24&lt;=Parâmetros!$B$2,"Cancelamento tardio","Cancelamento antecipado"))),"Tipo inválido")))</f>
        <v/>
      </c>
      <c r="Q257" s="35">
        <f>IF($A257="","",IF(OR($D257="",$K257=""),"",IF($K257=0,"Não",IF($K257&lt;$D257,"Parcial","Total"))))</f>
        <v/>
      </c>
      <c r="R257" s="36">
        <f>IF($A257="","",IF(OR($D257="",$K257=""),"",MAX(0,$D257-$K257)))</f>
        <v/>
      </c>
      <c r="S257" s="52">
        <f>IF($A257="","",IF(OR($G257="",$L257=""),"",MAX(0,$G257-$L257)))</f>
        <v/>
      </c>
      <c r="T257" s="52">
        <f>IF($A257="","",IF(OR($M257="",$N257="",$S257=""),"",IF($N257="Retido",MIN($M257,$S257),0)))</f>
        <v/>
      </c>
      <c r="U257" s="52">
        <f>IF($A257="","",IF(OR($S257="",$T257=""),"",MAX(0,$S257-$T257)))</f>
        <v/>
      </c>
      <c r="V257" s="35">
        <f>IF($A257="","",IF(COUNTIF($A$2:$A$501,$A257)&gt;1,"Código duplicado",IF(OR($B257="",$C257="",$D257="",$E257="",$F257="",$G257="",$H257="",$K257="",$L257="",$M257="",$N257=""),"Revisar campos obrigatórios",IF(AND($H257="Falta",$B257+$C257&gt;NOW()),"Falta com horário futuro",IF(AND($H257="Cancelamento",OR($I257="",$J257="")),"Informar aviso do cancelamento",IF(AND($H257="Falta",OR($I257&lt;&gt;"",$J257&lt;&gt;"")),"Limpar aviso para falta",IF(AND($H257="Cancelamento",($I257+$J257)&gt;($B257+$C257)),"Aviso após o horário",IF(AND($K257=0,$L257&gt;0),"Receita substituta sem reposição",IF(AND($K257&gt;0,$L257=0),"Confirmar reposição sem receita",IF(AND($N257="Retido",$M257&lt;=0),"Depósito retido sem valor",IF(AND($N257="Devolvido",$M257&lt;=0),"Depósito devolvido sem valor",IF(AND($N257="Não se aplica",$M257&gt;0),"Definir destino do depósito",IF($M257&gt;$G257,"Depósito acima do valor previsto","OK")))))))))))))</f>
        <v/>
      </c>
    </row>
    <row r="258" ht="22" customHeight="1">
      <c r="A258" s="25" t="n"/>
      <c r="B258" s="48" t="n"/>
      <c r="C258" s="49" t="n"/>
      <c r="D258" s="28" t="n"/>
      <c r="E258" s="25" t="n"/>
      <c r="F258" s="25" t="n"/>
      <c r="G258" s="50" t="n"/>
      <c r="H258" s="25" t="n"/>
      <c r="I258" s="48" t="n"/>
      <c r="J258" s="49" t="n"/>
      <c r="K258" s="28" t="n"/>
      <c r="L258" s="50" t="n"/>
      <c r="M258" s="50" t="n"/>
      <c r="N258" s="25" t="n"/>
      <c r="O258" s="30">
        <f>IF($A258="","",IF($H258="Falta",0,IF(OR($B258="",$C258="",$I258="",$J258=""),"",MAX(0,(($B258+$C258)-($I258+$J258))*24))))</f>
        <v/>
      </c>
      <c r="P258" s="31">
        <f>IF($A258="","",IF($H258="Falta","Falta",IF($H258="Cancelamento",IF(OR($B258="",$C258="",$I258="",$J258=""),"Aviso não informado",IF(($I258+$J258)&gt;($B258+$C258),"Aviso após o horário",IF((($B258+$C258)-($I258+$J258))*24&lt;=Parâmetros!$B$2,"Cancelamento tardio","Cancelamento antecipado"))),"Tipo inválido")))</f>
        <v/>
      </c>
      <c r="Q258" s="31">
        <f>IF($A258="","",IF(OR($D258="",$K258=""),"",IF($K258=0,"Não",IF($K258&lt;$D258,"Parcial","Total"))))</f>
        <v/>
      </c>
      <c r="R258" s="32">
        <f>IF($A258="","",IF(OR($D258="",$K258=""),"",MAX(0,$D258-$K258)))</f>
        <v/>
      </c>
      <c r="S258" s="51">
        <f>IF($A258="","",IF(OR($G258="",$L258=""),"",MAX(0,$G258-$L258)))</f>
        <v/>
      </c>
      <c r="T258" s="51">
        <f>IF($A258="","",IF(OR($M258="",$N258="",$S258=""),"",IF($N258="Retido",MIN($M258,$S258),0)))</f>
        <v/>
      </c>
      <c r="U258" s="51">
        <f>IF($A258="","",IF(OR($S258="",$T258=""),"",MAX(0,$S258-$T258)))</f>
        <v/>
      </c>
      <c r="V258" s="31">
        <f>IF($A258="","",IF(COUNTIF($A$2:$A$501,$A258)&gt;1,"Código duplicado",IF(OR($B258="",$C258="",$D258="",$E258="",$F258="",$G258="",$H258="",$K258="",$L258="",$M258="",$N258=""),"Revisar campos obrigatórios",IF(AND($H258="Falta",$B258+$C258&gt;NOW()),"Falta com horário futuro",IF(AND($H258="Cancelamento",OR($I258="",$J258="")),"Informar aviso do cancelamento",IF(AND($H258="Falta",OR($I258&lt;&gt;"",$J258&lt;&gt;"")),"Limpar aviso para falta",IF(AND($H258="Cancelamento",($I258+$J258)&gt;($B258+$C258)),"Aviso após o horário",IF(AND($K258=0,$L258&gt;0),"Receita substituta sem reposição",IF(AND($K258&gt;0,$L258=0),"Confirmar reposição sem receita",IF(AND($N258="Retido",$M258&lt;=0),"Depósito retido sem valor",IF(AND($N258="Devolvido",$M258&lt;=0),"Depósito devolvido sem valor",IF(AND($N258="Não se aplica",$M258&gt;0),"Definir destino do depósito",IF($M258&gt;$G258,"Depósito acima do valor previsto","OK")))))))))))))</f>
        <v/>
      </c>
    </row>
    <row r="259" ht="22" customHeight="1">
      <c r="A259" s="25" t="n"/>
      <c r="B259" s="48" t="n"/>
      <c r="C259" s="49" t="n"/>
      <c r="D259" s="28" t="n"/>
      <c r="E259" s="25" t="n"/>
      <c r="F259" s="25" t="n"/>
      <c r="G259" s="50" t="n"/>
      <c r="H259" s="25" t="n"/>
      <c r="I259" s="48" t="n"/>
      <c r="J259" s="49" t="n"/>
      <c r="K259" s="28" t="n"/>
      <c r="L259" s="50" t="n"/>
      <c r="M259" s="50" t="n"/>
      <c r="N259" s="25" t="n"/>
      <c r="O259" s="34">
        <f>IF($A259="","",IF($H259="Falta",0,IF(OR($B259="",$C259="",$I259="",$J259=""),"",MAX(0,(($B259+$C259)-($I259+$J259))*24))))</f>
        <v/>
      </c>
      <c r="P259" s="35">
        <f>IF($A259="","",IF($H259="Falta","Falta",IF($H259="Cancelamento",IF(OR($B259="",$C259="",$I259="",$J259=""),"Aviso não informado",IF(($I259+$J259)&gt;($B259+$C259),"Aviso após o horário",IF((($B259+$C259)-($I259+$J259))*24&lt;=Parâmetros!$B$2,"Cancelamento tardio","Cancelamento antecipado"))),"Tipo inválido")))</f>
        <v/>
      </c>
      <c r="Q259" s="35">
        <f>IF($A259="","",IF(OR($D259="",$K259=""),"",IF($K259=0,"Não",IF($K259&lt;$D259,"Parcial","Total"))))</f>
        <v/>
      </c>
      <c r="R259" s="36">
        <f>IF($A259="","",IF(OR($D259="",$K259=""),"",MAX(0,$D259-$K259)))</f>
        <v/>
      </c>
      <c r="S259" s="52">
        <f>IF($A259="","",IF(OR($G259="",$L259=""),"",MAX(0,$G259-$L259)))</f>
        <v/>
      </c>
      <c r="T259" s="52">
        <f>IF($A259="","",IF(OR($M259="",$N259="",$S259=""),"",IF($N259="Retido",MIN($M259,$S259),0)))</f>
        <v/>
      </c>
      <c r="U259" s="52">
        <f>IF($A259="","",IF(OR($S259="",$T259=""),"",MAX(0,$S259-$T259)))</f>
        <v/>
      </c>
      <c r="V259" s="35">
        <f>IF($A259="","",IF(COUNTIF($A$2:$A$501,$A259)&gt;1,"Código duplicado",IF(OR($B259="",$C259="",$D259="",$E259="",$F259="",$G259="",$H259="",$K259="",$L259="",$M259="",$N259=""),"Revisar campos obrigatórios",IF(AND($H259="Falta",$B259+$C259&gt;NOW()),"Falta com horário futuro",IF(AND($H259="Cancelamento",OR($I259="",$J259="")),"Informar aviso do cancelamento",IF(AND($H259="Falta",OR($I259&lt;&gt;"",$J259&lt;&gt;"")),"Limpar aviso para falta",IF(AND($H259="Cancelamento",($I259+$J259)&gt;($B259+$C259)),"Aviso após o horário",IF(AND($K259=0,$L259&gt;0),"Receita substituta sem reposição",IF(AND($K259&gt;0,$L259=0),"Confirmar reposição sem receita",IF(AND($N259="Retido",$M259&lt;=0),"Depósito retido sem valor",IF(AND($N259="Devolvido",$M259&lt;=0),"Depósito devolvido sem valor",IF(AND($N259="Não se aplica",$M259&gt;0),"Definir destino do depósito",IF($M259&gt;$G259,"Depósito acima do valor previsto","OK")))))))))))))</f>
        <v/>
      </c>
    </row>
    <row r="260" ht="22" customHeight="1">
      <c r="A260" s="25" t="n"/>
      <c r="B260" s="48" t="n"/>
      <c r="C260" s="49" t="n"/>
      <c r="D260" s="28" t="n"/>
      <c r="E260" s="25" t="n"/>
      <c r="F260" s="25" t="n"/>
      <c r="G260" s="50" t="n"/>
      <c r="H260" s="25" t="n"/>
      <c r="I260" s="48" t="n"/>
      <c r="J260" s="49" t="n"/>
      <c r="K260" s="28" t="n"/>
      <c r="L260" s="50" t="n"/>
      <c r="M260" s="50" t="n"/>
      <c r="N260" s="25" t="n"/>
      <c r="O260" s="30">
        <f>IF($A260="","",IF($H260="Falta",0,IF(OR($B260="",$C260="",$I260="",$J260=""),"",MAX(0,(($B260+$C260)-($I260+$J260))*24))))</f>
        <v/>
      </c>
      <c r="P260" s="31">
        <f>IF($A260="","",IF($H260="Falta","Falta",IF($H260="Cancelamento",IF(OR($B260="",$C260="",$I260="",$J260=""),"Aviso não informado",IF(($I260+$J260)&gt;($B260+$C260),"Aviso após o horário",IF((($B260+$C260)-($I260+$J260))*24&lt;=Parâmetros!$B$2,"Cancelamento tardio","Cancelamento antecipado"))),"Tipo inválido")))</f>
        <v/>
      </c>
      <c r="Q260" s="31">
        <f>IF($A260="","",IF(OR($D260="",$K260=""),"",IF($K260=0,"Não",IF($K260&lt;$D260,"Parcial","Total"))))</f>
        <v/>
      </c>
      <c r="R260" s="32">
        <f>IF($A260="","",IF(OR($D260="",$K260=""),"",MAX(0,$D260-$K260)))</f>
        <v/>
      </c>
      <c r="S260" s="51">
        <f>IF($A260="","",IF(OR($G260="",$L260=""),"",MAX(0,$G260-$L260)))</f>
        <v/>
      </c>
      <c r="T260" s="51">
        <f>IF($A260="","",IF(OR($M260="",$N260="",$S260=""),"",IF($N260="Retido",MIN($M260,$S260),0)))</f>
        <v/>
      </c>
      <c r="U260" s="51">
        <f>IF($A260="","",IF(OR($S260="",$T260=""),"",MAX(0,$S260-$T260)))</f>
        <v/>
      </c>
      <c r="V260" s="31">
        <f>IF($A260="","",IF(COUNTIF($A$2:$A$501,$A260)&gt;1,"Código duplicado",IF(OR($B260="",$C260="",$D260="",$E260="",$F260="",$G260="",$H260="",$K260="",$L260="",$M260="",$N260=""),"Revisar campos obrigatórios",IF(AND($H260="Falta",$B260+$C260&gt;NOW()),"Falta com horário futuro",IF(AND($H260="Cancelamento",OR($I260="",$J260="")),"Informar aviso do cancelamento",IF(AND($H260="Falta",OR($I260&lt;&gt;"",$J260&lt;&gt;"")),"Limpar aviso para falta",IF(AND($H260="Cancelamento",($I260+$J260)&gt;($B260+$C260)),"Aviso após o horário",IF(AND($K260=0,$L260&gt;0),"Receita substituta sem reposição",IF(AND($K260&gt;0,$L260=0),"Confirmar reposição sem receita",IF(AND($N260="Retido",$M260&lt;=0),"Depósito retido sem valor",IF(AND($N260="Devolvido",$M260&lt;=0),"Depósito devolvido sem valor",IF(AND($N260="Não se aplica",$M260&gt;0),"Definir destino do depósito",IF($M260&gt;$G260,"Depósito acima do valor previsto","OK")))))))))))))</f>
        <v/>
      </c>
    </row>
    <row r="261" ht="22" customHeight="1">
      <c r="A261" s="25" t="n"/>
      <c r="B261" s="48" t="n"/>
      <c r="C261" s="49" t="n"/>
      <c r="D261" s="28" t="n"/>
      <c r="E261" s="25" t="n"/>
      <c r="F261" s="25" t="n"/>
      <c r="G261" s="50" t="n"/>
      <c r="H261" s="25" t="n"/>
      <c r="I261" s="48" t="n"/>
      <c r="J261" s="49" t="n"/>
      <c r="K261" s="28" t="n"/>
      <c r="L261" s="50" t="n"/>
      <c r="M261" s="50" t="n"/>
      <c r="N261" s="25" t="n"/>
      <c r="O261" s="34">
        <f>IF($A261="","",IF($H261="Falta",0,IF(OR($B261="",$C261="",$I261="",$J261=""),"",MAX(0,(($B261+$C261)-($I261+$J261))*24))))</f>
        <v/>
      </c>
      <c r="P261" s="35">
        <f>IF($A261="","",IF($H261="Falta","Falta",IF($H261="Cancelamento",IF(OR($B261="",$C261="",$I261="",$J261=""),"Aviso não informado",IF(($I261+$J261)&gt;($B261+$C261),"Aviso após o horário",IF((($B261+$C261)-($I261+$J261))*24&lt;=Parâmetros!$B$2,"Cancelamento tardio","Cancelamento antecipado"))),"Tipo inválido")))</f>
        <v/>
      </c>
      <c r="Q261" s="35">
        <f>IF($A261="","",IF(OR($D261="",$K261=""),"",IF($K261=0,"Não",IF($K261&lt;$D261,"Parcial","Total"))))</f>
        <v/>
      </c>
      <c r="R261" s="36">
        <f>IF($A261="","",IF(OR($D261="",$K261=""),"",MAX(0,$D261-$K261)))</f>
        <v/>
      </c>
      <c r="S261" s="52">
        <f>IF($A261="","",IF(OR($G261="",$L261=""),"",MAX(0,$G261-$L261)))</f>
        <v/>
      </c>
      <c r="T261" s="52">
        <f>IF($A261="","",IF(OR($M261="",$N261="",$S261=""),"",IF($N261="Retido",MIN($M261,$S261),0)))</f>
        <v/>
      </c>
      <c r="U261" s="52">
        <f>IF($A261="","",IF(OR($S261="",$T261=""),"",MAX(0,$S261-$T261)))</f>
        <v/>
      </c>
      <c r="V261" s="35">
        <f>IF($A261="","",IF(COUNTIF($A$2:$A$501,$A261)&gt;1,"Código duplicado",IF(OR($B261="",$C261="",$D261="",$E261="",$F261="",$G261="",$H261="",$K261="",$L261="",$M261="",$N261=""),"Revisar campos obrigatórios",IF(AND($H261="Falta",$B261+$C261&gt;NOW()),"Falta com horário futuro",IF(AND($H261="Cancelamento",OR($I261="",$J261="")),"Informar aviso do cancelamento",IF(AND($H261="Falta",OR($I261&lt;&gt;"",$J261&lt;&gt;"")),"Limpar aviso para falta",IF(AND($H261="Cancelamento",($I261+$J261)&gt;($B261+$C261)),"Aviso após o horário",IF(AND($K261=0,$L261&gt;0),"Receita substituta sem reposição",IF(AND($K261&gt;0,$L261=0),"Confirmar reposição sem receita",IF(AND($N261="Retido",$M261&lt;=0),"Depósito retido sem valor",IF(AND($N261="Devolvido",$M261&lt;=0),"Depósito devolvido sem valor",IF(AND($N261="Não se aplica",$M261&gt;0),"Definir destino do depósito",IF($M261&gt;$G261,"Depósito acima do valor previsto","OK")))))))))))))</f>
        <v/>
      </c>
    </row>
    <row r="262" ht="22" customHeight="1">
      <c r="A262" s="25" t="n"/>
      <c r="B262" s="48" t="n"/>
      <c r="C262" s="49" t="n"/>
      <c r="D262" s="28" t="n"/>
      <c r="E262" s="25" t="n"/>
      <c r="F262" s="25" t="n"/>
      <c r="G262" s="50" t="n"/>
      <c r="H262" s="25" t="n"/>
      <c r="I262" s="48" t="n"/>
      <c r="J262" s="49" t="n"/>
      <c r="K262" s="28" t="n"/>
      <c r="L262" s="50" t="n"/>
      <c r="M262" s="50" t="n"/>
      <c r="N262" s="25" t="n"/>
      <c r="O262" s="30">
        <f>IF($A262="","",IF($H262="Falta",0,IF(OR($B262="",$C262="",$I262="",$J262=""),"",MAX(0,(($B262+$C262)-($I262+$J262))*24))))</f>
        <v/>
      </c>
      <c r="P262" s="31">
        <f>IF($A262="","",IF($H262="Falta","Falta",IF($H262="Cancelamento",IF(OR($B262="",$C262="",$I262="",$J262=""),"Aviso não informado",IF(($I262+$J262)&gt;($B262+$C262),"Aviso após o horário",IF((($B262+$C262)-($I262+$J262))*24&lt;=Parâmetros!$B$2,"Cancelamento tardio","Cancelamento antecipado"))),"Tipo inválido")))</f>
        <v/>
      </c>
      <c r="Q262" s="31">
        <f>IF($A262="","",IF(OR($D262="",$K262=""),"",IF($K262=0,"Não",IF($K262&lt;$D262,"Parcial","Total"))))</f>
        <v/>
      </c>
      <c r="R262" s="32">
        <f>IF($A262="","",IF(OR($D262="",$K262=""),"",MAX(0,$D262-$K262)))</f>
        <v/>
      </c>
      <c r="S262" s="51">
        <f>IF($A262="","",IF(OR($G262="",$L262=""),"",MAX(0,$G262-$L262)))</f>
        <v/>
      </c>
      <c r="T262" s="51">
        <f>IF($A262="","",IF(OR($M262="",$N262="",$S262=""),"",IF($N262="Retido",MIN($M262,$S262),0)))</f>
        <v/>
      </c>
      <c r="U262" s="51">
        <f>IF($A262="","",IF(OR($S262="",$T262=""),"",MAX(0,$S262-$T262)))</f>
        <v/>
      </c>
      <c r="V262" s="31">
        <f>IF($A262="","",IF(COUNTIF($A$2:$A$501,$A262)&gt;1,"Código duplicado",IF(OR($B262="",$C262="",$D262="",$E262="",$F262="",$G262="",$H262="",$K262="",$L262="",$M262="",$N262=""),"Revisar campos obrigatórios",IF(AND($H262="Falta",$B262+$C262&gt;NOW()),"Falta com horário futuro",IF(AND($H262="Cancelamento",OR($I262="",$J262="")),"Informar aviso do cancelamento",IF(AND($H262="Falta",OR($I262&lt;&gt;"",$J262&lt;&gt;"")),"Limpar aviso para falta",IF(AND($H262="Cancelamento",($I262+$J262)&gt;($B262+$C262)),"Aviso após o horário",IF(AND($K262=0,$L262&gt;0),"Receita substituta sem reposição",IF(AND($K262&gt;0,$L262=0),"Confirmar reposição sem receita",IF(AND($N262="Retido",$M262&lt;=0),"Depósito retido sem valor",IF(AND($N262="Devolvido",$M262&lt;=0),"Depósito devolvido sem valor",IF(AND($N262="Não se aplica",$M262&gt;0),"Definir destino do depósito",IF($M262&gt;$G262,"Depósito acima do valor previsto","OK")))))))))))))</f>
        <v/>
      </c>
    </row>
    <row r="263" ht="22" customHeight="1">
      <c r="A263" s="25" t="n"/>
      <c r="B263" s="48" t="n"/>
      <c r="C263" s="49" t="n"/>
      <c r="D263" s="28" t="n"/>
      <c r="E263" s="25" t="n"/>
      <c r="F263" s="25" t="n"/>
      <c r="G263" s="50" t="n"/>
      <c r="H263" s="25" t="n"/>
      <c r="I263" s="48" t="n"/>
      <c r="J263" s="49" t="n"/>
      <c r="K263" s="28" t="n"/>
      <c r="L263" s="50" t="n"/>
      <c r="M263" s="50" t="n"/>
      <c r="N263" s="25" t="n"/>
      <c r="O263" s="34">
        <f>IF($A263="","",IF($H263="Falta",0,IF(OR($B263="",$C263="",$I263="",$J263=""),"",MAX(0,(($B263+$C263)-($I263+$J263))*24))))</f>
        <v/>
      </c>
      <c r="P263" s="35">
        <f>IF($A263="","",IF($H263="Falta","Falta",IF($H263="Cancelamento",IF(OR($B263="",$C263="",$I263="",$J263=""),"Aviso não informado",IF(($I263+$J263)&gt;($B263+$C263),"Aviso após o horário",IF((($B263+$C263)-($I263+$J263))*24&lt;=Parâmetros!$B$2,"Cancelamento tardio","Cancelamento antecipado"))),"Tipo inválido")))</f>
        <v/>
      </c>
      <c r="Q263" s="35">
        <f>IF($A263="","",IF(OR($D263="",$K263=""),"",IF($K263=0,"Não",IF($K263&lt;$D263,"Parcial","Total"))))</f>
        <v/>
      </c>
      <c r="R263" s="36">
        <f>IF($A263="","",IF(OR($D263="",$K263=""),"",MAX(0,$D263-$K263)))</f>
        <v/>
      </c>
      <c r="S263" s="52">
        <f>IF($A263="","",IF(OR($G263="",$L263=""),"",MAX(0,$G263-$L263)))</f>
        <v/>
      </c>
      <c r="T263" s="52">
        <f>IF($A263="","",IF(OR($M263="",$N263="",$S263=""),"",IF($N263="Retido",MIN($M263,$S263),0)))</f>
        <v/>
      </c>
      <c r="U263" s="52">
        <f>IF($A263="","",IF(OR($S263="",$T263=""),"",MAX(0,$S263-$T263)))</f>
        <v/>
      </c>
      <c r="V263" s="35">
        <f>IF($A263="","",IF(COUNTIF($A$2:$A$501,$A263)&gt;1,"Código duplicado",IF(OR($B263="",$C263="",$D263="",$E263="",$F263="",$G263="",$H263="",$K263="",$L263="",$M263="",$N263=""),"Revisar campos obrigatórios",IF(AND($H263="Falta",$B263+$C263&gt;NOW()),"Falta com horário futuro",IF(AND($H263="Cancelamento",OR($I263="",$J263="")),"Informar aviso do cancelamento",IF(AND($H263="Falta",OR($I263&lt;&gt;"",$J263&lt;&gt;"")),"Limpar aviso para falta",IF(AND($H263="Cancelamento",($I263+$J263)&gt;($B263+$C263)),"Aviso após o horário",IF(AND($K263=0,$L263&gt;0),"Receita substituta sem reposição",IF(AND($K263&gt;0,$L263=0),"Confirmar reposição sem receita",IF(AND($N263="Retido",$M263&lt;=0),"Depósito retido sem valor",IF(AND($N263="Devolvido",$M263&lt;=0),"Depósito devolvido sem valor",IF(AND($N263="Não se aplica",$M263&gt;0),"Definir destino do depósito",IF($M263&gt;$G263,"Depósito acima do valor previsto","OK")))))))))))))</f>
        <v/>
      </c>
    </row>
    <row r="264" ht="22" customHeight="1">
      <c r="A264" s="25" t="n"/>
      <c r="B264" s="48" t="n"/>
      <c r="C264" s="49" t="n"/>
      <c r="D264" s="28" t="n"/>
      <c r="E264" s="25" t="n"/>
      <c r="F264" s="25" t="n"/>
      <c r="G264" s="50" t="n"/>
      <c r="H264" s="25" t="n"/>
      <c r="I264" s="48" t="n"/>
      <c r="J264" s="49" t="n"/>
      <c r="K264" s="28" t="n"/>
      <c r="L264" s="50" t="n"/>
      <c r="M264" s="50" t="n"/>
      <c r="N264" s="25" t="n"/>
      <c r="O264" s="30">
        <f>IF($A264="","",IF($H264="Falta",0,IF(OR($B264="",$C264="",$I264="",$J264=""),"",MAX(0,(($B264+$C264)-($I264+$J264))*24))))</f>
        <v/>
      </c>
      <c r="P264" s="31">
        <f>IF($A264="","",IF($H264="Falta","Falta",IF($H264="Cancelamento",IF(OR($B264="",$C264="",$I264="",$J264=""),"Aviso não informado",IF(($I264+$J264)&gt;($B264+$C264),"Aviso após o horário",IF((($B264+$C264)-($I264+$J264))*24&lt;=Parâmetros!$B$2,"Cancelamento tardio","Cancelamento antecipado"))),"Tipo inválido")))</f>
        <v/>
      </c>
      <c r="Q264" s="31">
        <f>IF($A264="","",IF(OR($D264="",$K264=""),"",IF($K264=0,"Não",IF($K264&lt;$D264,"Parcial","Total"))))</f>
        <v/>
      </c>
      <c r="R264" s="32">
        <f>IF($A264="","",IF(OR($D264="",$K264=""),"",MAX(0,$D264-$K264)))</f>
        <v/>
      </c>
      <c r="S264" s="51">
        <f>IF($A264="","",IF(OR($G264="",$L264=""),"",MAX(0,$G264-$L264)))</f>
        <v/>
      </c>
      <c r="T264" s="51">
        <f>IF($A264="","",IF(OR($M264="",$N264="",$S264=""),"",IF($N264="Retido",MIN($M264,$S264),0)))</f>
        <v/>
      </c>
      <c r="U264" s="51">
        <f>IF($A264="","",IF(OR($S264="",$T264=""),"",MAX(0,$S264-$T264)))</f>
        <v/>
      </c>
      <c r="V264" s="31">
        <f>IF($A264="","",IF(COUNTIF($A$2:$A$501,$A264)&gt;1,"Código duplicado",IF(OR($B264="",$C264="",$D264="",$E264="",$F264="",$G264="",$H264="",$K264="",$L264="",$M264="",$N264=""),"Revisar campos obrigatórios",IF(AND($H264="Falta",$B264+$C264&gt;NOW()),"Falta com horário futuro",IF(AND($H264="Cancelamento",OR($I264="",$J264="")),"Informar aviso do cancelamento",IF(AND($H264="Falta",OR($I264&lt;&gt;"",$J264&lt;&gt;"")),"Limpar aviso para falta",IF(AND($H264="Cancelamento",($I264+$J264)&gt;($B264+$C264)),"Aviso após o horário",IF(AND($K264=0,$L264&gt;0),"Receita substituta sem reposição",IF(AND($K264&gt;0,$L264=0),"Confirmar reposição sem receita",IF(AND($N264="Retido",$M264&lt;=0),"Depósito retido sem valor",IF(AND($N264="Devolvido",$M264&lt;=0),"Depósito devolvido sem valor",IF(AND($N264="Não se aplica",$M264&gt;0),"Definir destino do depósito",IF($M264&gt;$G264,"Depósito acima do valor previsto","OK")))))))))))))</f>
        <v/>
      </c>
    </row>
    <row r="265" ht="22" customHeight="1">
      <c r="A265" s="25" t="n"/>
      <c r="B265" s="48" t="n"/>
      <c r="C265" s="49" t="n"/>
      <c r="D265" s="28" t="n"/>
      <c r="E265" s="25" t="n"/>
      <c r="F265" s="25" t="n"/>
      <c r="G265" s="50" t="n"/>
      <c r="H265" s="25" t="n"/>
      <c r="I265" s="48" t="n"/>
      <c r="J265" s="49" t="n"/>
      <c r="K265" s="28" t="n"/>
      <c r="L265" s="50" t="n"/>
      <c r="M265" s="50" t="n"/>
      <c r="N265" s="25" t="n"/>
      <c r="O265" s="34">
        <f>IF($A265="","",IF($H265="Falta",0,IF(OR($B265="",$C265="",$I265="",$J265=""),"",MAX(0,(($B265+$C265)-($I265+$J265))*24))))</f>
        <v/>
      </c>
      <c r="P265" s="35">
        <f>IF($A265="","",IF($H265="Falta","Falta",IF($H265="Cancelamento",IF(OR($B265="",$C265="",$I265="",$J265=""),"Aviso não informado",IF(($I265+$J265)&gt;($B265+$C265),"Aviso após o horário",IF((($B265+$C265)-($I265+$J265))*24&lt;=Parâmetros!$B$2,"Cancelamento tardio","Cancelamento antecipado"))),"Tipo inválido")))</f>
        <v/>
      </c>
      <c r="Q265" s="35">
        <f>IF($A265="","",IF(OR($D265="",$K265=""),"",IF($K265=0,"Não",IF($K265&lt;$D265,"Parcial","Total"))))</f>
        <v/>
      </c>
      <c r="R265" s="36">
        <f>IF($A265="","",IF(OR($D265="",$K265=""),"",MAX(0,$D265-$K265)))</f>
        <v/>
      </c>
      <c r="S265" s="52">
        <f>IF($A265="","",IF(OR($G265="",$L265=""),"",MAX(0,$G265-$L265)))</f>
        <v/>
      </c>
      <c r="T265" s="52">
        <f>IF($A265="","",IF(OR($M265="",$N265="",$S265=""),"",IF($N265="Retido",MIN($M265,$S265),0)))</f>
        <v/>
      </c>
      <c r="U265" s="52">
        <f>IF($A265="","",IF(OR($S265="",$T265=""),"",MAX(0,$S265-$T265)))</f>
        <v/>
      </c>
      <c r="V265" s="35">
        <f>IF($A265="","",IF(COUNTIF($A$2:$A$501,$A265)&gt;1,"Código duplicado",IF(OR($B265="",$C265="",$D265="",$E265="",$F265="",$G265="",$H265="",$K265="",$L265="",$M265="",$N265=""),"Revisar campos obrigatórios",IF(AND($H265="Falta",$B265+$C265&gt;NOW()),"Falta com horário futuro",IF(AND($H265="Cancelamento",OR($I265="",$J265="")),"Informar aviso do cancelamento",IF(AND($H265="Falta",OR($I265&lt;&gt;"",$J265&lt;&gt;"")),"Limpar aviso para falta",IF(AND($H265="Cancelamento",($I265+$J265)&gt;($B265+$C265)),"Aviso após o horário",IF(AND($K265=0,$L265&gt;0),"Receita substituta sem reposição",IF(AND($K265&gt;0,$L265=0),"Confirmar reposição sem receita",IF(AND($N265="Retido",$M265&lt;=0),"Depósito retido sem valor",IF(AND($N265="Devolvido",$M265&lt;=0),"Depósito devolvido sem valor",IF(AND($N265="Não se aplica",$M265&gt;0),"Definir destino do depósito",IF($M265&gt;$G265,"Depósito acima do valor previsto","OK")))))))))))))</f>
        <v/>
      </c>
    </row>
    <row r="266" ht="22" customHeight="1">
      <c r="A266" s="25" t="n"/>
      <c r="B266" s="48" t="n"/>
      <c r="C266" s="49" t="n"/>
      <c r="D266" s="28" t="n"/>
      <c r="E266" s="25" t="n"/>
      <c r="F266" s="25" t="n"/>
      <c r="G266" s="50" t="n"/>
      <c r="H266" s="25" t="n"/>
      <c r="I266" s="48" t="n"/>
      <c r="J266" s="49" t="n"/>
      <c r="K266" s="28" t="n"/>
      <c r="L266" s="50" t="n"/>
      <c r="M266" s="50" t="n"/>
      <c r="N266" s="25" t="n"/>
      <c r="O266" s="30">
        <f>IF($A266="","",IF($H266="Falta",0,IF(OR($B266="",$C266="",$I266="",$J266=""),"",MAX(0,(($B266+$C266)-($I266+$J266))*24))))</f>
        <v/>
      </c>
      <c r="P266" s="31">
        <f>IF($A266="","",IF($H266="Falta","Falta",IF($H266="Cancelamento",IF(OR($B266="",$C266="",$I266="",$J266=""),"Aviso não informado",IF(($I266+$J266)&gt;($B266+$C266),"Aviso após o horário",IF((($B266+$C266)-($I266+$J266))*24&lt;=Parâmetros!$B$2,"Cancelamento tardio","Cancelamento antecipado"))),"Tipo inválido")))</f>
        <v/>
      </c>
      <c r="Q266" s="31">
        <f>IF($A266="","",IF(OR($D266="",$K266=""),"",IF($K266=0,"Não",IF($K266&lt;$D266,"Parcial","Total"))))</f>
        <v/>
      </c>
      <c r="R266" s="32">
        <f>IF($A266="","",IF(OR($D266="",$K266=""),"",MAX(0,$D266-$K266)))</f>
        <v/>
      </c>
      <c r="S266" s="51">
        <f>IF($A266="","",IF(OR($G266="",$L266=""),"",MAX(0,$G266-$L266)))</f>
        <v/>
      </c>
      <c r="T266" s="51">
        <f>IF($A266="","",IF(OR($M266="",$N266="",$S266=""),"",IF($N266="Retido",MIN($M266,$S266),0)))</f>
        <v/>
      </c>
      <c r="U266" s="51">
        <f>IF($A266="","",IF(OR($S266="",$T266=""),"",MAX(0,$S266-$T266)))</f>
        <v/>
      </c>
      <c r="V266" s="31">
        <f>IF($A266="","",IF(COUNTIF($A$2:$A$501,$A266)&gt;1,"Código duplicado",IF(OR($B266="",$C266="",$D266="",$E266="",$F266="",$G266="",$H266="",$K266="",$L266="",$M266="",$N266=""),"Revisar campos obrigatórios",IF(AND($H266="Falta",$B266+$C266&gt;NOW()),"Falta com horário futuro",IF(AND($H266="Cancelamento",OR($I266="",$J266="")),"Informar aviso do cancelamento",IF(AND($H266="Falta",OR($I266&lt;&gt;"",$J266&lt;&gt;"")),"Limpar aviso para falta",IF(AND($H266="Cancelamento",($I266+$J266)&gt;($B266+$C266)),"Aviso após o horário",IF(AND($K266=0,$L266&gt;0),"Receita substituta sem reposição",IF(AND($K266&gt;0,$L266=0),"Confirmar reposição sem receita",IF(AND($N266="Retido",$M266&lt;=0),"Depósito retido sem valor",IF(AND($N266="Devolvido",$M266&lt;=0),"Depósito devolvido sem valor",IF(AND($N266="Não se aplica",$M266&gt;0),"Definir destino do depósito",IF($M266&gt;$G266,"Depósito acima do valor previsto","OK")))))))))))))</f>
        <v/>
      </c>
    </row>
    <row r="267" ht="22" customHeight="1">
      <c r="A267" s="25" t="n"/>
      <c r="B267" s="48" t="n"/>
      <c r="C267" s="49" t="n"/>
      <c r="D267" s="28" t="n"/>
      <c r="E267" s="25" t="n"/>
      <c r="F267" s="25" t="n"/>
      <c r="G267" s="50" t="n"/>
      <c r="H267" s="25" t="n"/>
      <c r="I267" s="48" t="n"/>
      <c r="J267" s="49" t="n"/>
      <c r="K267" s="28" t="n"/>
      <c r="L267" s="50" t="n"/>
      <c r="M267" s="50" t="n"/>
      <c r="N267" s="25" t="n"/>
      <c r="O267" s="34">
        <f>IF($A267="","",IF($H267="Falta",0,IF(OR($B267="",$C267="",$I267="",$J267=""),"",MAX(0,(($B267+$C267)-($I267+$J267))*24))))</f>
        <v/>
      </c>
      <c r="P267" s="35">
        <f>IF($A267="","",IF($H267="Falta","Falta",IF($H267="Cancelamento",IF(OR($B267="",$C267="",$I267="",$J267=""),"Aviso não informado",IF(($I267+$J267)&gt;($B267+$C267),"Aviso após o horário",IF((($B267+$C267)-($I267+$J267))*24&lt;=Parâmetros!$B$2,"Cancelamento tardio","Cancelamento antecipado"))),"Tipo inválido")))</f>
        <v/>
      </c>
      <c r="Q267" s="35">
        <f>IF($A267="","",IF(OR($D267="",$K267=""),"",IF($K267=0,"Não",IF($K267&lt;$D267,"Parcial","Total"))))</f>
        <v/>
      </c>
      <c r="R267" s="36">
        <f>IF($A267="","",IF(OR($D267="",$K267=""),"",MAX(0,$D267-$K267)))</f>
        <v/>
      </c>
      <c r="S267" s="52">
        <f>IF($A267="","",IF(OR($G267="",$L267=""),"",MAX(0,$G267-$L267)))</f>
        <v/>
      </c>
      <c r="T267" s="52">
        <f>IF($A267="","",IF(OR($M267="",$N267="",$S267=""),"",IF($N267="Retido",MIN($M267,$S267),0)))</f>
        <v/>
      </c>
      <c r="U267" s="52">
        <f>IF($A267="","",IF(OR($S267="",$T267=""),"",MAX(0,$S267-$T267)))</f>
        <v/>
      </c>
      <c r="V267" s="35">
        <f>IF($A267="","",IF(COUNTIF($A$2:$A$501,$A267)&gt;1,"Código duplicado",IF(OR($B267="",$C267="",$D267="",$E267="",$F267="",$G267="",$H267="",$K267="",$L267="",$M267="",$N267=""),"Revisar campos obrigatórios",IF(AND($H267="Falta",$B267+$C267&gt;NOW()),"Falta com horário futuro",IF(AND($H267="Cancelamento",OR($I267="",$J267="")),"Informar aviso do cancelamento",IF(AND($H267="Falta",OR($I267&lt;&gt;"",$J267&lt;&gt;"")),"Limpar aviso para falta",IF(AND($H267="Cancelamento",($I267+$J267)&gt;($B267+$C267)),"Aviso após o horário",IF(AND($K267=0,$L267&gt;0),"Receita substituta sem reposição",IF(AND($K267&gt;0,$L267=0),"Confirmar reposição sem receita",IF(AND($N267="Retido",$M267&lt;=0),"Depósito retido sem valor",IF(AND($N267="Devolvido",$M267&lt;=0),"Depósito devolvido sem valor",IF(AND($N267="Não se aplica",$M267&gt;0),"Definir destino do depósito",IF($M267&gt;$G267,"Depósito acima do valor previsto","OK")))))))))))))</f>
        <v/>
      </c>
    </row>
    <row r="268" ht="22" customHeight="1">
      <c r="A268" s="25" t="n"/>
      <c r="B268" s="48" t="n"/>
      <c r="C268" s="49" t="n"/>
      <c r="D268" s="28" t="n"/>
      <c r="E268" s="25" t="n"/>
      <c r="F268" s="25" t="n"/>
      <c r="G268" s="50" t="n"/>
      <c r="H268" s="25" t="n"/>
      <c r="I268" s="48" t="n"/>
      <c r="J268" s="49" t="n"/>
      <c r="K268" s="28" t="n"/>
      <c r="L268" s="50" t="n"/>
      <c r="M268" s="50" t="n"/>
      <c r="N268" s="25" t="n"/>
      <c r="O268" s="30">
        <f>IF($A268="","",IF($H268="Falta",0,IF(OR($B268="",$C268="",$I268="",$J268=""),"",MAX(0,(($B268+$C268)-($I268+$J268))*24))))</f>
        <v/>
      </c>
      <c r="P268" s="31">
        <f>IF($A268="","",IF($H268="Falta","Falta",IF($H268="Cancelamento",IF(OR($B268="",$C268="",$I268="",$J268=""),"Aviso não informado",IF(($I268+$J268)&gt;($B268+$C268),"Aviso após o horário",IF((($B268+$C268)-($I268+$J268))*24&lt;=Parâmetros!$B$2,"Cancelamento tardio","Cancelamento antecipado"))),"Tipo inválido")))</f>
        <v/>
      </c>
      <c r="Q268" s="31">
        <f>IF($A268="","",IF(OR($D268="",$K268=""),"",IF($K268=0,"Não",IF($K268&lt;$D268,"Parcial","Total"))))</f>
        <v/>
      </c>
      <c r="R268" s="32">
        <f>IF($A268="","",IF(OR($D268="",$K268=""),"",MAX(0,$D268-$K268)))</f>
        <v/>
      </c>
      <c r="S268" s="51">
        <f>IF($A268="","",IF(OR($G268="",$L268=""),"",MAX(0,$G268-$L268)))</f>
        <v/>
      </c>
      <c r="T268" s="51">
        <f>IF($A268="","",IF(OR($M268="",$N268="",$S268=""),"",IF($N268="Retido",MIN($M268,$S268),0)))</f>
        <v/>
      </c>
      <c r="U268" s="51">
        <f>IF($A268="","",IF(OR($S268="",$T268=""),"",MAX(0,$S268-$T268)))</f>
        <v/>
      </c>
      <c r="V268" s="31">
        <f>IF($A268="","",IF(COUNTIF($A$2:$A$501,$A268)&gt;1,"Código duplicado",IF(OR($B268="",$C268="",$D268="",$E268="",$F268="",$G268="",$H268="",$K268="",$L268="",$M268="",$N268=""),"Revisar campos obrigatórios",IF(AND($H268="Falta",$B268+$C268&gt;NOW()),"Falta com horário futuro",IF(AND($H268="Cancelamento",OR($I268="",$J268="")),"Informar aviso do cancelamento",IF(AND($H268="Falta",OR($I268&lt;&gt;"",$J268&lt;&gt;"")),"Limpar aviso para falta",IF(AND($H268="Cancelamento",($I268+$J268)&gt;($B268+$C268)),"Aviso após o horário",IF(AND($K268=0,$L268&gt;0),"Receita substituta sem reposição",IF(AND($K268&gt;0,$L268=0),"Confirmar reposição sem receita",IF(AND($N268="Retido",$M268&lt;=0),"Depósito retido sem valor",IF(AND($N268="Devolvido",$M268&lt;=0),"Depósito devolvido sem valor",IF(AND($N268="Não se aplica",$M268&gt;0),"Definir destino do depósito",IF($M268&gt;$G268,"Depósito acima do valor previsto","OK")))))))))))))</f>
        <v/>
      </c>
    </row>
    <row r="269" ht="22" customHeight="1">
      <c r="A269" s="25" t="n"/>
      <c r="B269" s="48" t="n"/>
      <c r="C269" s="49" t="n"/>
      <c r="D269" s="28" t="n"/>
      <c r="E269" s="25" t="n"/>
      <c r="F269" s="25" t="n"/>
      <c r="G269" s="50" t="n"/>
      <c r="H269" s="25" t="n"/>
      <c r="I269" s="48" t="n"/>
      <c r="J269" s="49" t="n"/>
      <c r="K269" s="28" t="n"/>
      <c r="L269" s="50" t="n"/>
      <c r="M269" s="50" t="n"/>
      <c r="N269" s="25" t="n"/>
      <c r="O269" s="34">
        <f>IF($A269="","",IF($H269="Falta",0,IF(OR($B269="",$C269="",$I269="",$J269=""),"",MAX(0,(($B269+$C269)-($I269+$J269))*24))))</f>
        <v/>
      </c>
      <c r="P269" s="35">
        <f>IF($A269="","",IF($H269="Falta","Falta",IF($H269="Cancelamento",IF(OR($B269="",$C269="",$I269="",$J269=""),"Aviso não informado",IF(($I269+$J269)&gt;($B269+$C269),"Aviso após o horário",IF((($B269+$C269)-($I269+$J269))*24&lt;=Parâmetros!$B$2,"Cancelamento tardio","Cancelamento antecipado"))),"Tipo inválido")))</f>
        <v/>
      </c>
      <c r="Q269" s="35">
        <f>IF($A269="","",IF(OR($D269="",$K269=""),"",IF($K269=0,"Não",IF($K269&lt;$D269,"Parcial","Total"))))</f>
        <v/>
      </c>
      <c r="R269" s="36">
        <f>IF($A269="","",IF(OR($D269="",$K269=""),"",MAX(0,$D269-$K269)))</f>
        <v/>
      </c>
      <c r="S269" s="52">
        <f>IF($A269="","",IF(OR($G269="",$L269=""),"",MAX(0,$G269-$L269)))</f>
        <v/>
      </c>
      <c r="T269" s="52">
        <f>IF($A269="","",IF(OR($M269="",$N269="",$S269=""),"",IF($N269="Retido",MIN($M269,$S269),0)))</f>
        <v/>
      </c>
      <c r="U269" s="52">
        <f>IF($A269="","",IF(OR($S269="",$T269=""),"",MAX(0,$S269-$T269)))</f>
        <v/>
      </c>
      <c r="V269" s="35">
        <f>IF($A269="","",IF(COUNTIF($A$2:$A$501,$A269)&gt;1,"Código duplicado",IF(OR($B269="",$C269="",$D269="",$E269="",$F269="",$G269="",$H269="",$K269="",$L269="",$M269="",$N269=""),"Revisar campos obrigatórios",IF(AND($H269="Falta",$B269+$C269&gt;NOW()),"Falta com horário futuro",IF(AND($H269="Cancelamento",OR($I269="",$J269="")),"Informar aviso do cancelamento",IF(AND($H269="Falta",OR($I269&lt;&gt;"",$J269&lt;&gt;"")),"Limpar aviso para falta",IF(AND($H269="Cancelamento",($I269+$J269)&gt;($B269+$C269)),"Aviso após o horário",IF(AND($K269=0,$L269&gt;0),"Receita substituta sem reposição",IF(AND($K269&gt;0,$L269=0),"Confirmar reposição sem receita",IF(AND($N269="Retido",$M269&lt;=0),"Depósito retido sem valor",IF(AND($N269="Devolvido",$M269&lt;=0),"Depósito devolvido sem valor",IF(AND($N269="Não se aplica",$M269&gt;0),"Definir destino do depósito",IF($M269&gt;$G269,"Depósito acima do valor previsto","OK")))))))))))))</f>
        <v/>
      </c>
    </row>
    <row r="270" ht="22" customHeight="1">
      <c r="A270" s="25" t="n"/>
      <c r="B270" s="48" t="n"/>
      <c r="C270" s="49" t="n"/>
      <c r="D270" s="28" t="n"/>
      <c r="E270" s="25" t="n"/>
      <c r="F270" s="25" t="n"/>
      <c r="G270" s="50" t="n"/>
      <c r="H270" s="25" t="n"/>
      <c r="I270" s="48" t="n"/>
      <c r="J270" s="49" t="n"/>
      <c r="K270" s="28" t="n"/>
      <c r="L270" s="50" t="n"/>
      <c r="M270" s="50" t="n"/>
      <c r="N270" s="25" t="n"/>
      <c r="O270" s="30">
        <f>IF($A270="","",IF($H270="Falta",0,IF(OR($B270="",$C270="",$I270="",$J270=""),"",MAX(0,(($B270+$C270)-($I270+$J270))*24))))</f>
        <v/>
      </c>
      <c r="P270" s="31">
        <f>IF($A270="","",IF($H270="Falta","Falta",IF($H270="Cancelamento",IF(OR($B270="",$C270="",$I270="",$J270=""),"Aviso não informado",IF(($I270+$J270)&gt;($B270+$C270),"Aviso após o horário",IF((($B270+$C270)-($I270+$J270))*24&lt;=Parâmetros!$B$2,"Cancelamento tardio","Cancelamento antecipado"))),"Tipo inválido")))</f>
        <v/>
      </c>
      <c r="Q270" s="31">
        <f>IF($A270="","",IF(OR($D270="",$K270=""),"",IF($K270=0,"Não",IF($K270&lt;$D270,"Parcial","Total"))))</f>
        <v/>
      </c>
      <c r="R270" s="32">
        <f>IF($A270="","",IF(OR($D270="",$K270=""),"",MAX(0,$D270-$K270)))</f>
        <v/>
      </c>
      <c r="S270" s="51">
        <f>IF($A270="","",IF(OR($G270="",$L270=""),"",MAX(0,$G270-$L270)))</f>
        <v/>
      </c>
      <c r="T270" s="51">
        <f>IF($A270="","",IF(OR($M270="",$N270="",$S270=""),"",IF($N270="Retido",MIN($M270,$S270),0)))</f>
        <v/>
      </c>
      <c r="U270" s="51">
        <f>IF($A270="","",IF(OR($S270="",$T270=""),"",MAX(0,$S270-$T270)))</f>
        <v/>
      </c>
      <c r="V270" s="31">
        <f>IF($A270="","",IF(COUNTIF($A$2:$A$501,$A270)&gt;1,"Código duplicado",IF(OR($B270="",$C270="",$D270="",$E270="",$F270="",$G270="",$H270="",$K270="",$L270="",$M270="",$N270=""),"Revisar campos obrigatórios",IF(AND($H270="Falta",$B270+$C270&gt;NOW()),"Falta com horário futuro",IF(AND($H270="Cancelamento",OR($I270="",$J270="")),"Informar aviso do cancelamento",IF(AND($H270="Falta",OR($I270&lt;&gt;"",$J270&lt;&gt;"")),"Limpar aviso para falta",IF(AND($H270="Cancelamento",($I270+$J270)&gt;($B270+$C270)),"Aviso após o horário",IF(AND($K270=0,$L270&gt;0),"Receita substituta sem reposição",IF(AND($K270&gt;0,$L270=0),"Confirmar reposição sem receita",IF(AND($N270="Retido",$M270&lt;=0),"Depósito retido sem valor",IF(AND($N270="Devolvido",$M270&lt;=0),"Depósito devolvido sem valor",IF(AND($N270="Não se aplica",$M270&gt;0),"Definir destino do depósito",IF($M270&gt;$G270,"Depósito acima do valor previsto","OK")))))))))))))</f>
        <v/>
      </c>
    </row>
    <row r="271" ht="22" customHeight="1">
      <c r="A271" s="25" t="n"/>
      <c r="B271" s="48" t="n"/>
      <c r="C271" s="49" t="n"/>
      <c r="D271" s="28" t="n"/>
      <c r="E271" s="25" t="n"/>
      <c r="F271" s="25" t="n"/>
      <c r="G271" s="50" t="n"/>
      <c r="H271" s="25" t="n"/>
      <c r="I271" s="48" t="n"/>
      <c r="J271" s="49" t="n"/>
      <c r="K271" s="28" t="n"/>
      <c r="L271" s="50" t="n"/>
      <c r="M271" s="50" t="n"/>
      <c r="N271" s="25" t="n"/>
      <c r="O271" s="34">
        <f>IF($A271="","",IF($H271="Falta",0,IF(OR($B271="",$C271="",$I271="",$J271=""),"",MAX(0,(($B271+$C271)-($I271+$J271))*24))))</f>
        <v/>
      </c>
      <c r="P271" s="35">
        <f>IF($A271="","",IF($H271="Falta","Falta",IF($H271="Cancelamento",IF(OR($B271="",$C271="",$I271="",$J271=""),"Aviso não informado",IF(($I271+$J271)&gt;($B271+$C271),"Aviso após o horário",IF((($B271+$C271)-($I271+$J271))*24&lt;=Parâmetros!$B$2,"Cancelamento tardio","Cancelamento antecipado"))),"Tipo inválido")))</f>
        <v/>
      </c>
      <c r="Q271" s="35">
        <f>IF($A271="","",IF(OR($D271="",$K271=""),"",IF($K271=0,"Não",IF($K271&lt;$D271,"Parcial","Total"))))</f>
        <v/>
      </c>
      <c r="R271" s="36">
        <f>IF($A271="","",IF(OR($D271="",$K271=""),"",MAX(0,$D271-$K271)))</f>
        <v/>
      </c>
      <c r="S271" s="52">
        <f>IF($A271="","",IF(OR($G271="",$L271=""),"",MAX(0,$G271-$L271)))</f>
        <v/>
      </c>
      <c r="T271" s="52">
        <f>IF($A271="","",IF(OR($M271="",$N271="",$S271=""),"",IF($N271="Retido",MIN($M271,$S271),0)))</f>
        <v/>
      </c>
      <c r="U271" s="52">
        <f>IF($A271="","",IF(OR($S271="",$T271=""),"",MAX(0,$S271-$T271)))</f>
        <v/>
      </c>
      <c r="V271" s="35">
        <f>IF($A271="","",IF(COUNTIF($A$2:$A$501,$A271)&gt;1,"Código duplicado",IF(OR($B271="",$C271="",$D271="",$E271="",$F271="",$G271="",$H271="",$K271="",$L271="",$M271="",$N271=""),"Revisar campos obrigatórios",IF(AND($H271="Falta",$B271+$C271&gt;NOW()),"Falta com horário futuro",IF(AND($H271="Cancelamento",OR($I271="",$J271="")),"Informar aviso do cancelamento",IF(AND($H271="Falta",OR($I271&lt;&gt;"",$J271&lt;&gt;"")),"Limpar aviso para falta",IF(AND($H271="Cancelamento",($I271+$J271)&gt;($B271+$C271)),"Aviso após o horário",IF(AND($K271=0,$L271&gt;0),"Receita substituta sem reposição",IF(AND($K271&gt;0,$L271=0),"Confirmar reposição sem receita",IF(AND($N271="Retido",$M271&lt;=0),"Depósito retido sem valor",IF(AND($N271="Devolvido",$M271&lt;=0),"Depósito devolvido sem valor",IF(AND($N271="Não se aplica",$M271&gt;0),"Definir destino do depósito",IF($M271&gt;$G271,"Depósito acima do valor previsto","OK")))))))))))))</f>
        <v/>
      </c>
    </row>
    <row r="272" ht="22" customHeight="1">
      <c r="A272" s="25" t="n"/>
      <c r="B272" s="48" t="n"/>
      <c r="C272" s="49" t="n"/>
      <c r="D272" s="28" t="n"/>
      <c r="E272" s="25" t="n"/>
      <c r="F272" s="25" t="n"/>
      <c r="G272" s="50" t="n"/>
      <c r="H272" s="25" t="n"/>
      <c r="I272" s="48" t="n"/>
      <c r="J272" s="49" t="n"/>
      <c r="K272" s="28" t="n"/>
      <c r="L272" s="50" t="n"/>
      <c r="M272" s="50" t="n"/>
      <c r="N272" s="25" t="n"/>
      <c r="O272" s="30">
        <f>IF($A272="","",IF($H272="Falta",0,IF(OR($B272="",$C272="",$I272="",$J272=""),"",MAX(0,(($B272+$C272)-($I272+$J272))*24))))</f>
        <v/>
      </c>
      <c r="P272" s="31">
        <f>IF($A272="","",IF($H272="Falta","Falta",IF($H272="Cancelamento",IF(OR($B272="",$C272="",$I272="",$J272=""),"Aviso não informado",IF(($I272+$J272)&gt;($B272+$C272),"Aviso após o horário",IF((($B272+$C272)-($I272+$J272))*24&lt;=Parâmetros!$B$2,"Cancelamento tardio","Cancelamento antecipado"))),"Tipo inválido")))</f>
        <v/>
      </c>
      <c r="Q272" s="31">
        <f>IF($A272="","",IF(OR($D272="",$K272=""),"",IF($K272=0,"Não",IF($K272&lt;$D272,"Parcial","Total"))))</f>
        <v/>
      </c>
      <c r="R272" s="32">
        <f>IF($A272="","",IF(OR($D272="",$K272=""),"",MAX(0,$D272-$K272)))</f>
        <v/>
      </c>
      <c r="S272" s="51">
        <f>IF($A272="","",IF(OR($G272="",$L272=""),"",MAX(0,$G272-$L272)))</f>
        <v/>
      </c>
      <c r="T272" s="51">
        <f>IF($A272="","",IF(OR($M272="",$N272="",$S272=""),"",IF($N272="Retido",MIN($M272,$S272),0)))</f>
        <v/>
      </c>
      <c r="U272" s="51">
        <f>IF($A272="","",IF(OR($S272="",$T272=""),"",MAX(0,$S272-$T272)))</f>
        <v/>
      </c>
      <c r="V272" s="31">
        <f>IF($A272="","",IF(COUNTIF($A$2:$A$501,$A272)&gt;1,"Código duplicado",IF(OR($B272="",$C272="",$D272="",$E272="",$F272="",$G272="",$H272="",$K272="",$L272="",$M272="",$N272=""),"Revisar campos obrigatórios",IF(AND($H272="Falta",$B272+$C272&gt;NOW()),"Falta com horário futuro",IF(AND($H272="Cancelamento",OR($I272="",$J272="")),"Informar aviso do cancelamento",IF(AND($H272="Falta",OR($I272&lt;&gt;"",$J272&lt;&gt;"")),"Limpar aviso para falta",IF(AND($H272="Cancelamento",($I272+$J272)&gt;($B272+$C272)),"Aviso após o horário",IF(AND($K272=0,$L272&gt;0),"Receita substituta sem reposição",IF(AND($K272&gt;0,$L272=0),"Confirmar reposição sem receita",IF(AND($N272="Retido",$M272&lt;=0),"Depósito retido sem valor",IF(AND($N272="Devolvido",$M272&lt;=0),"Depósito devolvido sem valor",IF(AND($N272="Não se aplica",$M272&gt;0),"Definir destino do depósito",IF($M272&gt;$G272,"Depósito acima do valor previsto","OK")))))))))))))</f>
        <v/>
      </c>
    </row>
    <row r="273" ht="22" customHeight="1">
      <c r="A273" s="25" t="n"/>
      <c r="B273" s="48" t="n"/>
      <c r="C273" s="49" t="n"/>
      <c r="D273" s="28" t="n"/>
      <c r="E273" s="25" t="n"/>
      <c r="F273" s="25" t="n"/>
      <c r="G273" s="50" t="n"/>
      <c r="H273" s="25" t="n"/>
      <c r="I273" s="48" t="n"/>
      <c r="J273" s="49" t="n"/>
      <c r="K273" s="28" t="n"/>
      <c r="L273" s="50" t="n"/>
      <c r="M273" s="50" t="n"/>
      <c r="N273" s="25" t="n"/>
      <c r="O273" s="34">
        <f>IF($A273="","",IF($H273="Falta",0,IF(OR($B273="",$C273="",$I273="",$J273=""),"",MAX(0,(($B273+$C273)-($I273+$J273))*24))))</f>
        <v/>
      </c>
      <c r="P273" s="35">
        <f>IF($A273="","",IF($H273="Falta","Falta",IF($H273="Cancelamento",IF(OR($B273="",$C273="",$I273="",$J273=""),"Aviso não informado",IF(($I273+$J273)&gt;($B273+$C273),"Aviso após o horário",IF((($B273+$C273)-($I273+$J273))*24&lt;=Parâmetros!$B$2,"Cancelamento tardio","Cancelamento antecipado"))),"Tipo inválido")))</f>
        <v/>
      </c>
      <c r="Q273" s="35">
        <f>IF($A273="","",IF(OR($D273="",$K273=""),"",IF($K273=0,"Não",IF($K273&lt;$D273,"Parcial","Total"))))</f>
        <v/>
      </c>
      <c r="R273" s="36">
        <f>IF($A273="","",IF(OR($D273="",$K273=""),"",MAX(0,$D273-$K273)))</f>
        <v/>
      </c>
      <c r="S273" s="52">
        <f>IF($A273="","",IF(OR($G273="",$L273=""),"",MAX(0,$G273-$L273)))</f>
        <v/>
      </c>
      <c r="T273" s="52">
        <f>IF($A273="","",IF(OR($M273="",$N273="",$S273=""),"",IF($N273="Retido",MIN($M273,$S273),0)))</f>
        <v/>
      </c>
      <c r="U273" s="52">
        <f>IF($A273="","",IF(OR($S273="",$T273=""),"",MAX(0,$S273-$T273)))</f>
        <v/>
      </c>
      <c r="V273" s="35">
        <f>IF($A273="","",IF(COUNTIF($A$2:$A$501,$A273)&gt;1,"Código duplicado",IF(OR($B273="",$C273="",$D273="",$E273="",$F273="",$G273="",$H273="",$K273="",$L273="",$M273="",$N273=""),"Revisar campos obrigatórios",IF(AND($H273="Falta",$B273+$C273&gt;NOW()),"Falta com horário futuro",IF(AND($H273="Cancelamento",OR($I273="",$J273="")),"Informar aviso do cancelamento",IF(AND($H273="Falta",OR($I273&lt;&gt;"",$J273&lt;&gt;"")),"Limpar aviso para falta",IF(AND($H273="Cancelamento",($I273+$J273)&gt;($B273+$C273)),"Aviso após o horário",IF(AND($K273=0,$L273&gt;0),"Receita substituta sem reposição",IF(AND($K273&gt;0,$L273=0),"Confirmar reposição sem receita",IF(AND($N273="Retido",$M273&lt;=0),"Depósito retido sem valor",IF(AND($N273="Devolvido",$M273&lt;=0),"Depósito devolvido sem valor",IF(AND($N273="Não se aplica",$M273&gt;0),"Definir destino do depósito",IF($M273&gt;$G273,"Depósito acima do valor previsto","OK")))))))))))))</f>
        <v/>
      </c>
    </row>
    <row r="274" ht="22" customHeight="1">
      <c r="A274" s="25" t="n"/>
      <c r="B274" s="48" t="n"/>
      <c r="C274" s="49" t="n"/>
      <c r="D274" s="28" t="n"/>
      <c r="E274" s="25" t="n"/>
      <c r="F274" s="25" t="n"/>
      <c r="G274" s="50" t="n"/>
      <c r="H274" s="25" t="n"/>
      <c r="I274" s="48" t="n"/>
      <c r="J274" s="49" t="n"/>
      <c r="K274" s="28" t="n"/>
      <c r="L274" s="50" t="n"/>
      <c r="M274" s="50" t="n"/>
      <c r="N274" s="25" t="n"/>
      <c r="O274" s="30">
        <f>IF($A274="","",IF($H274="Falta",0,IF(OR($B274="",$C274="",$I274="",$J274=""),"",MAX(0,(($B274+$C274)-($I274+$J274))*24))))</f>
        <v/>
      </c>
      <c r="P274" s="31">
        <f>IF($A274="","",IF($H274="Falta","Falta",IF($H274="Cancelamento",IF(OR($B274="",$C274="",$I274="",$J274=""),"Aviso não informado",IF(($I274+$J274)&gt;($B274+$C274),"Aviso após o horário",IF((($B274+$C274)-($I274+$J274))*24&lt;=Parâmetros!$B$2,"Cancelamento tardio","Cancelamento antecipado"))),"Tipo inválido")))</f>
        <v/>
      </c>
      <c r="Q274" s="31">
        <f>IF($A274="","",IF(OR($D274="",$K274=""),"",IF($K274=0,"Não",IF($K274&lt;$D274,"Parcial","Total"))))</f>
        <v/>
      </c>
      <c r="R274" s="32">
        <f>IF($A274="","",IF(OR($D274="",$K274=""),"",MAX(0,$D274-$K274)))</f>
        <v/>
      </c>
      <c r="S274" s="51">
        <f>IF($A274="","",IF(OR($G274="",$L274=""),"",MAX(0,$G274-$L274)))</f>
        <v/>
      </c>
      <c r="T274" s="51">
        <f>IF($A274="","",IF(OR($M274="",$N274="",$S274=""),"",IF($N274="Retido",MIN($M274,$S274),0)))</f>
        <v/>
      </c>
      <c r="U274" s="51">
        <f>IF($A274="","",IF(OR($S274="",$T274=""),"",MAX(0,$S274-$T274)))</f>
        <v/>
      </c>
      <c r="V274" s="31">
        <f>IF($A274="","",IF(COUNTIF($A$2:$A$501,$A274)&gt;1,"Código duplicado",IF(OR($B274="",$C274="",$D274="",$E274="",$F274="",$G274="",$H274="",$K274="",$L274="",$M274="",$N274=""),"Revisar campos obrigatórios",IF(AND($H274="Falta",$B274+$C274&gt;NOW()),"Falta com horário futuro",IF(AND($H274="Cancelamento",OR($I274="",$J274="")),"Informar aviso do cancelamento",IF(AND($H274="Falta",OR($I274&lt;&gt;"",$J274&lt;&gt;"")),"Limpar aviso para falta",IF(AND($H274="Cancelamento",($I274+$J274)&gt;($B274+$C274)),"Aviso após o horário",IF(AND($K274=0,$L274&gt;0),"Receita substituta sem reposição",IF(AND($K274&gt;0,$L274=0),"Confirmar reposição sem receita",IF(AND($N274="Retido",$M274&lt;=0),"Depósito retido sem valor",IF(AND($N274="Devolvido",$M274&lt;=0),"Depósito devolvido sem valor",IF(AND($N274="Não se aplica",$M274&gt;0),"Definir destino do depósito",IF($M274&gt;$G274,"Depósito acima do valor previsto","OK")))))))))))))</f>
        <v/>
      </c>
    </row>
    <row r="275" ht="22" customHeight="1">
      <c r="A275" s="25" t="n"/>
      <c r="B275" s="48" t="n"/>
      <c r="C275" s="49" t="n"/>
      <c r="D275" s="28" t="n"/>
      <c r="E275" s="25" t="n"/>
      <c r="F275" s="25" t="n"/>
      <c r="G275" s="50" t="n"/>
      <c r="H275" s="25" t="n"/>
      <c r="I275" s="48" t="n"/>
      <c r="J275" s="49" t="n"/>
      <c r="K275" s="28" t="n"/>
      <c r="L275" s="50" t="n"/>
      <c r="M275" s="50" t="n"/>
      <c r="N275" s="25" t="n"/>
      <c r="O275" s="34">
        <f>IF($A275="","",IF($H275="Falta",0,IF(OR($B275="",$C275="",$I275="",$J275=""),"",MAX(0,(($B275+$C275)-($I275+$J275))*24))))</f>
        <v/>
      </c>
      <c r="P275" s="35">
        <f>IF($A275="","",IF($H275="Falta","Falta",IF($H275="Cancelamento",IF(OR($B275="",$C275="",$I275="",$J275=""),"Aviso não informado",IF(($I275+$J275)&gt;($B275+$C275),"Aviso após o horário",IF((($B275+$C275)-($I275+$J275))*24&lt;=Parâmetros!$B$2,"Cancelamento tardio","Cancelamento antecipado"))),"Tipo inválido")))</f>
        <v/>
      </c>
      <c r="Q275" s="35">
        <f>IF($A275="","",IF(OR($D275="",$K275=""),"",IF($K275=0,"Não",IF($K275&lt;$D275,"Parcial","Total"))))</f>
        <v/>
      </c>
      <c r="R275" s="36">
        <f>IF($A275="","",IF(OR($D275="",$K275=""),"",MAX(0,$D275-$K275)))</f>
        <v/>
      </c>
      <c r="S275" s="52">
        <f>IF($A275="","",IF(OR($G275="",$L275=""),"",MAX(0,$G275-$L275)))</f>
        <v/>
      </c>
      <c r="T275" s="52">
        <f>IF($A275="","",IF(OR($M275="",$N275="",$S275=""),"",IF($N275="Retido",MIN($M275,$S275),0)))</f>
        <v/>
      </c>
      <c r="U275" s="52">
        <f>IF($A275="","",IF(OR($S275="",$T275=""),"",MAX(0,$S275-$T275)))</f>
        <v/>
      </c>
      <c r="V275" s="35">
        <f>IF($A275="","",IF(COUNTIF($A$2:$A$501,$A275)&gt;1,"Código duplicado",IF(OR($B275="",$C275="",$D275="",$E275="",$F275="",$G275="",$H275="",$K275="",$L275="",$M275="",$N275=""),"Revisar campos obrigatórios",IF(AND($H275="Falta",$B275+$C275&gt;NOW()),"Falta com horário futuro",IF(AND($H275="Cancelamento",OR($I275="",$J275="")),"Informar aviso do cancelamento",IF(AND($H275="Falta",OR($I275&lt;&gt;"",$J275&lt;&gt;"")),"Limpar aviso para falta",IF(AND($H275="Cancelamento",($I275+$J275)&gt;($B275+$C275)),"Aviso após o horário",IF(AND($K275=0,$L275&gt;0),"Receita substituta sem reposição",IF(AND($K275&gt;0,$L275=0),"Confirmar reposição sem receita",IF(AND($N275="Retido",$M275&lt;=0),"Depósito retido sem valor",IF(AND($N275="Devolvido",$M275&lt;=0),"Depósito devolvido sem valor",IF(AND($N275="Não se aplica",$M275&gt;0),"Definir destino do depósito",IF($M275&gt;$G275,"Depósito acima do valor previsto","OK")))))))))))))</f>
        <v/>
      </c>
    </row>
    <row r="276" ht="22" customHeight="1">
      <c r="A276" s="25" t="n"/>
      <c r="B276" s="48" t="n"/>
      <c r="C276" s="49" t="n"/>
      <c r="D276" s="28" t="n"/>
      <c r="E276" s="25" t="n"/>
      <c r="F276" s="25" t="n"/>
      <c r="G276" s="50" t="n"/>
      <c r="H276" s="25" t="n"/>
      <c r="I276" s="48" t="n"/>
      <c r="J276" s="49" t="n"/>
      <c r="K276" s="28" t="n"/>
      <c r="L276" s="50" t="n"/>
      <c r="M276" s="50" t="n"/>
      <c r="N276" s="25" t="n"/>
      <c r="O276" s="30">
        <f>IF($A276="","",IF($H276="Falta",0,IF(OR($B276="",$C276="",$I276="",$J276=""),"",MAX(0,(($B276+$C276)-($I276+$J276))*24))))</f>
        <v/>
      </c>
      <c r="P276" s="31">
        <f>IF($A276="","",IF($H276="Falta","Falta",IF($H276="Cancelamento",IF(OR($B276="",$C276="",$I276="",$J276=""),"Aviso não informado",IF(($I276+$J276)&gt;($B276+$C276),"Aviso após o horário",IF((($B276+$C276)-($I276+$J276))*24&lt;=Parâmetros!$B$2,"Cancelamento tardio","Cancelamento antecipado"))),"Tipo inválido")))</f>
        <v/>
      </c>
      <c r="Q276" s="31">
        <f>IF($A276="","",IF(OR($D276="",$K276=""),"",IF($K276=0,"Não",IF($K276&lt;$D276,"Parcial","Total"))))</f>
        <v/>
      </c>
      <c r="R276" s="32">
        <f>IF($A276="","",IF(OR($D276="",$K276=""),"",MAX(0,$D276-$K276)))</f>
        <v/>
      </c>
      <c r="S276" s="51">
        <f>IF($A276="","",IF(OR($G276="",$L276=""),"",MAX(0,$G276-$L276)))</f>
        <v/>
      </c>
      <c r="T276" s="51">
        <f>IF($A276="","",IF(OR($M276="",$N276="",$S276=""),"",IF($N276="Retido",MIN($M276,$S276),0)))</f>
        <v/>
      </c>
      <c r="U276" s="51">
        <f>IF($A276="","",IF(OR($S276="",$T276=""),"",MAX(0,$S276-$T276)))</f>
        <v/>
      </c>
      <c r="V276" s="31">
        <f>IF($A276="","",IF(COUNTIF($A$2:$A$501,$A276)&gt;1,"Código duplicado",IF(OR($B276="",$C276="",$D276="",$E276="",$F276="",$G276="",$H276="",$K276="",$L276="",$M276="",$N276=""),"Revisar campos obrigatórios",IF(AND($H276="Falta",$B276+$C276&gt;NOW()),"Falta com horário futuro",IF(AND($H276="Cancelamento",OR($I276="",$J276="")),"Informar aviso do cancelamento",IF(AND($H276="Falta",OR($I276&lt;&gt;"",$J276&lt;&gt;"")),"Limpar aviso para falta",IF(AND($H276="Cancelamento",($I276+$J276)&gt;($B276+$C276)),"Aviso após o horário",IF(AND($K276=0,$L276&gt;0),"Receita substituta sem reposição",IF(AND($K276&gt;0,$L276=0),"Confirmar reposição sem receita",IF(AND($N276="Retido",$M276&lt;=0),"Depósito retido sem valor",IF(AND($N276="Devolvido",$M276&lt;=0),"Depósito devolvido sem valor",IF(AND($N276="Não se aplica",$M276&gt;0),"Definir destino do depósito",IF($M276&gt;$G276,"Depósito acima do valor previsto","OK")))))))))))))</f>
        <v/>
      </c>
    </row>
    <row r="277" ht="22" customHeight="1">
      <c r="A277" s="25" t="n"/>
      <c r="B277" s="48" t="n"/>
      <c r="C277" s="49" t="n"/>
      <c r="D277" s="28" t="n"/>
      <c r="E277" s="25" t="n"/>
      <c r="F277" s="25" t="n"/>
      <c r="G277" s="50" t="n"/>
      <c r="H277" s="25" t="n"/>
      <c r="I277" s="48" t="n"/>
      <c r="J277" s="49" t="n"/>
      <c r="K277" s="28" t="n"/>
      <c r="L277" s="50" t="n"/>
      <c r="M277" s="50" t="n"/>
      <c r="N277" s="25" t="n"/>
      <c r="O277" s="34">
        <f>IF($A277="","",IF($H277="Falta",0,IF(OR($B277="",$C277="",$I277="",$J277=""),"",MAX(0,(($B277+$C277)-($I277+$J277))*24))))</f>
        <v/>
      </c>
      <c r="P277" s="35">
        <f>IF($A277="","",IF($H277="Falta","Falta",IF($H277="Cancelamento",IF(OR($B277="",$C277="",$I277="",$J277=""),"Aviso não informado",IF(($I277+$J277)&gt;($B277+$C277),"Aviso após o horário",IF((($B277+$C277)-($I277+$J277))*24&lt;=Parâmetros!$B$2,"Cancelamento tardio","Cancelamento antecipado"))),"Tipo inválido")))</f>
        <v/>
      </c>
      <c r="Q277" s="35">
        <f>IF($A277="","",IF(OR($D277="",$K277=""),"",IF($K277=0,"Não",IF($K277&lt;$D277,"Parcial","Total"))))</f>
        <v/>
      </c>
      <c r="R277" s="36">
        <f>IF($A277="","",IF(OR($D277="",$K277=""),"",MAX(0,$D277-$K277)))</f>
        <v/>
      </c>
      <c r="S277" s="52">
        <f>IF($A277="","",IF(OR($G277="",$L277=""),"",MAX(0,$G277-$L277)))</f>
        <v/>
      </c>
      <c r="T277" s="52">
        <f>IF($A277="","",IF(OR($M277="",$N277="",$S277=""),"",IF($N277="Retido",MIN($M277,$S277),0)))</f>
        <v/>
      </c>
      <c r="U277" s="52">
        <f>IF($A277="","",IF(OR($S277="",$T277=""),"",MAX(0,$S277-$T277)))</f>
        <v/>
      </c>
      <c r="V277" s="35">
        <f>IF($A277="","",IF(COUNTIF($A$2:$A$501,$A277)&gt;1,"Código duplicado",IF(OR($B277="",$C277="",$D277="",$E277="",$F277="",$G277="",$H277="",$K277="",$L277="",$M277="",$N277=""),"Revisar campos obrigatórios",IF(AND($H277="Falta",$B277+$C277&gt;NOW()),"Falta com horário futuro",IF(AND($H277="Cancelamento",OR($I277="",$J277="")),"Informar aviso do cancelamento",IF(AND($H277="Falta",OR($I277&lt;&gt;"",$J277&lt;&gt;"")),"Limpar aviso para falta",IF(AND($H277="Cancelamento",($I277+$J277)&gt;($B277+$C277)),"Aviso após o horário",IF(AND($K277=0,$L277&gt;0),"Receita substituta sem reposição",IF(AND($K277&gt;0,$L277=0),"Confirmar reposição sem receita",IF(AND($N277="Retido",$M277&lt;=0),"Depósito retido sem valor",IF(AND($N277="Devolvido",$M277&lt;=0),"Depósito devolvido sem valor",IF(AND($N277="Não se aplica",$M277&gt;0),"Definir destino do depósito",IF($M277&gt;$G277,"Depósito acima do valor previsto","OK")))))))))))))</f>
        <v/>
      </c>
    </row>
    <row r="278" ht="22" customHeight="1">
      <c r="A278" s="25" t="n"/>
      <c r="B278" s="48" t="n"/>
      <c r="C278" s="49" t="n"/>
      <c r="D278" s="28" t="n"/>
      <c r="E278" s="25" t="n"/>
      <c r="F278" s="25" t="n"/>
      <c r="G278" s="50" t="n"/>
      <c r="H278" s="25" t="n"/>
      <c r="I278" s="48" t="n"/>
      <c r="J278" s="49" t="n"/>
      <c r="K278" s="28" t="n"/>
      <c r="L278" s="50" t="n"/>
      <c r="M278" s="50" t="n"/>
      <c r="N278" s="25" t="n"/>
      <c r="O278" s="30">
        <f>IF($A278="","",IF($H278="Falta",0,IF(OR($B278="",$C278="",$I278="",$J278=""),"",MAX(0,(($B278+$C278)-($I278+$J278))*24))))</f>
        <v/>
      </c>
      <c r="P278" s="31">
        <f>IF($A278="","",IF($H278="Falta","Falta",IF($H278="Cancelamento",IF(OR($B278="",$C278="",$I278="",$J278=""),"Aviso não informado",IF(($I278+$J278)&gt;($B278+$C278),"Aviso após o horário",IF((($B278+$C278)-($I278+$J278))*24&lt;=Parâmetros!$B$2,"Cancelamento tardio","Cancelamento antecipado"))),"Tipo inválido")))</f>
        <v/>
      </c>
      <c r="Q278" s="31">
        <f>IF($A278="","",IF(OR($D278="",$K278=""),"",IF($K278=0,"Não",IF($K278&lt;$D278,"Parcial","Total"))))</f>
        <v/>
      </c>
      <c r="R278" s="32">
        <f>IF($A278="","",IF(OR($D278="",$K278=""),"",MAX(0,$D278-$K278)))</f>
        <v/>
      </c>
      <c r="S278" s="51">
        <f>IF($A278="","",IF(OR($G278="",$L278=""),"",MAX(0,$G278-$L278)))</f>
        <v/>
      </c>
      <c r="T278" s="51">
        <f>IF($A278="","",IF(OR($M278="",$N278="",$S278=""),"",IF($N278="Retido",MIN($M278,$S278),0)))</f>
        <v/>
      </c>
      <c r="U278" s="51">
        <f>IF($A278="","",IF(OR($S278="",$T278=""),"",MAX(0,$S278-$T278)))</f>
        <v/>
      </c>
      <c r="V278" s="31">
        <f>IF($A278="","",IF(COUNTIF($A$2:$A$501,$A278)&gt;1,"Código duplicado",IF(OR($B278="",$C278="",$D278="",$E278="",$F278="",$G278="",$H278="",$K278="",$L278="",$M278="",$N278=""),"Revisar campos obrigatórios",IF(AND($H278="Falta",$B278+$C278&gt;NOW()),"Falta com horário futuro",IF(AND($H278="Cancelamento",OR($I278="",$J278="")),"Informar aviso do cancelamento",IF(AND($H278="Falta",OR($I278&lt;&gt;"",$J278&lt;&gt;"")),"Limpar aviso para falta",IF(AND($H278="Cancelamento",($I278+$J278)&gt;($B278+$C278)),"Aviso após o horário",IF(AND($K278=0,$L278&gt;0),"Receita substituta sem reposição",IF(AND($K278&gt;0,$L278=0),"Confirmar reposição sem receita",IF(AND($N278="Retido",$M278&lt;=0),"Depósito retido sem valor",IF(AND($N278="Devolvido",$M278&lt;=0),"Depósito devolvido sem valor",IF(AND($N278="Não se aplica",$M278&gt;0),"Definir destino do depósito",IF($M278&gt;$G278,"Depósito acima do valor previsto","OK")))))))))))))</f>
        <v/>
      </c>
    </row>
    <row r="279" ht="22" customHeight="1">
      <c r="A279" s="25" t="n"/>
      <c r="B279" s="48" t="n"/>
      <c r="C279" s="49" t="n"/>
      <c r="D279" s="28" t="n"/>
      <c r="E279" s="25" t="n"/>
      <c r="F279" s="25" t="n"/>
      <c r="G279" s="50" t="n"/>
      <c r="H279" s="25" t="n"/>
      <c r="I279" s="48" t="n"/>
      <c r="J279" s="49" t="n"/>
      <c r="K279" s="28" t="n"/>
      <c r="L279" s="50" t="n"/>
      <c r="M279" s="50" t="n"/>
      <c r="N279" s="25" t="n"/>
      <c r="O279" s="34">
        <f>IF($A279="","",IF($H279="Falta",0,IF(OR($B279="",$C279="",$I279="",$J279=""),"",MAX(0,(($B279+$C279)-($I279+$J279))*24))))</f>
        <v/>
      </c>
      <c r="P279" s="35">
        <f>IF($A279="","",IF($H279="Falta","Falta",IF($H279="Cancelamento",IF(OR($B279="",$C279="",$I279="",$J279=""),"Aviso não informado",IF(($I279+$J279)&gt;($B279+$C279),"Aviso após o horário",IF((($B279+$C279)-($I279+$J279))*24&lt;=Parâmetros!$B$2,"Cancelamento tardio","Cancelamento antecipado"))),"Tipo inválido")))</f>
        <v/>
      </c>
      <c r="Q279" s="35">
        <f>IF($A279="","",IF(OR($D279="",$K279=""),"",IF($K279=0,"Não",IF($K279&lt;$D279,"Parcial","Total"))))</f>
        <v/>
      </c>
      <c r="R279" s="36">
        <f>IF($A279="","",IF(OR($D279="",$K279=""),"",MAX(0,$D279-$K279)))</f>
        <v/>
      </c>
      <c r="S279" s="52">
        <f>IF($A279="","",IF(OR($G279="",$L279=""),"",MAX(0,$G279-$L279)))</f>
        <v/>
      </c>
      <c r="T279" s="52">
        <f>IF($A279="","",IF(OR($M279="",$N279="",$S279=""),"",IF($N279="Retido",MIN($M279,$S279),0)))</f>
        <v/>
      </c>
      <c r="U279" s="52">
        <f>IF($A279="","",IF(OR($S279="",$T279=""),"",MAX(0,$S279-$T279)))</f>
        <v/>
      </c>
      <c r="V279" s="35">
        <f>IF($A279="","",IF(COUNTIF($A$2:$A$501,$A279)&gt;1,"Código duplicado",IF(OR($B279="",$C279="",$D279="",$E279="",$F279="",$G279="",$H279="",$K279="",$L279="",$M279="",$N279=""),"Revisar campos obrigatórios",IF(AND($H279="Falta",$B279+$C279&gt;NOW()),"Falta com horário futuro",IF(AND($H279="Cancelamento",OR($I279="",$J279="")),"Informar aviso do cancelamento",IF(AND($H279="Falta",OR($I279&lt;&gt;"",$J279&lt;&gt;"")),"Limpar aviso para falta",IF(AND($H279="Cancelamento",($I279+$J279)&gt;($B279+$C279)),"Aviso após o horário",IF(AND($K279=0,$L279&gt;0),"Receita substituta sem reposição",IF(AND($K279&gt;0,$L279=0),"Confirmar reposição sem receita",IF(AND($N279="Retido",$M279&lt;=0),"Depósito retido sem valor",IF(AND($N279="Devolvido",$M279&lt;=0),"Depósito devolvido sem valor",IF(AND($N279="Não se aplica",$M279&gt;0),"Definir destino do depósito",IF($M279&gt;$G279,"Depósito acima do valor previsto","OK")))))))))))))</f>
        <v/>
      </c>
    </row>
    <row r="280" ht="22" customHeight="1">
      <c r="A280" s="25" t="n"/>
      <c r="B280" s="48" t="n"/>
      <c r="C280" s="49" t="n"/>
      <c r="D280" s="28" t="n"/>
      <c r="E280" s="25" t="n"/>
      <c r="F280" s="25" t="n"/>
      <c r="G280" s="50" t="n"/>
      <c r="H280" s="25" t="n"/>
      <c r="I280" s="48" t="n"/>
      <c r="J280" s="49" t="n"/>
      <c r="K280" s="28" t="n"/>
      <c r="L280" s="50" t="n"/>
      <c r="M280" s="50" t="n"/>
      <c r="N280" s="25" t="n"/>
      <c r="O280" s="30">
        <f>IF($A280="","",IF($H280="Falta",0,IF(OR($B280="",$C280="",$I280="",$J280=""),"",MAX(0,(($B280+$C280)-($I280+$J280))*24))))</f>
        <v/>
      </c>
      <c r="P280" s="31">
        <f>IF($A280="","",IF($H280="Falta","Falta",IF($H280="Cancelamento",IF(OR($B280="",$C280="",$I280="",$J280=""),"Aviso não informado",IF(($I280+$J280)&gt;($B280+$C280),"Aviso após o horário",IF((($B280+$C280)-($I280+$J280))*24&lt;=Parâmetros!$B$2,"Cancelamento tardio","Cancelamento antecipado"))),"Tipo inválido")))</f>
        <v/>
      </c>
      <c r="Q280" s="31">
        <f>IF($A280="","",IF(OR($D280="",$K280=""),"",IF($K280=0,"Não",IF($K280&lt;$D280,"Parcial","Total"))))</f>
        <v/>
      </c>
      <c r="R280" s="32">
        <f>IF($A280="","",IF(OR($D280="",$K280=""),"",MAX(0,$D280-$K280)))</f>
        <v/>
      </c>
      <c r="S280" s="51">
        <f>IF($A280="","",IF(OR($G280="",$L280=""),"",MAX(0,$G280-$L280)))</f>
        <v/>
      </c>
      <c r="T280" s="51">
        <f>IF($A280="","",IF(OR($M280="",$N280="",$S280=""),"",IF($N280="Retido",MIN($M280,$S280),0)))</f>
        <v/>
      </c>
      <c r="U280" s="51">
        <f>IF($A280="","",IF(OR($S280="",$T280=""),"",MAX(0,$S280-$T280)))</f>
        <v/>
      </c>
      <c r="V280" s="31">
        <f>IF($A280="","",IF(COUNTIF($A$2:$A$501,$A280)&gt;1,"Código duplicado",IF(OR($B280="",$C280="",$D280="",$E280="",$F280="",$G280="",$H280="",$K280="",$L280="",$M280="",$N280=""),"Revisar campos obrigatórios",IF(AND($H280="Falta",$B280+$C280&gt;NOW()),"Falta com horário futuro",IF(AND($H280="Cancelamento",OR($I280="",$J280="")),"Informar aviso do cancelamento",IF(AND($H280="Falta",OR($I280&lt;&gt;"",$J280&lt;&gt;"")),"Limpar aviso para falta",IF(AND($H280="Cancelamento",($I280+$J280)&gt;($B280+$C280)),"Aviso após o horário",IF(AND($K280=0,$L280&gt;0),"Receita substituta sem reposição",IF(AND($K280&gt;0,$L280=0),"Confirmar reposição sem receita",IF(AND($N280="Retido",$M280&lt;=0),"Depósito retido sem valor",IF(AND($N280="Devolvido",$M280&lt;=0),"Depósito devolvido sem valor",IF(AND($N280="Não se aplica",$M280&gt;0),"Definir destino do depósito",IF($M280&gt;$G280,"Depósito acima do valor previsto","OK")))))))))))))</f>
        <v/>
      </c>
    </row>
    <row r="281" ht="22" customHeight="1">
      <c r="A281" s="25" t="n"/>
      <c r="B281" s="48" t="n"/>
      <c r="C281" s="49" t="n"/>
      <c r="D281" s="28" t="n"/>
      <c r="E281" s="25" t="n"/>
      <c r="F281" s="25" t="n"/>
      <c r="G281" s="50" t="n"/>
      <c r="H281" s="25" t="n"/>
      <c r="I281" s="48" t="n"/>
      <c r="J281" s="49" t="n"/>
      <c r="K281" s="28" t="n"/>
      <c r="L281" s="50" t="n"/>
      <c r="M281" s="50" t="n"/>
      <c r="N281" s="25" t="n"/>
      <c r="O281" s="34">
        <f>IF($A281="","",IF($H281="Falta",0,IF(OR($B281="",$C281="",$I281="",$J281=""),"",MAX(0,(($B281+$C281)-($I281+$J281))*24))))</f>
        <v/>
      </c>
      <c r="P281" s="35">
        <f>IF($A281="","",IF($H281="Falta","Falta",IF($H281="Cancelamento",IF(OR($B281="",$C281="",$I281="",$J281=""),"Aviso não informado",IF(($I281+$J281)&gt;($B281+$C281),"Aviso após o horário",IF((($B281+$C281)-($I281+$J281))*24&lt;=Parâmetros!$B$2,"Cancelamento tardio","Cancelamento antecipado"))),"Tipo inválido")))</f>
        <v/>
      </c>
      <c r="Q281" s="35">
        <f>IF($A281="","",IF(OR($D281="",$K281=""),"",IF($K281=0,"Não",IF($K281&lt;$D281,"Parcial","Total"))))</f>
        <v/>
      </c>
      <c r="R281" s="36">
        <f>IF($A281="","",IF(OR($D281="",$K281=""),"",MAX(0,$D281-$K281)))</f>
        <v/>
      </c>
      <c r="S281" s="52">
        <f>IF($A281="","",IF(OR($G281="",$L281=""),"",MAX(0,$G281-$L281)))</f>
        <v/>
      </c>
      <c r="T281" s="52">
        <f>IF($A281="","",IF(OR($M281="",$N281="",$S281=""),"",IF($N281="Retido",MIN($M281,$S281),0)))</f>
        <v/>
      </c>
      <c r="U281" s="52">
        <f>IF($A281="","",IF(OR($S281="",$T281=""),"",MAX(0,$S281-$T281)))</f>
        <v/>
      </c>
      <c r="V281" s="35">
        <f>IF($A281="","",IF(COUNTIF($A$2:$A$501,$A281)&gt;1,"Código duplicado",IF(OR($B281="",$C281="",$D281="",$E281="",$F281="",$G281="",$H281="",$K281="",$L281="",$M281="",$N281=""),"Revisar campos obrigatórios",IF(AND($H281="Falta",$B281+$C281&gt;NOW()),"Falta com horário futuro",IF(AND($H281="Cancelamento",OR($I281="",$J281="")),"Informar aviso do cancelamento",IF(AND($H281="Falta",OR($I281&lt;&gt;"",$J281&lt;&gt;"")),"Limpar aviso para falta",IF(AND($H281="Cancelamento",($I281+$J281)&gt;($B281+$C281)),"Aviso após o horário",IF(AND($K281=0,$L281&gt;0),"Receita substituta sem reposição",IF(AND($K281&gt;0,$L281=0),"Confirmar reposição sem receita",IF(AND($N281="Retido",$M281&lt;=0),"Depósito retido sem valor",IF(AND($N281="Devolvido",$M281&lt;=0),"Depósito devolvido sem valor",IF(AND($N281="Não se aplica",$M281&gt;0),"Definir destino do depósito",IF($M281&gt;$G281,"Depósito acima do valor previsto","OK")))))))))))))</f>
        <v/>
      </c>
    </row>
    <row r="282" ht="22" customHeight="1">
      <c r="A282" s="25" t="n"/>
      <c r="B282" s="48" t="n"/>
      <c r="C282" s="49" t="n"/>
      <c r="D282" s="28" t="n"/>
      <c r="E282" s="25" t="n"/>
      <c r="F282" s="25" t="n"/>
      <c r="G282" s="50" t="n"/>
      <c r="H282" s="25" t="n"/>
      <c r="I282" s="48" t="n"/>
      <c r="J282" s="49" t="n"/>
      <c r="K282" s="28" t="n"/>
      <c r="L282" s="50" t="n"/>
      <c r="M282" s="50" t="n"/>
      <c r="N282" s="25" t="n"/>
      <c r="O282" s="30">
        <f>IF($A282="","",IF($H282="Falta",0,IF(OR($B282="",$C282="",$I282="",$J282=""),"",MAX(0,(($B282+$C282)-($I282+$J282))*24))))</f>
        <v/>
      </c>
      <c r="P282" s="31">
        <f>IF($A282="","",IF($H282="Falta","Falta",IF($H282="Cancelamento",IF(OR($B282="",$C282="",$I282="",$J282=""),"Aviso não informado",IF(($I282+$J282)&gt;($B282+$C282),"Aviso após o horário",IF((($B282+$C282)-($I282+$J282))*24&lt;=Parâmetros!$B$2,"Cancelamento tardio","Cancelamento antecipado"))),"Tipo inválido")))</f>
        <v/>
      </c>
      <c r="Q282" s="31">
        <f>IF($A282="","",IF(OR($D282="",$K282=""),"",IF($K282=0,"Não",IF($K282&lt;$D282,"Parcial","Total"))))</f>
        <v/>
      </c>
      <c r="R282" s="32">
        <f>IF($A282="","",IF(OR($D282="",$K282=""),"",MAX(0,$D282-$K282)))</f>
        <v/>
      </c>
      <c r="S282" s="51">
        <f>IF($A282="","",IF(OR($G282="",$L282=""),"",MAX(0,$G282-$L282)))</f>
        <v/>
      </c>
      <c r="T282" s="51">
        <f>IF($A282="","",IF(OR($M282="",$N282="",$S282=""),"",IF($N282="Retido",MIN($M282,$S282),0)))</f>
        <v/>
      </c>
      <c r="U282" s="51">
        <f>IF($A282="","",IF(OR($S282="",$T282=""),"",MAX(0,$S282-$T282)))</f>
        <v/>
      </c>
      <c r="V282" s="31">
        <f>IF($A282="","",IF(COUNTIF($A$2:$A$501,$A282)&gt;1,"Código duplicado",IF(OR($B282="",$C282="",$D282="",$E282="",$F282="",$G282="",$H282="",$K282="",$L282="",$M282="",$N282=""),"Revisar campos obrigatórios",IF(AND($H282="Falta",$B282+$C282&gt;NOW()),"Falta com horário futuro",IF(AND($H282="Cancelamento",OR($I282="",$J282="")),"Informar aviso do cancelamento",IF(AND($H282="Falta",OR($I282&lt;&gt;"",$J282&lt;&gt;"")),"Limpar aviso para falta",IF(AND($H282="Cancelamento",($I282+$J282)&gt;($B282+$C282)),"Aviso após o horário",IF(AND($K282=0,$L282&gt;0),"Receita substituta sem reposição",IF(AND($K282&gt;0,$L282=0),"Confirmar reposição sem receita",IF(AND($N282="Retido",$M282&lt;=0),"Depósito retido sem valor",IF(AND($N282="Devolvido",$M282&lt;=0),"Depósito devolvido sem valor",IF(AND($N282="Não se aplica",$M282&gt;0),"Definir destino do depósito",IF($M282&gt;$G282,"Depósito acima do valor previsto","OK")))))))))))))</f>
        <v/>
      </c>
    </row>
    <row r="283" ht="22" customHeight="1">
      <c r="A283" s="25" t="n"/>
      <c r="B283" s="48" t="n"/>
      <c r="C283" s="49" t="n"/>
      <c r="D283" s="28" t="n"/>
      <c r="E283" s="25" t="n"/>
      <c r="F283" s="25" t="n"/>
      <c r="G283" s="50" t="n"/>
      <c r="H283" s="25" t="n"/>
      <c r="I283" s="48" t="n"/>
      <c r="J283" s="49" t="n"/>
      <c r="K283" s="28" t="n"/>
      <c r="L283" s="50" t="n"/>
      <c r="M283" s="50" t="n"/>
      <c r="N283" s="25" t="n"/>
      <c r="O283" s="34">
        <f>IF($A283="","",IF($H283="Falta",0,IF(OR($B283="",$C283="",$I283="",$J283=""),"",MAX(0,(($B283+$C283)-($I283+$J283))*24))))</f>
        <v/>
      </c>
      <c r="P283" s="35">
        <f>IF($A283="","",IF($H283="Falta","Falta",IF($H283="Cancelamento",IF(OR($B283="",$C283="",$I283="",$J283=""),"Aviso não informado",IF(($I283+$J283)&gt;($B283+$C283),"Aviso após o horário",IF((($B283+$C283)-($I283+$J283))*24&lt;=Parâmetros!$B$2,"Cancelamento tardio","Cancelamento antecipado"))),"Tipo inválido")))</f>
        <v/>
      </c>
      <c r="Q283" s="35">
        <f>IF($A283="","",IF(OR($D283="",$K283=""),"",IF($K283=0,"Não",IF($K283&lt;$D283,"Parcial","Total"))))</f>
        <v/>
      </c>
      <c r="R283" s="36">
        <f>IF($A283="","",IF(OR($D283="",$K283=""),"",MAX(0,$D283-$K283)))</f>
        <v/>
      </c>
      <c r="S283" s="52">
        <f>IF($A283="","",IF(OR($G283="",$L283=""),"",MAX(0,$G283-$L283)))</f>
        <v/>
      </c>
      <c r="T283" s="52">
        <f>IF($A283="","",IF(OR($M283="",$N283="",$S283=""),"",IF($N283="Retido",MIN($M283,$S283),0)))</f>
        <v/>
      </c>
      <c r="U283" s="52">
        <f>IF($A283="","",IF(OR($S283="",$T283=""),"",MAX(0,$S283-$T283)))</f>
        <v/>
      </c>
      <c r="V283" s="35">
        <f>IF($A283="","",IF(COUNTIF($A$2:$A$501,$A283)&gt;1,"Código duplicado",IF(OR($B283="",$C283="",$D283="",$E283="",$F283="",$G283="",$H283="",$K283="",$L283="",$M283="",$N283=""),"Revisar campos obrigatórios",IF(AND($H283="Falta",$B283+$C283&gt;NOW()),"Falta com horário futuro",IF(AND($H283="Cancelamento",OR($I283="",$J283="")),"Informar aviso do cancelamento",IF(AND($H283="Falta",OR($I283&lt;&gt;"",$J283&lt;&gt;"")),"Limpar aviso para falta",IF(AND($H283="Cancelamento",($I283+$J283)&gt;($B283+$C283)),"Aviso após o horário",IF(AND($K283=0,$L283&gt;0),"Receita substituta sem reposição",IF(AND($K283&gt;0,$L283=0),"Confirmar reposição sem receita",IF(AND($N283="Retido",$M283&lt;=0),"Depósito retido sem valor",IF(AND($N283="Devolvido",$M283&lt;=0),"Depósito devolvido sem valor",IF(AND($N283="Não se aplica",$M283&gt;0),"Definir destino do depósito",IF($M283&gt;$G283,"Depósito acima do valor previsto","OK")))))))))))))</f>
        <v/>
      </c>
    </row>
    <row r="284" ht="22" customHeight="1">
      <c r="A284" s="25" t="n"/>
      <c r="B284" s="48" t="n"/>
      <c r="C284" s="49" t="n"/>
      <c r="D284" s="28" t="n"/>
      <c r="E284" s="25" t="n"/>
      <c r="F284" s="25" t="n"/>
      <c r="G284" s="50" t="n"/>
      <c r="H284" s="25" t="n"/>
      <c r="I284" s="48" t="n"/>
      <c r="J284" s="49" t="n"/>
      <c r="K284" s="28" t="n"/>
      <c r="L284" s="50" t="n"/>
      <c r="M284" s="50" t="n"/>
      <c r="N284" s="25" t="n"/>
      <c r="O284" s="30">
        <f>IF($A284="","",IF($H284="Falta",0,IF(OR($B284="",$C284="",$I284="",$J284=""),"",MAX(0,(($B284+$C284)-($I284+$J284))*24))))</f>
        <v/>
      </c>
      <c r="P284" s="31">
        <f>IF($A284="","",IF($H284="Falta","Falta",IF($H284="Cancelamento",IF(OR($B284="",$C284="",$I284="",$J284=""),"Aviso não informado",IF(($I284+$J284)&gt;($B284+$C284),"Aviso após o horário",IF((($B284+$C284)-($I284+$J284))*24&lt;=Parâmetros!$B$2,"Cancelamento tardio","Cancelamento antecipado"))),"Tipo inválido")))</f>
        <v/>
      </c>
      <c r="Q284" s="31">
        <f>IF($A284="","",IF(OR($D284="",$K284=""),"",IF($K284=0,"Não",IF($K284&lt;$D284,"Parcial","Total"))))</f>
        <v/>
      </c>
      <c r="R284" s="32">
        <f>IF($A284="","",IF(OR($D284="",$K284=""),"",MAX(0,$D284-$K284)))</f>
        <v/>
      </c>
      <c r="S284" s="51">
        <f>IF($A284="","",IF(OR($G284="",$L284=""),"",MAX(0,$G284-$L284)))</f>
        <v/>
      </c>
      <c r="T284" s="51">
        <f>IF($A284="","",IF(OR($M284="",$N284="",$S284=""),"",IF($N284="Retido",MIN($M284,$S284),0)))</f>
        <v/>
      </c>
      <c r="U284" s="51">
        <f>IF($A284="","",IF(OR($S284="",$T284=""),"",MAX(0,$S284-$T284)))</f>
        <v/>
      </c>
      <c r="V284" s="31">
        <f>IF($A284="","",IF(COUNTIF($A$2:$A$501,$A284)&gt;1,"Código duplicado",IF(OR($B284="",$C284="",$D284="",$E284="",$F284="",$G284="",$H284="",$K284="",$L284="",$M284="",$N284=""),"Revisar campos obrigatórios",IF(AND($H284="Falta",$B284+$C284&gt;NOW()),"Falta com horário futuro",IF(AND($H284="Cancelamento",OR($I284="",$J284="")),"Informar aviso do cancelamento",IF(AND($H284="Falta",OR($I284&lt;&gt;"",$J284&lt;&gt;"")),"Limpar aviso para falta",IF(AND($H284="Cancelamento",($I284+$J284)&gt;($B284+$C284)),"Aviso após o horário",IF(AND($K284=0,$L284&gt;0),"Receita substituta sem reposição",IF(AND($K284&gt;0,$L284=0),"Confirmar reposição sem receita",IF(AND($N284="Retido",$M284&lt;=0),"Depósito retido sem valor",IF(AND($N284="Devolvido",$M284&lt;=0),"Depósito devolvido sem valor",IF(AND($N284="Não se aplica",$M284&gt;0),"Definir destino do depósito",IF($M284&gt;$G284,"Depósito acima do valor previsto","OK")))))))))))))</f>
        <v/>
      </c>
    </row>
    <row r="285" ht="22" customHeight="1">
      <c r="A285" s="25" t="n"/>
      <c r="B285" s="48" t="n"/>
      <c r="C285" s="49" t="n"/>
      <c r="D285" s="28" t="n"/>
      <c r="E285" s="25" t="n"/>
      <c r="F285" s="25" t="n"/>
      <c r="G285" s="50" t="n"/>
      <c r="H285" s="25" t="n"/>
      <c r="I285" s="48" t="n"/>
      <c r="J285" s="49" t="n"/>
      <c r="K285" s="28" t="n"/>
      <c r="L285" s="50" t="n"/>
      <c r="M285" s="50" t="n"/>
      <c r="N285" s="25" t="n"/>
      <c r="O285" s="34">
        <f>IF($A285="","",IF($H285="Falta",0,IF(OR($B285="",$C285="",$I285="",$J285=""),"",MAX(0,(($B285+$C285)-($I285+$J285))*24))))</f>
        <v/>
      </c>
      <c r="P285" s="35">
        <f>IF($A285="","",IF($H285="Falta","Falta",IF($H285="Cancelamento",IF(OR($B285="",$C285="",$I285="",$J285=""),"Aviso não informado",IF(($I285+$J285)&gt;($B285+$C285),"Aviso após o horário",IF((($B285+$C285)-($I285+$J285))*24&lt;=Parâmetros!$B$2,"Cancelamento tardio","Cancelamento antecipado"))),"Tipo inválido")))</f>
        <v/>
      </c>
      <c r="Q285" s="35">
        <f>IF($A285="","",IF(OR($D285="",$K285=""),"",IF($K285=0,"Não",IF($K285&lt;$D285,"Parcial","Total"))))</f>
        <v/>
      </c>
      <c r="R285" s="36">
        <f>IF($A285="","",IF(OR($D285="",$K285=""),"",MAX(0,$D285-$K285)))</f>
        <v/>
      </c>
      <c r="S285" s="52">
        <f>IF($A285="","",IF(OR($G285="",$L285=""),"",MAX(0,$G285-$L285)))</f>
        <v/>
      </c>
      <c r="T285" s="52">
        <f>IF($A285="","",IF(OR($M285="",$N285="",$S285=""),"",IF($N285="Retido",MIN($M285,$S285),0)))</f>
        <v/>
      </c>
      <c r="U285" s="52">
        <f>IF($A285="","",IF(OR($S285="",$T285=""),"",MAX(0,$S285-$T285)))</f>
        <v/>
      </c>
      <c r="V285" s="35">
        <f>IF($A285="","",IF(COUNTIF($A$2:$A$501,$A285)&gt;1,"Código duplicado",IF(OR($B285="",$C285="",$D285="",$E285="",$F285="",$G285="",$H285="",$K285="",$L285="",$M285="",$N285=""),"Revisar campos obrigatórios",IF(AND($H285="Falta",$B285+$C285&gt;NOW()),"Falta com horário futuro",IF(AND($H285="Cancelamento",OR($I285="",$J285="")),"Informar aviso do cancelamento",IF(AND($H285="Falta",OR($I285&lt;&gt;"",$J285&lt;&gt;"")),"Limpar aviso para falta",IF(AND($H285="Cancelamento",($I285+$J285)&gt;($B285+$C285)),"Aviso após o horário",IF(AND($K285=0,$L285&gt;0),"Receita substituta sem reposição",IF(AND($K285&gt;0,$L285=0),"Confirmar reposição sem receita",IF(AND($N285="Retido",$M285&lt;=0),"Depósito retido sem valor",IF(AND($N285="Devolvido",$M285&lt;=0),"Depósito devolvido sem valor",IF(AND($N285="Não se aplica",$M285&gt;0),"Definir destino do depósito",IF($M285&gt;$G285,"Depósito acima do valor previsto","OK")))))))))))))</f>
        <v/>
      </c>
    </row>
    <row r="286" ht="22" customHeight="1">
      <c r="A286" s="25" t="n"/>
      <c r="B286" s="48" t="n"/>
      <c r="C286" s="49" t="n"/>
      <c r="D286" s="28" t="n"/>
      <c r="E286" s="25" t="n"/>
      <c r="F286" s="25" t="n"/>
      <c r="G286" s="50" t="n"/>
      <c r="H286" s="25" t="n"/>
      <c r="I286" s="48" t="n"/>
      <c r="J286" s="49" t="n"/>
      <c r="K286" s="28" t="n"/>
      <c r="L286" s="50" t="n"/>
      <c r="M286" s="50" t="n"/>
      <c r="N286" s="25" t="n"/>
      <c r="O286" s="30">
        <f>IF($A286="","",IF($H286="Falta",0,IF(OR($B286="",$C286="",$I286="",$J286=""),"",MAX(0,(($B286+$C286)-($I286+$J286))*24))))</f>
        <v/>
      </c>
      <c r="P286" s="31">
        <f>IF($A286="","",IF($H286="Falta","Falta",IF($H286="Cancelamento",IF(OR($B286="",$C286="",$I286="",$J286=""),"Aviso não informado",IF(($I286+$J286)&gt;($B286+$C286),"Aviso após o horário",IF((($B286+$C286)-($I286+$J286))*24&lt;=Parâmetros!$B$2,"Cancelamento tardio","Cancelamento antecipado"))),"Tipo inválido")))</f>
        <v/>
      </c>
      <c r="Q286" s="31">
        <f>IF($A286="","",IF(OR($D286="",$K286=""),"",IF($K286=0,"Não",IF($K286&lt;$D286,"Parcial","Total"))))</f>
        <v/>
      </c>
      <c r="R286" s="32">
        <f>IF($A286="","",IF(OR($D286="",$K286=""),"",MAX(0,$D286-$K286)))</f>
        <v/>
      </c>
      <c r="S286" s="51">
        <f>IF($A286="","",IF(OR($G286="",$L286=""),"",MAX(0,$G286-$L286)))</f>
        <v/>
      </c>
      <c r="T286" s="51">
        <f>IF($A286="","",IF(OR($M286="",$N286="",$S286=""),"",IF($N286="Retido",MIN($M286,$S286),0)))</f>
        <v/>
      </c>
      <c r="U286" s="51">
        <f>IF($A286="","",IF(OR($S286="",$T286=""),"",MAX(0,$S286-$T286)))</f>
        <v/>
      </c>
      <c r="V286" s="31">
        <f>IF($A286="","",IF(COUNTIF($A$2:$A$501,$A286)&gt;1,"Código duplicado",IF(OR($B286="",$C286="",$D286="",$E286="",$F286="",$G286="",$H286="",$K286="",$L286="",$M286="",$N286=""),"Revisar campos obrigatórios",IF(AND($H286="Falta",$B286+$C286&gt;NOW()),"Falta com horário futuro",IF(AND($H286="Cancelamento",OR($I286="",$J286="")),"Informar aviso do cancelamento",IF(AND($H286="Falta",OR($I286&lt;&gt;"",$J286&lt;&gt;"")),"Limpar aviso para falta",IF(AND($H286="Cancelamento",($I286+$J286)&gt;($B286+$C286)),"Aviso após o horário",IF(AND($K286=0,$L286&gt;0),"Receita substituta sem reposição",IF(AND($K286&gt;0,$L286=0),"Confirmar reposição sem receita",IF(AND($N286="Retido",$M286&lt;=0),"Depósito retido sem valor",IF(AND($N286="Devolvido",$M286&lt;=0),"Depósito devolvido sem valor",IF(AND($N286="Não se aplica",$M286&gt;0),"Definir destino do depósito",IF($M286&gt;$G286,"Depósito acima do valor previsto","OK")))))))))))))</f>
        <v/>
      </c>
    </row>
    <row r="287" ht="22" customHeight="1">
      <c r="A287" s="25" t="n"/>
      <c r="B287" s="48" t="n"/>
      <c r="C287" s="49" t="n"/>
      <c r="D287" s="28" t="n"/>
      <c r="E287" s="25" t="n"/>
      <c r="F287" s="25" t="n"/>
      <c r="G287" s="50" t="n"/>
      <c r="H287" s="25" t="n"/>
      <c r="I287" s="48" t="n"/>
      <c r="J287" s="49" t="n"/>
      <c r="K287" s="28" t="n"/>
      <c r="L287" s="50" t="n"/>
      <c r="M287" s="50" t="n"/>
      <c r="N287" s="25" t="n"/>
      <c r="O287" s="34">
        <f>IF($A287="","",IF($H287="Falta",0,IF(OR($B287="",$C287="",$I287="",$J287=""),"",MAX(0,(($B287+$C287)-($I287+$J287))*24))))</f>
        <v/>
      </c>
      <c r="P287" s="35">
        <f>IF($A287="","",IF($H287="Falta","Falta",IF($H287="Cancelamento",IF(OR($B287="",$C287="",$I287="",$J287=""),"Aviso não informado",IF(($I287+$J287)&gt;($B287+$C287),"Aviso após o horário",IF((($B287+$C287)-($I287+$J287))*24&lt;=Parâmetros!$B$2,"Cancelamento tardio","Cancelamento antecipado"))),"Tipo inválido")))</f>
        <v/>
      </c>
      <c r="Q287" s="35">
        <f>IF($A287="","",IF(OR($D287="",$K287=""),"",IF($K287=0,"Não",IF($K287&lt;$D287,"Parcial","Total"))))</f>
        <v/>
      </c>
      <c r="R287" s="36">
        <f>IF($A287="","",IF(OR($D287="",$K287=""),"",MAX(0,$D287-$K287)))</f>
        <v/>
      </c>
      <c r="S287" s="52">
        <f>IF($A287="","",IF(OR($G287="",$L287=""),"",MAX(0,$G287-$L287)))</f>
        <v/>
      </c>
      <c r="T287" s="52">
        <f>IF($A287="","",IF(OR($M287="",$N287="",$S287=""),"",IF($N287="Retido",MIN($M287,$S287),0)))</f>
        <v/>
      </c>
      <c r="U287" s="52">
        <f>IF($A287="","",IF(OR($S287="",$T287=""),"",MAX(0,$S287-$T287)))</f>
        <v/>
      </c>
      <c r="V287" s="35">
        <f>IF($A287="","",IF(COUNTIF($A$2:$A$501,$A287)&gt;1,"Código duplicado",IF(OR($B287="",$C287="",$D287="",$E287="",$F287="",$G287="",$H287="",$K287="",$L287="",$M287="",$N287=""),"Revisar campos obrigatórios",IF(AND($H287="Falta",$B287+$C287&gt;NOW()),"Falta com horário futuro",IF(AND($H287="Cancelamento",OR($I287="",$J287="")),"Informar aviso do cancelamento",IF(AND($H287="Falta",OR($I287&lt;&gt;"",$J287&lt;&gt;"")),"Limpar aviso para falta",IF(AND($H287="Cancelamento",($I287+$J287)&gt;($B287+$C287)),"Aviso após o horário",IF(AND($K287=0,$L287&gt;0),"Receita substituta sem reposição",IF(AND($K287&gt;0,$L287=0),"Confirmar reposição sem receita",IF(AND($N287="Retido",$M287&lt;=0),"Depósito retido sem valor",IF(AND($N287="Devolvido",$M287&lt;=0),"Depósito devolvido sem valor",IF(AND($N287="Não se aplica",$M287&gt;0),"Definir destino do depósito",IF($M287&gt;$G287,"Depósito acima do valor previsto","OK")))))))))))))</f>
        <v/>
      </c>
    </row>
    <row r="288" ht="22" customHeight="1">
      <c r="A288" s="25" t="n"/>
      <c r="B288" s="48" t="n"/>
      <c r="C288" s="49" t="n"/>
      <c r="D288" s="28" t="n"/>
      <c r="E288" s="25" t="n"/>
      <c r="F288" s="25" t="n"/>
      <c r="G288" s="50" t="n"/>
      <c r="H288" s="25" t="n"/>
      <c r="I288" s="48" t="n"/>
      <c r="J288" s="49" t="n"/>
      <c r="K288" s="28" t="n"/>
      <c r="L288" s="50" t="n"/>
      <c r="M288" s="50" t="n"/>
      <c r="N288" s="25" t="n"/>
      <c r="O288" s="30">
        <f>IF($A288="","",IF($H288="Falta",0,IF(OR($B288="",$C288="",$I288="",$J288=""),"",MAX(0,(($B288+$C288)-($I288+$J288))*24))))</f>
        <v/>
      </c>
      <c r="P288" s="31">
        <f>IF($A288="","",IF($H288="Falta","Falta",IF($H288="Cancelamento",IF(OR($B288="",$C288="",$I288="",$J288=""),"Aviso não informado",IF(($I288+$J288)&gt;($B288+$C288),"Aviso após o horário",IF((($B288+$C288)-($I288+$J288))*24&lt;=Parâmetros!$B$2,"Cancelamento tardio","Cancelamento antecipado"))),"Tipo inválido")))</f>
        <v/>
      </c>
      <c r="Q288" s="31">
        <f>IF($A288="","",IF(OR($D288="",$K288=""),"",IF($K288=0,"Não",IF($K288&lt;$D288,"Parcial","Total"))))</f>
        <v/>
      </c>
      <c r="R288" s="32">
        <f>IF($A288="","",IF(OR($D288="",$K288=""),"",MAX(0,$D288-$K288)))</f>
        <v/>
      </c>
      <c r="S288" s="51">
        <f>IF($A288="","",IF(OR($G288="",$L288=""),"",MAX(0,$G288-$L288)))</f>
        <v/>
      </c>
      <c r="T288" s="51">
        <f>IF($A288="","",IF(OR($M288="",$N288="",$S288=""),"",IF($N288="Retido",MIN($M288,$S288),0)))</f>
        <v/>
      </c>
      <c r="U288" s="51">
        <f>IF($A288="","",IF(OR($S288="",$T288=""),"",MAX(0,$S288-$T288)))</f>
        <v/>
      </c>
      <c r="V288" s="31">
        <f>IF($A288="","",IF(COUNTIF($A$2:$A$501,$A288)&gt;1,"Código duplicado",IF(OR($B288="",$C288="",$D288="",$E288="",$F288="",$G288="",$H288="",$K288="",$L288="",$M288="",$N288=""),"Revisar campos obrigatórios",IF(AND($H288="Falta",$B288+$C288&gt;NOW()),"Falta com horário futuro",IF(AND($H288="Cancelamento",OR($I288="",$J288="")),"Informar aviso do cancelamento",IF(AND($H288="Falta",OR($I288&lt;&gt;"",$J288&lt;&gt;"")),"Limpar aviso para falta",IF(AND($H288="Cancelamento",($I288+$J288)&gt;($B288+$C288)),"Aviso após o horário",IF(AND($K288=0,$L288&gt;0),"Receita substituta sem reposição",IF(AND($K288&gt;0,$L288=0),"Confirmar reposição sem receita",IF(AND($N288="Retido",$M288&lt;=0),"Depósito retido sem valor",IF(AND($N288="Devolvido",$M288&lt;=0),"Depósito devolvido sem valor",IF(AND($N288="Não se aplica",$M288&gt;0),"Definir destino do depósito",IF($M288&gt;$G288,"Depósito acima do valor previsto","OK")))))))))))))</f>
        <v/>
      </c>
    </row>
    <row r="289" ht="22" customHeight="1">
      <c r="A289" s="25" t="n"/>
      <c r="B289" s="48" t="n"/>
      <c r="C289" s="49" t="n"/>
      <c r="D289" s="28" t="n"/>
      <c r="E289" s="25" t="n"/>
      <c r="F289" s="25" t="n"/>
      <c r="G289" s="50" t="n"/>
      <c r="H289" s="25" t="n"/>
      <c r="I289" s="48" t="n"/>
      <c r="J289" s="49" t="n"/>
      <c r="K289" s="28" t="n"/>
      <c r="L289" s="50" t="n"/>
      <c r="M289" s="50" t="n"/>
      <c r="N289" s="25" t="n"/>
      <c r="O289" s="34">
        <f>IF($A289="","",IF($H289="Falta",0,IF(OR($B289="",$C289="",$I289="",$J289=""),"",MAX(0,(($B289+$C289)-($I289+$J289))*24))))</f>
        <v/>
      </c>
      <c r="P289" s="35">
        <f>IF($A289="","",IF($H289="Falta","Falta",IF($H289="Cancelamento",IF(OR($B289="",$C289="",$I289="",$J289=""),"Aviso não informado",IF(($I289+$J289)&gt;($B289+$C289),"Aviso após o horário",IF((($B289+$C289)-($I289+$J289))*24&lt;=Parâmetros!$B$2,"Cancelamento tardio","Cancelamento antecipado"))),"Tipo inválido")))</f>
        <v/>
      </c>
      <c r="Q289" s="35">
        <f>IF($A289="","",IF(OR($D289="",$K289=""),"",IF($K289=0,"Não",IF($K289&lt;$D289,"Parcial","Total"))))</f>
        <v/>
      </c>
      <c r="R289" s="36">
        <f>IF($A289="","",IF(OR($D289="",$K289=""),"",MAX(0,$D289-$K289)))</f>
        <v/>
      </c>
      <c r="S289" s="52">
        <f>IF($A289="","",IF(OR($G289="",$L289=""),"",MAX(0,$G289-$L289)))</f>
        <v/>
      </c>
      <c r="T289" s="52">
        <f>IF($A289="","",IF(OR($M289="",$N289="",$S289=""),"",IF($N289="Retido",MIN($M289,$S289),0)))</f>
        <v/>
      </c>
      <c r="U289" s="52">
        <f>IF($A289="","",IF(OR($S289="",$T289=""),"",MAX(0,$S289-$T289)))</f>
        <v/>
      </c>
      <c r="V289" s="35">
        <f>IF($A289="","",IF(COUNTIF($A$2:$A$501,$A289)&gt;1,"Código duplicado",IF(OR($B289="",$C289="",$D289="",$E289="",$F289="",$G289="",$H289="",$K289="",$L289="",$M289="",$N289=""),"Revisar campos obrigatórios",IF(AND($H289="Falta",$B289+$C289&gt;NOW()),"Falta com horário futuro",IF(AND($H289="Cancelamento",OR($I289="",$J289="")),"Informar aviso do cancelamento",IF(AND($H289="Falta",OR($I289&lt;&gt;"",$J289&lt;&gt;"")),"Limpar aviso para falta",IF(AND($H289="Cancelamento",($I289+$J289)&gt;($B289+$C289)),"Aviso após o horário",IF(AND($K289=0,$L289&gt;0),"Receita substituta sem reposição",IF(AND($K289&gt;0,$L289=0),"Confirmar reposição sem receita",IF(AND($N289="Retido",$M289&lt;=0),"Depósito retido sem valor",IF(AND($N289="Devolvido",$M289&lt;=0),"Depósito devolvido sem valor",IF(AND($N289="Não se aplica",$M289&gt;0),"Definir destino do depósito",IF($M289&gt;$G289,"Depósito acima do valor previsto","OK")))))))))))))</f>
        <v/>
      </c>
    </row>
    <row r="290" ht="22" customHeight="1">
      <c r="A290" s="25" t="n"/>
      <c r="B290" s="48" t="n"/>
      <c r="C290" s="49" t="n"/>
      <c r="D290" s="28" t="n"/>
      <c r="E290" s="25" t="n"/>
      <c r="F290" s="25" t="n"/>
      <c r="G290" s="50" t="n"/>
      <c r="H290" s="25" t="n"/>
      <c r="I290" s="48" t="n"/>
      <c r="J290" s="49" t="n"/>
      <c r="K290" s="28" t="n"/>
      <c r="L290" s="50" t="n"/>
      <c r="M290" s="50" t="n"/>
      <c r="N290" s="25" t="n"/>
      <c r="O290" s="30">
        <f>IF($A290="","",IF($H290="Falta",0,IF(OR($B290="",$C290="",$I290="",$J290=""),"",MAX(0,(($B290+$C290)-($I290+$J290))*24))))</f>
        <v/>
      </c>
      <c r="P290" s="31">
        <f>IF($A290="","",IF($H290="Falta","Falta",IF($H290="Cancelamento",IF(OR($B290="",$C290="",$I290="",$J290=""),"Aviso não informado",IF(($I290+$J290)&gt;($B290+$C290),"Aviso após o horário",IF((($B290+$C290)-($I290+$J290))*24&lt;=Parâmetros!$B$2,"Cancelamento tardio","Cancelamento antecipado"))),"Tipo inválido")))</f>
        <v/>
      </c>
      <c r="Q290" s="31">
        <f>IF($A290="","",IF(OR($D290="",$K290=""),"",IF($K290=0,"Não",IF($K290&lt;$D290,"Parcial","Total"))))</f>
        <v/>
      </c>
      <c r="R290" s="32">
        <f>IF($A290="","",IF(OR($D290="",$K290=""),"",MAX(0,$D290-$K290)))</f>
        <v/>
      </c>
      <c r="S290" s="51">
        <f>IF($A290="","",IF(OR($G290="",$L290=""),"",MAX(0,$G290-$L290)))</f>
        <v/>
      </c>
      <c r="T290" s="51">
        <f>IF($A290="","",IF(OR($M290="",$N290="",$S290=""),"",IF($N290="Retido",MIN($M290,$S290),0)))</f>
        <v/>
      </c>
      <c r="U290" s="51">
        <f>IF($A290="","",IF(OR($S290="",$T290=""),"",MAX(0,$S290-$T290)))</f>
        <v/>
      </c>
      <c r="V290" s="31">
        <f>IF($A290="","",IF(COUNTIF($A$2:$A$501,$A290)&gt;1,"Código duplicado",IF(OR($B290="",$C290="",$D290="",$E290="",$F290="",$G290="",$H290="",$K290="",$L290="",$M290="",$N290=""),"Revisar campos obrigatórios",IF(AND($H290="Falta",$B290+$C290&gt;NOW()),"Falta com horário futuro",IF(AND($H290="Cancelamento",OR($I290="",$J290="")),"Informar aviso do cancelamento",IF(AND($H290="Falta",OR($I290&lt;&gt;"",$J290&lt;&gt;"")),"Limpar aviso para falta",IF(AND($H290="Cancelamento",($I290+$J290)&gt;($B290+$C290)),"Aviso após o horário",IF(AND($K290=0,$L290&gt;0),"Receita substituta sem reposição",IF(AND($K290&gt;0,$L290=0),"Confirmar reposição sem receita",IF(AND($N290="Retido",$M290&lt;=0),"Depósito retido sem valor",IF(AND($N290="Devolvido",$M290&lt;=0),"Depósito devolvido sem valor",IF(AND($N290="Não se aplica",$M290&gt;0),"Definir destino do depósito",IF($M290&gt;$G290,"Depósito acima do valor previsto","OK")))))))))))))</f>
        <v/>
      </c>
    </row>
    <row r="291" ht="22" customHeight="1">
      <c r="A291" s="25" t="n"/>
      <c r="B291" s="48" t="n"/>
      <c r="C291" s="49" t="n"/>
      <c r="D291" s="28" t="n"/>
      <c r="E291" s="25" t="n"/>
      <c r="F291" s="25" t="n"/>
      <c r="G291" s="50" t="n"/>
      <c r="H291" s="25" t="n"/>
      <c r="I291" s="48" t="n"/>
      <c r="J291" s="49" t="n"/>
      <c r="K291" s="28" t="n"/>
      <c r="L291" s="50" t="n"/>
      <c r="M291" s="50" t="n"/>
      <c r="N291" s="25" t="n"/>
      <c r="O291" s="34">
        <f>IF($A291="","",IF($H291="Falta",0,IF(OR($B291="",$C291="",$I291="",$J291=""),"",MAX(0,(($B291+$C291)-($I291+$J291))*24))))</f>
        <v/>
      </c>
      <c r="P291" s="35">
        <f>IF($A291="","",IF($H291="Falta","Falta",IF($H291="Cancelamento",IF(OR($B291="",$C291="",$I291="",$J291=""),"Aviso não informado",IF(($I291+$J291)&gt;($B291+$C291),"Aviso após o horário",IF((($B291+$C291)-($I291+$J291))*24&lt;=Parâmetros!$B$2,"Cancelamento tardio","Cancelamento antecipado"))),"Tipo inválido")))</f>
        <v/>
      </c>
      <c r="Q291" s="35">
        <f>IF($A291="","",IF(OR($D291="",$K291=""),"",IF($K291=0,"Não",IF($K291&lt;$D291,"Parcial","Total"))))</f>
        <v/>
      </c>
      <c r="R291" s="36">
        <f>IF($A291="","",IF(OR($D291="",$K291=""),"",MAX(0,$D291-$K291)))</f>
        <v/>
      </c>
      <c r="S291" s="52">
        <f>IF($A291="","",IF(OR($G291="",$L291=""),"",MAX(0,$G291-$L291)))</f>
        <v/>
      </c>
      <c r="T291" s="52">
        <f>IF($A291="","",IF(OR($M291="",$N291="",$S291=""),"",IF($N291="Retido",MIN($M291,$S291),0)))</f>
        <v/>
      </c>
      <c r="U291" s="52">
        <f>IF($A291="","",IF(OR($S291="",$T291=""),"",MAX(0,$S291-$T291)))</f>
        <v/>
      </c>
      <c r="V291" s="35">
        <f>IF($A291="","",IF(COUNTIF($A$2:$A$501,$A291)&gt;1,"Código duplicado",IF(OR($B291="",$C291="",$D291="",$E291="",$F291="",$G291="",$H291="",$K291="",$L291="",$M291="",$N291=""),"Revisar campos obrigatórios",IF(AND($H291="Falta",$B291+$C291&gt;NOW()),"Falta com horário futuro",IF(AND($H291="Cancelamento",OR($I291="",$J291="")),"Informar aviso do cancelamento",IF(AND($H291="Falta",OR($I291&lt;&gt;"",$J291&lt;&gt;"")),"Limpar aviso para falta",IF(AND($H291="Cancelamento",($I291+$J291)&gt;($B291+$C291)),"Aviso após o horário",IF(AND($K291=0,$L291&gt;0),"Receita substituta sem reposição",IF(AND($K291&gt;0,$L291=0),"Confirmar reposição sem receita",IF(AND($N291="Retido",$M291&lt;=0),"Depósito retido sem valor",IF(AND($N291="Devolvido",$M291&lt;=0),"Depósito devolvido sem valor",IF(AND($N291="Não se aplica",$M291&gt;0),"Definir destino do depósito",IF($M291&gt;$G291,"Depósito acima do valor previsto","OK")))))))))))))</f>
        <v/>
      </c>
    </row>
    <row r="292" ht="22" customHeight="1">
      <c r="A292" s="25" t="n"/>
      <c r="B292" s="48" t="n"/>
      <c r="C292" s="49" t="n"/>
      <c r="D292" s="28" t="n"/>
      <c r="E292" s="25" t="n"/>
      <c r="F292" s="25" t="n"/>
      <c r="G292" s="50" t="n"/>
      <c r="H292" s="25" t="n"/>
      <c r="I292" s="48" t="n"/>
      <c r="J292" s="49" t="n"/>
      <c r="K292" s="28" t="n"/>
      <c r="L292" s="50" t="n"/>
      <c r="M292" s="50" t="n"/>
      <c r="N292" s="25" t="n"/>
      <c r="O292" s="30">
        <f>IF($A292="","",IF($H292="Falta",0,IF(OR($B292="",$C292="",$I292="",$J292=""),"",MAX(0,(($B292+$C292)-($I292+$J292))*24))))</f>
        <v/>
      </c>
      <c r="P292" s="31">
        <f>IF($A292="","",IF($H292="Falta","Falta",IF($H292="Cancelamento",IF(OR($B292="",$C292="",$I292="",$J292=""),"Aviso não informado",IF(($I292+$J292)&gt;($B292+$C292),"Aviso após o horário",IF((($B292+$C292)-($I292+$J292))*24&lt;=Parâmetros!$B$2,"Cancelamento tardio","Cancelamento antecipado"))),"Tipo inválido")))</f>
        <v/>
      </c>
      <c r="Q292" s="31">
        <f>IF($A292="","",IF(OR($D292="",$K292=""),"",IF($K292=0,"Não",IF($K292&lt;$D292,"Parcial","Total"))))</f>
        <v/>
      </c>
      <c r="R292" s="32">
        <f>IF($A292="","",IF(OR($D292="",$K292=""),"",MAX(0,$D292-$K292)))</f>
        <v/>
      </c>
      <c r="S292" s="51">
        <f>IF($A292="","",IF(OR($G292="",$L292=""),"",MAX(0,$G292-$L292)))</f>
        <v/>
      </c>
      <c r="T292" s="51">
        <f>IF($A292="","",IF(OR($M292="",$N292="",$S292=""),"",IF($N292="Retido",MIN($M292,$S292),0)))</f>
        <v/>
      </c>
      <c r="U292" s="51">
        <f>IF($A292="","",IF(OR($S292="",$T292=""),"",MAX(0,$S292-$T292)))</f>
        <v/>
      </c>
      <c r="V292" s="31">
        <f>IF($A292="","",IF(COUNTIF($A$2:$A$501,$A292)&gt;1,"Código duplicado",IF(OR($B292="",$C292="",$D292="",$E292="",$F292="",$G292="",$H292="",$K292="",$L292="",$M292="",$N292=""),"Revisar campos obrigatórios",IF(AND($H292="Falta",$B292+$C292&gt;NOW()),"Falta com horário futuro",IF(AND($H292="Cancelamento",OR($I292="",$J292="")),"Informar aviso do cancelamento",IF(AND($H292="Falta",OR($I292&lt;&gt;"",$J292&lt;&gt;"")),"Limpar aviso para falta",IF(AND($H292="Cancelamento",($I292+$J292)&gt;($B292+$C292)),"Aviso após o horário",IF(AND($K292=0,$L292&gt;0),"Receita substituta sem reposição",IF(AND($K292&gt;0,$L292=0),"Confirmar reposição sem receita",IF(AND($N292="Retido",$M292&lt;=0),"Depósito retido sem valor",IF(AND($N292="Devolvido",$M292&lt;=0),"Depósito devolvido sem valor",IF(AND($N292="Não se aplica",$M292&gt;0),"Definir destino do depósito",IF($M292&gt;$G292,"Depósito acima do valor previsto","OK")))))))))))))</f>
        <v/>
      </c>
    </row>
    <row r="293" ht="22" customHeight="1">
      <c r="A293" s="25" t="n"/>
      <c r="B293" s="48" t="n"/>
      <c r="C293" s="49" t="n"/>
      <c r="D293" s="28" t="n"/>
      <c r="E293" s="25" t="n"/>
      <c r="F293" s="25" t="n"/>
      <c r="G293" s="50" t="n"/>
      <c r="H293" s="25" t="n"/>
      <c r="I293" s="48" t="n"/>
      <c r="J293" s="49" t="n"/>
      <c r="K293" s="28" t="n"/>
      <c r="L293" s="50" t="n"/>
      <c r="M293" s="50" t="n"/>
      <c r="N293" s="25" t="n"/>
      <c r="O293" s="34">
        <f>IF($A293="","",IF($H293="Falta",0,IF(OR($B293="",$C293="",$I293="",$J293=""),"",MAX(0,(($B293+$C293)-($I293+$J293))*24))))</f>
        <v/>
      </c>
      <c r="P293" s="35">
        <f>IF($A293="","",IF($H293="Falta","Falta",IF($H293="Cancelamento",IF(OR($B293="",$C293="",$I293="",$J293=""),"Aviso não informado",IF(($I293+$J293)&gt;($B293+$C293),"Aviso após o horário",IF((($B293+$C293)-($I293+$J293))*24&lt;=Parâmetros!$B$2,"Cancelamento tardio","Cancelamento antecipado"))),"Tipo inválido")))</f>
        <v/>
      </c>
      <c r="Q293" s="35">
        <f>IF($A293="","",IF(OR($D293="",$K293=""),"",IF($K293=0,"Não",IF($K293&lt;$D293,"Parcial","Total"))))</f>
        <v/>
      </c>
      <c r="R293" s="36">
        <f>IF($A293="","",IF(OR($D293="",$K293=""),"",MAX(0,$D293-$K293)))</f>
        <v/>
      </c>
      <c r="S293" s="52">
        <f>IF($A293="","",IF(OR($G293="",$L293=""),"",MAX(0,$G293-$L293)))</f>
        <v/>
      </c>
      <c r="T293" s="52">
        <f>IF($A293="","",IF(OR($M293="",$N293="",$S293=""),"",IF($N293="Retido",MIN($M293,$S293),0)))</f>
        <v/>
      </c>
      <c r="U293" s="52">
        <f>IF($A293="","",IF(OR($S293="",$T293=""),"",MAX(0,$S293-$T293)))</f>
        <v/>
      </c>
      <c r="V293" s="35">
        <f>IF($A293="","",IF(COUNTIF($A$2:$A$501,$A293)&gt;1,"Código duplicado",IF(OR($B293="",$C293="",$D293="",$E293="",$F293="",$G293="",$H293="",$K293="",$L293="",$M293="",$N293=""),"Revisar campos obrigatórios",IF(AND($H293="Falta",$B293+$C293&gt;NOW()),"Falta com horário futuro",IF(AND($H293="Cancelamento",OR($I293="",$J293="")),"Informar aviso do cancelamento",IF(AND($H293="Falta",OR($I293&lt;&gt;"",$J293&lt;&gt;"")),"Limpar aviso para falta",IF(AND($H293="Cancelamento",($I293+$J293)&gt;($B293+$C293)),"Aviso após o horário",IF(AND($K293=0,$L293&gt;0),"Receita substituta sem reposição",IF(AND($K293&gt;0,$L293=0),"Confirmar reposição sem receita",IF(AND($N293="Retido",$M293&lt;=0),"Depósito retido sem valor",IF(AND($N293="Devolvido",$M293&lt;=0),"Depósito devolvido sem valor",IF(AND($N293="Não se aplica",$M293&gt;0),"Definir destino do depósito",IF($M293&gt;$G293,"Depósito acima do valor previsto","OK")))))))))))))</f>
        <v/>
      </c>
    </row>
    <row r="294" ht="22" customHeight="1">
      <c r="A294" s="25" t="n"/>
      <c r="B294" s="48" t="n"/>
      <c r="C294" s="49" t="n"/>
      <c r="D294" s="28" t="n"/>
      <c r="E294" s="25" t="n"/>
      <c r="F294" s="25" t="n"/>
      <c r="G294" s="50" t="n"/>
      <c r="H294" s="25" t="n"/>
      <c r="I294" s="48" t="n"/>
      <c r="J294" s="49" t="n"/>
      <c r="K294" s="28" t="n"/>
      <c r="L294" s="50" t="n"/>
      <c r="M294" s="50" t="n"/>
      <c r="N294" s="25" t="n"/>
      <c r="O294" s="30">
        <f>IF($A294="","",IF($H294="Falta",0,IF(OR($B294="",$C294="",$I294="",$J294=""),"",MAX(0,(($B294+$C294)-($I294+$J294))*24))))</f>
        <v/>
      </c>
      <c r="P294" s="31">
        <f>IF($A294="","",IF($H294="Falta","Falta",IF($H294="Cancelamento",IF(OR($B294="",$C294="",$I294="",$J294=""),"Aviso não informado",IF(($I294+$J294)&gt;($B294+$C294),"Aviso após o horário",IF((($B294+$C294)-($I294+$J294))*24&lt;=Parâmetros!$B$2,"Cancelamento tardio","Cancelamento antecipado"))),"Tipo inválido")))</f>
        <v/>
      </c>
      <c r="Q294" s="31">
        <f>IF($A294="","",IF(OR($D294="",$K294=""),"",IF($K294=0,"Não",IF($K294&lt;$D294,"Parcial","Total"))))</f>
        <v/>
      </c>
      <c r="R294" s="32">
        <f>IF($A294="","",IF(OR($D294="",$K294=""),"",MAX(0,$D294-$K294)))</f>
        <v/>
      </c>
      <c r="S294" s="51">
        <f>IF($A294="","",IF(OR($G294="",$L294=""),"",MAX(0,$G294-$L294)))</f>
        <v/>
      </c>
      <c r="T294" s="51">
        <f>IF($A294="","",IF(OR($M294="",$N294="",$S294=""),"",IF($N294="Retido",MIN($M294,$S294),0)))</f>
        <v/>
      </c>
      <c r="U294" s="51">
        <f>IF($A294="","",IF(OR($S294="",$T294=""),"",MAX(0,$S294-$T294)))</f>
        <v/>
      </c>
      <c r="V294" s="31">
        <f>IF($A294="","",IF(COUNTIF($A$2:$A$501,$A294)&gt;1,"Código duplicado",IF(OR($B294="",$C294="",$D294="",$E294="",$F294="",$G294="",$H294="",$K294="",$L294="",$M294="",$N294=""),"Revisar campos obrigatórios",IF(AND($H294="Falta",$B294+$C294&gt;NOW()),"Falta com horário futuro",IF(AND($H294="Cancelamento",OR($I294="",$J294="")),"Informar aviso do cancelamento",IF(AND($H294="Falta",OR($I294&lt;&gt;"",$J294&lt;&gt;"")),"Limpar aviso para falta",IF(AND($H294="Cancelamento",($I294+$J294)&gt;($B294+$C294)),"Aviso após o horário",IF(AND($K294=0,$L294&gt;0),"Receita substituta sem reposição",IF(AND($K294&gt;0,$L294=0),"Confirmar reposição sem receita",IF(AND($N294="Retido",$M294&lt;=0),"Depósito retido sem valor",IF(AND($N294="Devolvido",$M294&lt;=0),"Depósito devolvido sem valor",IF(AND($N294="Não se aplica",$M294&gt;0),"Definir destino do depósito",IF($M294&gt;$G294,"Depósito acima do valor previsto","OK")))))))))))))</f>
        <v/>
      </c>
    </row>
    <row r="295" ht="22" customHeight="1">
      <c r="A295" s="25" t="n"/>
      <c r="B295" s="48" t="n"/>
      <c r="C295" s="49" t="n"/>
      <c r="D295" s="28" t="n"/>
      <c r="E295" s="25" t="n"/>
      <c r="F295" s="25" t="n"/>
      <c r="G295" s="50" t="n"/>
      <c r="H295" s="25" t="n"/>
      <c r="I295" s="48" t="n"/>
      <c r="J295" s="49" t="n"/>
      <c r="K295" s="28" t="n"/>
      <c r="L295" s="50" t="n"/>
      <c r="M295" s="50" t="n"/>
      <c r="N295" s="25" t="n"/>
      <c r="O295" s="34">
        <f>IF($A295="","",IF($H295="Falta",0,IF(OR($B295="",$C295="",$I295="",$J295=""),"",MAX(0,(($B295+$C295)-($I295+$J295))*24))))</f>
        <v/>
      </c>
      <c r="P295" s="35">
        <f>IF($A295="","",IF($H295="Falta","Falta",IF($H295="Cancelamento",IF(OR($B295="",$C295="",$I295="",$J295=""),"Aviso não informado",IF(($I295+$J295)&gt;($B295+$C295),"Aviso após o horário",IF((($B295+$C295)-($I295+$J295))*24&lt;=Parâmetros!$B$2,"Cancelamento tardio","Cancelamento antecipado"))),"Tipo inválido")))</f>
        <v/>
      </c>
      <c r="Q295" s="35">
        <f>IF($A295="","",IF(OR($D295="",$K295=""),"",IF($K295=0,"Não",IF($K295&lt;$D295,"Parcial","Total"))))</f>
        <v/>
      </c>
      <c r="R295" s="36">
        <f>IF($A295="","",IF(OR($D295="",$K295=""),"",MAX(0,$D295-$K295)))</f>
        <v/>
      </c>
      <c r="S295" s="52">
        <f>IF($A295="","",IF(OR($G295="",$L295=""),"",MAX(0,$G295-$L295)))</f>
        <v/>
      </c>
      <c r="T295" s="52">
        <f>IF($A295="","",IF(OR($M295="",$N295="",$S295=""),"",IF($N295="Retido",MIN($M295,$S295),0)))</f>
        <v/>
      </c>
      <c r="U295" s="52">
        <f>IF($A295="","",IF(OR($S295="",$T295=""),"",MAX(0,$S295-$T295)))</f>
        <v/>
      </c>
      <c r="V295" s="35">
        <f>IF($A295="","",IF(COUNTIF($A$2:$A$501,$A295)&gt;1,"Código duplicado",IF(OR($B295="",$C295="",$D295="",$E295="",$F295="",$G295="",$H295="",$K295="",$L295="",$M295="",$N295=""),"Revisar campos obrigatórios",IF(AND($H295="Falta",$B295+$C295&gt;NOW()),"Falta com horário futuro",IF(AND($H295="Cancelamento",OR($I295="",$J295="")),"Informar aviso do cancelamento",IF(AND($H295="Falta",OR($I295&lt;&gt;"",$J295&lt;&gt;"")),"Limpar aviso para falta",IF(AND($H295="Cancelamento",($I295+$J295)&gt;($B295+$C295)),"Aviso após o horário",IF(AND($K295=0,$L295&gt;0),"Receita substituta sem reposição",IF(AND($K295&gt;0,$L295=0),"Confirmar reposição sem receita",IF(AND($N295="Retido",$M295&lt;=0),"Depósito retido sem valor",IF(AND($N295="Devolvido",$M295&lt;=0),"Depósito devolvido sem valor",IF(AND($N295="Não se aplica",$M295&gt;0),"Definir destino do depósito",IF($M295&gt;$G295,"Depósito acima do valor previsto","OK")))))))))))))</f>
        <v/>
      </c>
    </row>
    <row r="296" ht="22" customHeight="1">
      <c r="A296" s="25" t="n"/>
      <c r="B296" s="48" t="n"/>
      <c r="C296" s="49" t="n"/>
      <c r="D296" s="28" t="n"/>
      <c r="E296" s="25" t="n"/>
      <c r="F296" s="25" t="n"/>
      <c r="G296" s="50" t="n"/>
      <c r="H296" s="25" t="n"/>
      <c r="I296" s="48" t="n"/>
      <c r="J296" s="49" t="n"/>
      <c r="K296" s="28" t="n"/>
      <c r="L296" s="50" t="n"/>
      <c r="M296" s="50" t="n"/>
      <c r="N296" s="25" t="n"/>
      <c r="O296" s="30">
        <f>IF($A296="","",IF($H296="Falta",0,IF(OR($B296="",$C296="",$I296="",$J296=""),"",MAX(0,(($B296+$C296)-($I296+$J296))*24))))</f>
        <v/>
      </c>
      <c r="P296" s="31">
        <f>IF($A296="","",IF($H296="Falta","Falta",IF($H296="Cancelamento",IF(OR($B296="",$C296="",$I296="",$J296=""),"Aviso não informado",IF(($I296+$J296)&gt;($B296+$C296),"Aviso após o horário",IF((($B296+$C296)-($I296+$J296))*24&lt;=Parâmetros!$B$2,"Cancelamento tardio","Cancelamento antecipado"))),"Tipo inválido")))</f>
        <v/>
      </c>
      <c r="Q296" s="31">
        <f>IF($A296="","",IF(OR($D296="",$K296=""),"",IF($K296=0,"Não",IF($K296&lt;$D296,"Parcial","Total"))))</f>
        <v/>
      </c>
      <c r="R296" s="32">
        <f>IF($A296="","",IF(OR($D296="",$K296=""),"",MAX(0,$D296-$K296)))</f>
        <v/>
      </c>
      <c r="S296" s="51">
        <f>IF($A296="","",IF(OR($G296="",$L296=""),"",MAX(0,$G296-$L296)))</f>
        <v/>
      </c>
      <c r="T296" s="51">
        <f>IF($A296="","",IF(OR($M296="",$N296="",$S296=""),"",IF($N296="Retido",MIN($M296,$S296),0)))</f>
        <v/>
      </c>
      <c r="U296" s="51">
        <f>IF($A296="","",IF(OR($S296="",$T296=""),"",MAX(0,$S296-$T296)))</f>
        <v/>
      </c>
      <c r="V296" s="31">
        <f>IF($A296="","",IF(COUNTIF($A$2:$A$501,$A296)&gt;1,"Código duplicado",IF(OR($B296="",$C296="",$D296="",$E296="",$F296="",$G296="",$H296="",$K296="",$L296="",$M296="",$N296=""),"Revisar campos obrigatórios",IF(AND($H296="Falta",$B296+$C296&gt;NOW()),"Falta com horário futuro",IF(AND($H296="Cancelamento",OR($I296="",$J296="")),"Informar aviso do cancelamento",IF(AND($H296="Falta",OR($I296&lt;&gt;"",$J296&lt;&gt;"")),"Limpar aviso para falta",IF(AND($H296="Cancelamento",($I296+$J296)&gt;($B296+$C296)),"Aviso após o horário",IF(AND($K296=0,$L296&gt;0),"Receita substituta sem reposição",IF(AND($K296&gt;0,$L296=0),"Confirmar reposição sem receita",IF(AND($N296="Retido",$M296&lt;=0),"Depósito retido sem valor",IF(AND($N296="Devolvido",$M296&lt;=0),"Depósito devolvido sem valor",IF(AND($N296="Não se aplica",$M296&gt;0),"Definir destino do depósito",IF($M296&gt;$G296,"Depósito acima do valor previsto","OK")))))))))))))</f>
        <v/>
      </c>
    </row>
    <row r="297" ht="22" customHeight="1">
      <c r="A297" s="25" t="n"/>
      <c r="B297" s="48" t="n"/>
      <c r="C297" s="49" t="n"/>
      <c r="D297" s="28" t="n"/>
      <c r="E297" s="25" t="n"/>
      <c r="F297" s="25" t="n"/>
      <c r="G297" s="50" t="n"/>
      <c r="H297" s="25" t="n"/>
      <c r="I297" s="48" t="n"/>
      <c r="J297" s="49" t="n"/>
      <c r="K297" s="28" t="n"/>
      <c r="L297" s="50" t="n"/>
      <c r="M297" s="50" t="n"/>
      <c r="N297" s="25" t="n"/>
      <c r="O297" s="34">
        <f>IF($A297="","",IF($H297="Falta",0,IF(OR($B297="",$C297="",$I297="",$J297=""),"",MAX(0,(($B297+$C297)-($I297+$J297))*24))))</f>
        <v/>
      </c>
      <c r="P297" s="35">
        <f>IF($A297="","",IF($H297="Falta","Falta",IF($H297="Cancelamento",IF(OR($B297="",$C297="",$I297="",$J297=""),"Aviso não informado",IF(($I297+$J297)&gt;($B297+$C297),"Aviso após o horário",IF((($B297+$C297)-($I297+$J297))*24&lt;=Parâmetros!$B$2,"Cancelamento tardio","Cancelamento antecipado"))),"Tipo inválido")))</f>
        <v/>
      </c>
      <c r="Q297" s="35">
        <f>IF($A297="","",IF(OR($D297="",$K297=""),"",IF($K297=0,"Não",IF($K297&lt;$D297,"Parcial","Total"))))</f>
        <v/>
      </c>
      <c r="R297" s="36">
        <f>IF($A297="","",IF(OR($D297="",$K297=""),"",MAX(0,$D297-$K297)))</f>
        <v/>
      </c>
      <c r="S297" s="52">
        <f>IF($A297="","",IF(OR($G297="",$L297=""),"",MAX(0,$G297-$L297)))</f>
        <v/>
      </c>
      <c r="T297" s="52">
        <f>IF($A297="","",IF(OR($M297="",$N297="",$S297=""),"",IF($N297="Retido",MIN($M297,$S297),0)))</f>
        <v/>
      </c>
      <c r="U297" s="52">
        <f>IF($A297="","",IF(OR($S297="",$T297=""),"",MAX(0,$S297-$T297)))</f>
        <v/>
      </c>
      <c r="V297" s="35">
        <f>IF($A297="","",IF(COUNTIF($A$2:$A$501,$A297)&gt;1,"Código duplicado",IF(OR($B297="",$C297="",$D297="",$E297="",$F297="",$G297="",$H297="",$K297="",$L297="",$M297="",$N297=""),"Revisar campos obrigatórios",IF(AND($H297="Falta",$B297+$C297&gt;NOW()),"Falta com horário futuro",IF(AND($H297="Cancelamento",OR($I297="",$J297="")),"Informar aviso do cancelamento",IF(AND($H297="Falta",OR($I297&lt;&gt;"",$J297&lt;&gt;"")),"Limpar aviso para falta",IF(AND($H297="Cancelamento",($I297+$J297)&gt;($B297+$C297)),"Aviso após o horário",IF(AND($K297=0,$L297&gt;0),"Receita substituta sem reposição",IF(AND($K297&gt;0,$L297=0),"Confirmar reposição sem receita",IF(AND($N297="Retido",$M297&lt;=0),"Depósito retido sem valor",IF(AND($N297="Devolvido",$M297&lt;=0),"Depósito devolvido sem valor",IF(AND($N297="Não se aplica",$M297&gt;0),"Definir destino do depósito",IF($M297&gt;$G297,"Depósito acima do valor previsto","OK")))))))))))))</f>
        <v/>
      </c>
    </row>
    <row r="298" ht="22" customHeight="1">
      <c r="A298" s="25" t="n"/>
      <c r="B298" s="48" t="n"/>
      <c r="C298" s="49" t="n"/>
      <c r="D298" s="28" t="n"/>
      <c r="E298" s="25" t="n"/>
      <c r="F298" s="25" t="n"/>
      <c r="G298" s="50" t="n"/>
      <c r="H298" s="25" t="n"/>
      <c r="I298" s="48" t="n"/>
      <c r="J298" s="49" t="n"/>
      <c r="K298" s="28" t="n"/>
      <c r="L298" s="50" t="n"/>
      <c r="M298" s="50" t="n"/>
      <c r="N298" s="25" t="n"/>
      <c r="O298" s="30">
        <f>IF($A298="","",IF($H298="Falta",0,IF(OR($B298="",$C298="",$I298="",$J298=""),"",MAX(0,(($B298+$C298)-($I298+$J298))*24))))</f>
        <v/>
      </c>
      <c r="P298" s="31">
        <f>IF($A298="","",IF($H298="Falta","Falta",IF($H298="Cancelamento",IF(OR($B298="",$C298="",$I298="",$J298=""),"Aviso não informado",IF(($I298+$J298)&gt;($B298+$C298),"Aviso após o horário",IF((($B298+$C298)-($I298+$J298))*24&lt;=Parâmetros!$B$2,"Cancelamento tardio","Cancelamento antecipado"))),"Tipo inválido")))</f>
        <v/>
      </c>
      <c r="Q298" s="31">
        <f>IF($A298="","",IF(OR($D298="",$K298=""),"",IF($K298=0,"Não",IF($K298&lt;$D298,"Parcial","Total"))))</f>
        <v/>
      </c>
      <c r="R298" s="32">
        <f>IF($A298="","",IF(OR($D298="",$K298=""),"",MAX(0,$D298-$K298)))</f>
        <v/>
      </c>
      <c r="S298" s="51">
        <f>IF($A298="","",IF(OR($G298="",$L298=""),"",MAX(0,$G298-$L298)))</f>
        <v/>
      </c>
      <c r="T298" s="51">
        <f>IF($A298="","",IF(OR($M298="",$N298="",$S298=""),"",IF($N298="Retido",MIN($M298,$S298),0)))</f>
        <v/>
      </c>
      <c r="U298" s="51">
        <f>IF($A298="","",IF(OR($S298="",$T298=""),"",MAX(0,$S298-$T298)))</f>
        <v/>
      </c>
      <c r="V298" s="31">
        <f>IF($A298="","",IF(COUNTIF($A$2:$A$501,$A298)&gt;1,"Código duplicado",IF(OR($B298="",$C298="",$D298="",$E298="",$F298="",$G298="",$H298="",$K298="",$L298="",$M298="",$N298=""),"Revisar campos obrigatórios",IF(AND($H298="Falta",$B298+$C298&gt;NOW()),"Falta com horário futuro",IF(AND($H298="Cancelamento",OR($I298="",$J298="")),"Informar aviso do cancelamento",IF(AND($H298="Falta",OR($I298&lt;&gt;"",$J298&lt;&gt;"")),"Limpar aviso para falta",IF(AND($H298="Cancelamento",($I298+$J298)&gt;($B298+$C298)),"Aviso após o horário",IF(AND($K298=0,$L298&gt;0),"Receita substituta sem reposição",IF(AND($K298&gt;0,$L298=0),"Confirmar reposição sem receita",IF(AND($N298="Retido",$M298&lt;=0),"Depósito retido sem valor",IF(AND($N298="Devolvido",$M298&lt;=0),"Depósito devolvido sem valor",IF(AND($N298="Não se aplica",$M298&gt;0),"Definir destino do depósito",IF($M298&gt;$G298,"Depósito acima do valor previsto","OK")))))))))))))</f>
        <v/>
      </c>
    </row>
    <row r="299" ht="22" customHeight="1">
      <c r="A299" s="25" t="n"/>
      <c r="B299" s="48" t="n"/>
      <c r="C299" s="49" t="n"/>
      <c r="D299" s="28" t="n"/>
      <c r="E299" s="25" t="n"/>
      <c r="F299" s="25" t="n"/>
      <c r="G299" s="50" t="n"/>
      <c r="H299" s="25" t="n"/>
      <c r="I299" s="48" t="n"/>
      <c r="J299" s="49" t="n"/>
      <c r="K299" s="28" t="n"/>
      <c r="L299" s="50" t="n"/>
      <c r="M299" s="50" t="n"/>
      <c r="N299" s="25" t="n"/>
      <c r="O299" s="34">
        <f>IF($A299="","",IF($H299="Falta",0,IF(OR($B299="",$C299="",$I299="",$J299=""),"",MAX(0,(($B299+$C299)-($I299+$J299))*24))))</f>
        <v/>
      </c>
      <c r="P299" s="35">
        <f>IF($A299="","",IF($H299="Falta","Falta",IF($H299="Cancelamento",IF(OR($B299="",$C299="",$I299="",$J299=""),"Aviso não informado",IF(($I299+$J299)&gt;($B299+$C299),"Aviso após o horário",IF((($B299+$C299)-($I299+$J299))*24&lt;=Parâmetros!$B$2,"Cancelamento tardio","Cancelamento antecipado"))),"Tipo inválido")))</f>
        <v/>
      </c>
      <c r="Q299" s="35">
        <f>IF($A299="","",IF(OR($D299="",$K299=""),"",IF($K299=0,"Não",IF($K299&lt;$D299,"Parcial","Total"))))</f>
        <v/>
      </c>
      <c r="R299" s="36">
        <f>IF($A299="","",IF(OR($D299="",$K299=""),"",MAX(0,$D299-$K299)))</f>
        <v/>
      </c>
      <c r="S299" s="52">
        <f>IF($A299="","",IF(OR($G299="",$L299=""),"",MAX(0,$G299-$L299)))</f>
        <v/>
      </c>
      <c r="T299" s="52">
        <f>IF($A299="","",IF(OR($M299="",$N299="",$S299=""),"",IF($N299="Retido",MIN($M299,$S299),0)))</f>
        <v/>
      </c>
      <c r="U299" s="52">
        <f>IF($A299="","",IF(OR($S299="",$T299=""),"",MAX(0,$S299-$T299)))</f>
        <v/>
      </c>
      <c r="V299" s="35">
        <f>IF($A299="","",IF(COUNTIF($A$2:$A$501,$A299)&gt;1,"Código duplicado",IF(OR($B299="",$C299="",$D299="",$E299="",$F299="",$G299="",$H299="",$K299="",$L299="",$M299="",$N299=""),"Revisar campos obrigatórios",IF(AND($H299="Falta",$B299+$C299&gt;NOW()),"Falta com horário futuro",IF(AND($H299="Cancelamento",OR($I299="",$J299="")),"Informar aviso do cancelamento",IF(AND($H299="Falta",OR($I299&lt;&gt;"",$J299&lt;&gt;"")),"Limpar aviso para falta",IF(AND($H299="Cancelamento",($I299+$J299)&gt;($B299+$C299)),"Aviso após o horário",IF(AND($K299=0,$L299&gt;0),"Receita substituta sem reposição",IF(AND($K299&gt;0,$L299=0),"Confirmar reposição sem receita",IF(AND($N299="Retido",$M299&lt;=0),"Depósito retido sem valor",IF(AND($N299="Devolvido",$M299&lt;=0),"Depósito devolvido sem valor",IF(AND($N299="Não se aplica",$M299&gt;0),"Definir destino do depósito",IF($M299&gt;$G299,"Depósito acima do valor previsto","OK")))))))))))))</f>
        <v/>
      </c>
    </row>
    <row r="300" ht="22" customHeight="1">
      <c r="A300" s="25" t="n"/>
      <c r="B300" s="48" t="n"/>
      <c r="C300" s="49" t="n"/>
      <c r="D300" s="28" t="n"/>
      <c r="E300" s="25" t="n"/>
      <c r="F300" s="25" t="n"/>
      <c r="G300" s="50" t="n"/>
      <c r="H300" s="25" t="n"/>
      <c r="I300" s="48" t="n"/>
      <c r="J300" s="49" t="n"/>
      <c r="K300" s="28" t="n"/>
      <c r="L300" s="50" t="n"/>
      <c r="M300" s="50" t="n"/>
      <c r="N300" s="25" t="n"/>
      <c r="O300" s="30">
        <f>IF($A300="","",IF($H300="Falta",0,IF(OR($B300="",$C300="",$I300="",$J300=""),"",MAX(0,(($B300+$C300)-($I300+$J300))*24))))</f>
        <v/>
      </c>
      <c r="P300" s="31">
        <f>IF($A300="","",IF($H300="Falta","Falta",IF($H300="Cancelamento",IF(OR($B300="",$C300="",$I300="",$J300=""),"Aviso não informado",IF(($I300+$J300)&gt;($B300+$C300),"Aviso após o horário",IF((($B300+$C300)-($I300+$J300))*24&lt;=Parâmetros!$B$2,"Cancelamento tardio","Cancelamento antecipado"))),"Tipo inválido")))</f>
        <v/>
      </c>
      <c r="Q300" s="31">
        <f>IF($A300="","",IF(OR($D300="",$K300=""),"",IF($K300=0,"Não",IF($K300&lt;$D300,"Parcial","Total"))))</f>
        <v/>
      </c>
      <c r="R300" s="32">
        <f>IF($A300="","",IF(OR($D300="",$K300=""),"",MAX(0,$D300-$K300)))</f>
        <v/>
      </c>
      <c r="S300" s="51">
        <f>IF($A300="","",IF(OR($G300="",$L300=""),"",MAX(0,$G300-$L300)))</f>
        <v/>
      </c>
      <c r="T300" s="51">
        <f>IF($A300="","",IF(OR($M300="",$N300="",$S300=""),"",IF($N300="Retido",MIN($M300,$S300),0)))</f>
        <v/>
      </c>
      <c r="U300" s="51">
        <f>IF($A300="","",IF(OR($S300="",$T300=""),"",MAX(0,$S300-$T300)))</f>
        <v/>
      </c>
      <c r="V300" s="31">
        <f>IF($A300="","",IF(COUNTIF($A$2:$A$501,$A300)&gt;1,"Código duplicado",IF(OR($B300="",$C300="",$D300="",$E300="",$F300="",$G300="",$H300="",$K300="",$L300="",$M300="",$N300=""),"Revisar campos obrigatórios",IF(AND($H300="Falta",$B300+$C300&gt;NOW()),"Falta com horário futuro",IF(AND($H300="Cancelamento",OR($I300="",$J300="")),"Informar aviso do cancelamento",IF(AND($H300="Falta",OR($I300&lt;&gt;"",$J300&lt;&gt;"")),"Limpar aviso para falta",IF(AND($H300="Cancelamento",($I300+$J300)&gt;($B300+$C300)),"Aviso após o horário",IF(AND($K300=0,$L300&gt;0),"Receita substituta sem reposição",IF(AND($K300&gt;0,$L300=0),"Confirmar reposição sem receita",IF(AND($N300="Retido",$M300&lt;=0),"Depósito retido sem valor",IF(AND($N300="Devolvido",$M300&lt;=0),"Depósito devolvido sem valor",IF(AND($N300="Não se aplica",$M300&gt;0),"Definir destino do depósito",IF($M300&gt;$G300,"Depósito acima do valor previsto","OK")))))))))))))</f>
        <v/>
      </c>
    </row>
    <row r="301" ht="22" customHeight="1">
      <c r="A301" s="25" t="n"/>
      <c r="B301" s="48" t="n"/>
      <c r="C301" s="49" t="n"/>
      <c r="D301" s="28" t="n"/>
      <c r="E301" s="25" t="n"/>
      <c r="F301" s="25" t="n"/>
      <c r="G301" s="50" t="n"/>
      <c r="H301" s="25" t="n"/>
      <c r="I301" s="48" t="n"/>
      <c r="J301" s="49" t="n"/>
      <c r="K301" s="28" t="n"/>
      <c r="L301" s="50" t="n"/>
      <c r="M301" s="50" t="n"/>
      <c r="N301" s="25" t="n"/>
      <c r="O301" s="34">
        <f>IF($A301="","",IF($H301="Falta",0,IF(OR($B301="",$C301="",$I301="",$J301=""),"",MAX(0,(($B301+$C301)-($I301+$J301))*24))))</f>
        <v/>
      </c>
      <c r="P301" s="35">
        <f>IF($A301="","",IF($H301="Falta","Falta",IF($H301="Cancelamento",IF(OR($B301="",$C301="",$I301="",$J301=""),"Aviso não informado",IF(($I301+$J301)&gt;($B301+$C301),"Aviso após o horário",IF((($B301+$C301)-($I301+$J301))*24&lt;=Parâmetros!$B$2,"Cancelamento tardio","Cancelamento antecipado"))),"Tipo inválido")))</f>
        <v/>
      </c>
      <c r="Q301" s="35">
        <f>IF($A301="","",IF(OR($D301="",$K301=""),"",IF($K301=0,"Não",IF($K301&lt;$D301,"Parcial","Total"))))</f>
        <v/>
      </c>
      <c r="R301" s="36">
        <f>IF($A301="","",IF(OR($D301="",$K301=""),"",MAX(0,$D301-$K301)))</f>
        <v/>
      </c>
      <c r="S301" s="52">
        <f>IF($A301="","",IF(OR($G301="",$L301=""),"",MAX(0,$G301-$L301)))</f>
        <v/>
      </c>
      <c r="T301" s="52">
        <f>IF($A301="","",IF(OR($M301="",$N301="",$S301=""),"",IF($N301="Retido",MIN($M301,$S301),0)))</f>
        <v/>
      </c>
      <c r="U301" s="52">
        <f>IF($A301="","",IF(OR($S301="",$T301=""),"",MAX(0,$S301-$T301)))</f>
        <v/>
      </c>
      <c r="V301" s="35">
        <f>IF($A301="","",IF(COUNTIF($A$2:$A$501,$A301)&gt;1,"Código duplicado",IF(OR($B301="",$C301="",$D301="",$E301="",$F301="",$G301="",$H301="",$K301="",$L301="",$M301="",$N301=""),"Revisar campos obrigatórios",IF(AND($H301="Falta",$B301+$C301&gt;NOW()),"Falta com horário futuro",IF(AND($H301="Cancelamento",OR($I301="",$J301="")),"Informar aviso do cancelamento",IF(AND($H301="Falta",OR($I301&lt;&gt;"",$J301&lt;&gt;"")),"Limpar aviso para falta",IF(AND($H301="Cancelamento",($I301+$J301)&gt;($B301+$C301)),"Aviso após o horário",IF(AND($K301=0,$L301&gt;0),"Receita substituta sem reposição",IF(AND($K301&gt;0,$L301=0),"Confirmar reposição sem receita",IF(AND($N301="Retido",$M301&lt;=0),"Depósito retido sem valor",IF(AND($N301="Devolvido",$M301&lt;=0),"Depósito devolvido sem valor",IF(AND($N301="Não se aplica",$M301&gt;0),"Definir destino do depósito",IF($M301&gt;$G301,"Depósito acima do valor previsto","OK")))))))))))))</f>
        <v/>
      </c>
    </row>
    <row r="302" ht="22" customHeight="1">
      <c r="A302" s="25" t="n"/>
      <c r="B302" s="48" t="n"/>
      <c r="C302" s="49" t="n"/>
      <c r="D302" s="28" t="n"/>
      <c r="E302" s="25" t="n"/>
      <c r="F302" s="25" t="n"/>
      <c r="G302" s="50" t="n"/>
      <c r="H302" s="25" t="n"/>
      <c r="I302" s="48" t="n"/>
      <c r="J302" s="49" t="n"/>
      <c r="K302" s="28" t="n"/>
      <c r="L302" s="50" t="n"/>
      <c r="M302" s="50" t="n"/>
      <c r="N302" s="25" t="n"/>
      <c r="O302" s="30">
        <f>IF($A302="","",IF($H302="Falta",0,IF(OR($B302="",$C302="",$I302="",$J302=""),"",MAX(0,(($B302+$C302)-($I302+$J302))*24))))</f>
        <v/>
      </c>
      <c r="P302" s="31">
        <f>IF($A302="","",IF($H302="Falta","Falta",IF($H302="Cancelamento",IF(OR($B302="",$C302="",$I302="",$J302=""),"Aviso não informado",IF(($I302+$J302)&gt;($B302+$C302),"Aviso após o horário",IF((($B302+$C302)-($I302+$J302))*24&lt;=Parâmetros!$B$2,"Cancelamento tardio","Cancelamento antecipado"))),"Tipo inválido")))</f>
        <v/>
      </c>
      <c r="Q302" s="31">
        <f>IF($A302="","",IF(OR($D302="",$K302=""),"",IF($K302=0,"Não",IF($K302&lt;$D302,"Parcial","Total"))))</f>
        <v/>
      </c>
      <c r="R302" s="32">
        <f>IF($A302="","",IF(OR($D302="",$K302=""),"",MAX(0,$D302-$K302)))</f>
        <v/>
      </c>
      <c r="S302" s="51">
        <f>IF($A302="","",IF(OR($G302="",$L302=""),"",MAX(0,$G302-$L302)))</f>
        <v/>
      </c>
      <c r="T302" s="51">
        <f>IF($A302="","",IF(OR($M302="",$N302="",$S302=""),"",IF($N302="Retido",MIN($M302,$S302),0)))</f>
        <v/>
      </c>
      <c r="U302" s="51">
        <f>IF($A302="","",IF(OR($S302="",$T302=""),"",MAX(0,$S302-$T302)))</f>
        <v/>
      </c>
      <c r="V302" s="31">
        <f>IF($A302="","",IF(COUNTIF($A$2:$A$501,$A302)&gt;1,"Código duplicado",IF(OR($B302="",$C302="",$D302="",$E302="",$F302="",$G302="",$H302="",$K302="",$L302="",$M302="",$N302=""),"Revisar campos obrigatórios",IF(AND($H302="Falta",$B302+$C302&gt;NOW()),"Falta com horário futuro",IF(AND($H302="Cancelamento",OR($I302="",$J302="")),"Informar aviso do cancelamento",IF(AND($H302="Falta",OR($I302&lt;&gt;"",$J302&lt;&gt;"")),"Limpar aviso para falta",IF(AND($H302="Cancelamento",($I302+$J302)&gt;($B302+$C302)),"Aviso após o horário",IF(AND($K302=0,$L302&gt;0),"Receita substituta sem reposição",IF(AND($K302&gt;0,$L302=0),"Confirmar reposição sem receita",IF(AND($N302="Retido",$M302&lt;=0),"Depósito retido sem valor",IF(AND($N302="Devolvido",$M302&lt;=0),"Depósito devolvido sem valor",IF(AND($N302="Não se aplica",$M302&gt;0),"Definir destino do depósito",IF($M302&gt;$G302,"Depósito acima do valor previsto","OK")))))))))))))</f>
        <v/>
      </c>
    </row>
    <row r="303" ht="22" customHeight="1">
      <c r="A303" s="25" t="n"/>
      <c r="B303" s="48" t="n"/>
      <c r="C303" s="49" t="n"/>
      <c r="D303" s="28" t="n"/>
      <c r="E303" s="25" t="n"/>
      <c r="F303" s="25" t="n"/>
      <c r="G303" s="50" t="n"/>
      <c r="H303" s="25" t="n"/>
      <c r="I303" s="48" t="n"/>
      <c r="J303" s="49" t="n"/>
      <c r="K303" s="28" t="n"/>
      <c r="L303" s="50" t="n"/>
      <c r="M303" s="50" t="n"/>
      <c r="N303" s="25" t="n"/>
      <c r="O303" s="34">
        <f>IF($A303="","",IF($H303="Falta",0,IF(OR($B303="",$C303="",$I303="",$J303=""),"",MAX(0,(($B303+$C303)-($I303+$J303))*24))))</f>
        <v/>
      </c>
      <c r="P303" s="35">
        <f>IF($A303="","",IF($H303="Falta","Falta",IF($H303="Cancelamento",IF(OR($B303="",$C303="",$I303="",$J303=""),"Aviso não informado",IF(($I303+$J303)&gt;($B303+$C303),"Aviso após o horário",IF((($B303+$C303)-($I303+$J303))*24&lt;=Parâmetros!$B$2,"Cancelamento tardio","Cancelamento antecipado"))),"Tipo inválido")))</f>
        <v/>
      </c>
      <c r="Q303" s="35">
        <f>IF($A303="","",IF(OR($D303="",$K303=""),"",IF($K303=0,"Não",IF($K303&lt;$D303,"Parcial","Total"))))</f>
        <v/>
      </c>
      <c r="R303" s="36">
        <f>IF($A303="","",IF(OR($D303="",$K303=""),"",MAX(0,$D303-$K303)))</f>
        <v/>
      </c>
      <c r="S303" s="52">
        <f>IF($A303="","",IF(OR($G303="",$L303=""),"",MAX(0,$G303-$L303)))</f>
        <v/>
      </c>
      <c r="T303" s="52">
        <f>IF($A303="","",IF(OR($M303="",$N303="",$S303=""),"",IF($N303="Retido",MIN($M303,$S303),0)))</f>
        <v/>
      </c>
      <c r="U303" s="52">
        <f>IF($A303="","",IF(OR($S303="",$T303=""),"",MAX(0,$S303-$T303)))</f>
        <v/>
      </c>
      <c r="V303" s="35">
        <f>IF($A303="","",IF(COUNTIF($A$2:$A$501,$A303)&gt;1,"Código duplicado",IF(OR($B303="",$C303="",$D303="",$E303="",$F303="",$G303="",$H303="",$K303="",$L303="",$M303="",$N303=""),"Revisar campos obrigatórios",IF(AND($H303="Falta",$B303+$C303&gt;NOW()),"Falta com horário futuro",IF(AND($H303="Cancelamento",OR($I303="",$J303="")),"Informar aviso do cancelamento",IF(AND($H303="Falta",OR($I303&lt;&gt;"",$J303&lt;&gt;"")),"Limpar aviso para falta",IF(AND($H303="Cancelamento",($I303+$J303)&gt;($B303+$C303)),"Aviso após o horário",IF(AND($K303=0,$L303&gt;0),"Receita substituta sem reposição",IF(AND($K303&gt;0,$L303=0),"Confirmar reposição sem receita",IF(AND($N303="Retido",$M303&lt;=0),"Depósito retido sem valor",IF(AND($N303="Devolvido",$M303&lt;=0),"Depósito devolvido sem valor",IF(AND($N303="Não se aplica",$M303&gt;0),"Definir destino do depósito",IF($M303&gt;$G303,"Depósito acima do valor previsto","OK")))))))))))))</f>
        <v/>
      </c>
    </row>
    <row r="304" ht="22" customHeight="1">
      <c r="A304" s="25" t="n"/>
      <c r="B304" s="48" t="n"/>
      <c r="C304" s="49" t="n"/>
      <c r="D304" s="28" t="n"/>
      <c r="E304" s="25" t="n"/>
      <c r="F304" s="25" t="n"/>
      <c r="G304" s="50" t="n"/>
      <c r="H304" s="25" t="n"/>
      <c r="I304" s="48" t="n"/>
      <c r="J304" s="49" t="n"/>
      <c r="K304" s="28" t="n"/>
      <c r="L304" s="50" t="n"/>
      <c r="M304" s="50" t="n"/>
      <c r="N304" s="25" t="n"/>
      <c r="O304" s="30">
        <f>IF($A304="","",IF($H304="Falta",0,IF(OR($B304="",$C304="",$I304="",$J304=""),"",MAX(0,(($B304+$C304)-($I304+$J304))*24))))</f>
        <v/>
      </c>
      <c r="P304" s="31">
        <f>IF($A304="","",IF($H304="Falta","Falta",IF($H304="Cancelamento",IF(OR($B304="",$C304="",$I304="",$J304=""),"Aviso não informado",IF(($I304+$J304)&gt;($B304+$C304),"Aviso após o horário",IF((($B304+$C304)-($I304+$J304))*24&lt;=Parâmetros!$B$2,"Cancelamento tardio","Cancelamento antecipado"))),"Tipo inválido")))</f>
        <v/>
      </c>
      <c r="Q304" s="31">
        <f>IF($A304="","",IF(OR($D304="",$K304=""),"",IF($K304=0,"Não",IF($K304&lt;$D304,"Parcial","Total"))))</f>
        <v/>
      </c>
      <c r="R304" s="32">
        <f>IF($A304="","",IF(OR($D304="",$K304=""),"",MAX(0,$D304-$K304)))</f>
        <v/>
      </c>
      <c r="S304" s="51">
        <f>IF($A304="","",IF(OR($G304="",$L304=""),"",MAX(0,$G304-$L304)))</f>
        <v/>
      </c>
      <c r="T304" s="51">
        <f>IF($A304="","",IF(OR($M304="",$N304="",$S304=""),"",IF($N304="Retido",MIN($M304,$S304),0)))</f>
        <v/>
      </c>
      <c r="U304" s="51">
        <f>IF($A304="","",IF(OR($S304="",$T304=""),"",MAX(0,$S304-$T304)))</f>
        <v/>
      </c>
      <c r="V304" s="31">
        <f>IF($A304="","",IF(COUNTIF($A$2:$A$501,$A304)&gt;1,"Código duplicado",IF(OR($B304="",$C304="",$D304="",$E304="",$F304="",$G304="",$H304="",$K304="",$L304="",$M304="",$N304=""),"Revisar campos obrigatórios",IF(AND($H304="Falta",$B304+$C304&gt;NOW()),"Falta com horário futuro",IF(AND($H304="Cancelamento",OR($I304="",$J304="")),"Informar aviso do cancelamento",IF(AND($H304="Falta",OR($I304&lt;&gt;"",$J304&lt;&gt;"")),"Limpar aviso para falta",IF(AND($H304="Cancelamento",($I304+$J304)&gt;($B304+$C304)),"Aviso após o horário",IF(AND($K304=0,$L304&gt;0),"Receita substituta sem reposição",IF(AND($K304&gt;0,$L304=0),"Confirmar reposição sem receita",IF(AND($N304="Retido",$M304&lt;=0),"Depósito retido sem valor",IF(AND($N304="Devolvido",$M304&lt;=0),"Depósito devolvido sem valor",IF(AND($N304="Não se aplica",$M304&gt;0),"Definir destino do depósito",IF($M304&gt;$G304,"Depósito acima do valor previsto","OK")))))))))))))</f>
        <v/>
      </c>
    </row>
    <row r="305" ht="22" customHeight="1">
      <c r="A305" s="25" t="n"/>
      <c r="B305" s="48" t="n"/>
      <c r="C305" s="49" t="n"/>
      <c r="D305" s="28" t="n"/>
      <c r="E305" s="25" t="n"/>
      <c r="F305" s="25" t="n"/>
      <c r="G305" s="50" t="n"/>
      <c r="H305" s="25" t="n"/>
      <c r="I305" s="48" t="n"/>
      <c r="J305" s="49" t="n"/>
      <c r="K305" s="28" t="n"/>
      <c r="L305" s="50" t="n"/>
      <c r="M305" s="50" t="n"/>
      <c r="N305" s="25" t="n"/>
      <c r="O305" s="34">
        <f>IF($A305="","",IF($H305="Falta",0,IF(OR($B305="",$C305="",$I305="",$J305=""),"",MAX(0,(($B305+$C305)-($I305+$J305))*24))))</f>
        <v/>
      </c>
      <c r="P305" s="35">
        <f>IF($A305="","",IF($H305="Falta","Falta",IF($H305="Cancelamento",IF(OR($B305="",$C305="",$I305="",$J305=""),"Aviso não informado",IF(($I305+$J305)&gt;($B305+$C305),"Aviso após o horário",IF((($B305+$C305)-($I305+$J305))*24&lt;=Parâmetros!$B$2,"Cancelamento tardio","Cancelamento antecipado"))),"Tipo inválido")))</f>
        <v/>
      </c>
      <c r="Q305" s="35">
        <f>IF($A305="","",IF(OR($D305="",$K305=""),"",IF($K305=0,"Não",IF($K305&lt;$D305,"Parcial","Total"))))</f>
        <v/>
      </c>
      <c r="R305" s="36">
        <f>IF($A305="","",IF(OR($D305="",$K305=""),"",MAX(0,$D305-$K305)))</f>
        <v/>
      </c>
      <c r="S305" s="52">
        <f>IF($A305="","",IF(OR($G305="",$L305=""),"",MAX(0,$G305-$L305)))</f>
        <v/>
      </c>
      <c r="T305" s="52">
        <f>IF($A305="","",IF(OR($M305="",$N305="",$S305=""),"",IF($N305="Retido",MIN($M305,$S305),0)))</f>
        <v/>
      </c>
      <c r="U305" s="52">
        <f>IF($A305="","",IF(OR($S305="",$T305=""),"",MAX(0,$S305-$T305)))</f>
        <v/>
      </c>
      <c r="V305" s="35">
        <f>IF($A305="","",IF(COUNTIF($A$2:$A$501,$A305)&gt;1,"Código duplicado",IF(OR($B305="",$C305="",$D305="",$E305="",$F305="",$G305="",$H305="",$K305="",$L305="",$M305="",$N305=""),"Revisar campos obrigatórios",IF(AND($H305="Falta",$B305+$C305&gt;NOW()),"Falta com horário futuro",IF(AND($H305="Cancelamento",OR($I305="",$J305="")),"Informar aviso do cancelamento",IF(AND($H305="Falta",OR($I305&lt;&gt;"",$J305&lt;&gt;"")),"Limpar aviso para falta",IF(AND($H305="Cancelamento",($I305+$J305)&gt;($B305+$C305)),"Aviso após o horário",IF(AND($K305=0,$L305&gt;0),"Receita substituta sem reposição",IF(AND($K305&gt;0,$L305=0),"Confirmar reposição sem receita",IF(AND($N305="Retido",$M305&lt;=0),"Depósito retido sem valor",IF(AND($N305="Devolvido",$M305&lt;=0),"Depósito devolvido sem valor",IF(AND($N305="Não se aplica",$M305&gt;0),"Definir destino do depósito",IF($M305&gt;$G305,"Depósito acima do valor previsto","OK")))))))))))))</f>
        <v/>
      </c>
    </row>
    <row r="306" ht="22" customHeight="1">
      <c r="A306" s="25" t="n"/>
      <c r="B306" s="48" t="n"/>
      <c r="C306" s="49" t="n"/>
      <c r="D306" s="28" t="n"/>
      <c r="E306" s="25" t="n"/>
      <c r="F306" s="25" t="n"/>
      <c r="G306" s="50" t="n"/>
      <c r="H306" s="25" t="n"/>
      <c r="I306" s="48" t="n"/>
      <c r="J306" s="49" t="n"/>
      <c r="K306" s="28" t="n"/>
      <c r="L306" s="50" t="n"/>
      <c r="M306" s="50" t="n"/>
      <c r="N306" s="25" t="n"/>
      <c r="O306" s="30">
        <f>IF($A306="","",IF($H306="Falta",0,IF(OR($B306="",$C306="",$I306="",$J306=""),"",MAX(0,(($B306+$C306)-($I306+$J306))*24))))</f>
        <v/>
      </c>
      <c r="P306" s="31">
        <f>IF($A306="","",IF($H306="Falta","Falta",IF($H306="Cancelamento",IF(OR($B306="",$C306="",$I306="",$J306=""),"Aviso não informado",IF(($I306+$J306)&gt;($B306+$C306),"Aviso após o horário",IF((($B306+$C306)-($I306+$J306))*24&lt;=Parâmetros!$B$2,"Cancelamento tardio","Cancelamento antecipado"))),"Tipo inválido")))</f>
        <v/>
      </c>
      <c r="Q306" s="31">
        <f>IF($A306="","",IF(OR($D306="",$K306=""),"",IF($K306=0,"Não",IF($K306&lt;$D306,"Parcial","Total"))))</f>
        <v/>
      </c>
      <c r="R306" s="32">
        <f>IF($A306="","",IF(OR($D306="",$K306=""),"",MAX(0,$D306-$K306)))</f>
        <v/>
      </c>
      <c r="S306" s="51">
        <f>IF($A306="","",IF(OR($G306="",$L306=""),"",MAX(0,$G306-$L306)))</f>
        <v/>
      </c>
      <c r="T306" s="51">
        <f>IF($A306="","",IF(OR($M306="",$N306="",$S306=""),"",IF($N306="Retido",MIN($M306,$S306),0)))</f>
        <v/>
      </c>
      <c r="U306" s="51">
        <f>IF($A306="","",IF(OR($S306="",$T306=""),"",MAX(0,$S306-$T306)))</f>
        <v/>
      </c>
      <c r="V306" s="31">
        <f>IF($A306="","",IF(COUNTIF($A$2:$A$501,$A306)&gt;1,"Código duplicado",IF(OR($B306="",$C306="",$D306="",$E306="",$F306="",$G306="",$H306="",$K306="",$L306="",$M306="",$N306=""),"Revisar campos obrigatórios",IF(AND($H306="Falta",$B306+$C306&gt;NOW()),"Falta com horário futuro",IF(AND($H306="Cancelamento",OR($I306="",$J306="")),"Informar aviso do cancelamento",IF(AND($H306="Falta",OR($I306&lt;&gt;"",$J306&lt;&gt;"")),"Limpar aviso para falta",IF(AND($H306="Cancelamento",($I306+$J306)&gt;($B306+$C306)),"Aviso após o horário",IF(AND($K306=0,$L306&gt;0),"Receita substituta sem reposição",IF(AND($K306&gt;0,$L306=0),"Confirmar reposição sem receita",IF(AND($N306="Retido",$M306&lt;=0),"Depósito retido sem valor",IF(AND($N306="Devolvido",$M306&lt;=0),"Depósito devolvido sem valor",IF(AND($N306="Não se aplica",$M306&gt;0),"Definir destino do depósito",IF($M306&gt;$G306,"Depósito acima do valor previsto","OK")))))))))))))</f>
        <v/>
      </c>
    </row>
    <row r="307" ht="22" customHeight="1">
      <c r="A307" s="25" t="n"/>
      <c r="B307" s="48" t="n"/>
      <c r="C307" s="49" t="n"/>
      <c r="D307" s="28" t="n"/>
      <c r="E307" s="25" t="n"/>
      <c r="F307" s="25" t="n"/>
      <c r="G307" s="50" t="n"/>
      <c r="H307" s="25" t="n"/>
      <c r="I307" s="48" t="n"/>
      <c r="J307" s="49" t="n"/>
      <c r="K307" s="28" t="n"/>
      <c r="L307" s="50" t="n"/>
      <c r="M307" s="50" t="n"/>
      <c r="N307" s="25" t="n"/>
      <c r="O307" s="34">
        <f>IF($A307="","",IF($H307="Falta",0,IF(OR($B307="",$C307="",$I307="",$J307=""),"",MAX(0,(($B307+$C307)-($I307+$J307))*24))))</f>
        <v/>
      </c>
      <c r="P307" s="35">
        <f>IF($A307="","",IF($H307="Falta","Falta",IF($H307="Cancelamento",IF(OR($B307="",$C307="",$I307="",$J307=""),"Aviso não informado",IF(($I307+$J307)&gt;($B307+$C307),"Aviso após o horário",IF((($B307+$C307)-($I307+$J307))*24&lt;=Parâmetros!$B$2,"Cancelamento tardio","Cancelamento antecipado"))),"Tipo inválido")))</f>
        <v/>
      </c>
      <c r="Q307" s="35">
        <f>IF($A307="","",IF(OR($D307="",$K307=""),"",IF($K307=0,"Não",IF($K307&lt;$D307,"Parcial","Total"))))</f>
        <v/>
      </c>
      <c r="R307" s="36">
        <f>IF($A307="","",IF(OR($D307="",$K307=""),"",MAX(0,$D307-$K307)))</f>
        <v/>
      </c>
      <c r="S307" s="52">
        <f>IF($A307="","",IF(OR($G307="",$L307=""),"",MAX(0,$G307-$L307)))</f>
        <v/>
      </c>
      <c r="T307" s="52">
        <f>IF($A307="","",IF(OR($M307="",$N307="",$S307=""),"",IF($N307="Retido",MIN($M307,$S307),0)))</f>
        <v/>
      </c>
      <c r="U307" s="52">
        <f>IF($A307="","",IF(OR($S307="",$T307=""),"",MAX(0,$S307-$T307)))</f>
        <v/>
      </c>
      <c r="V307" s="35">
        <f>IF($A307="","",IF(COUNTIF($A$2:$A$501,$A307)&gt;1,"Código duplicado",IF(OR($B307="",$C307="",$D307="",$E307="",$F307="",$G307="",$H307="",$K307="",$L307="",$M307="",$N307=""),"Revisar campos obrigatórios",IF(AND($H307="Falta",$B307+$C307&gt;NOW()),"Falta com horário futuro",IF(AND($H307="Cancelamento",OR($I307="",$J307="")),"Informar aviso do cancelamento",IF(AND($H307="Falta",OR($I307&lt;&gt;"",$J307&lt;&gt;"")),"Limpar aviso para falta",IF(AND($H307="Cancelamento",($I307+$J307)&gt;($B307+$C307)),"Aviso após o horário",IF(AND($K307=0,$L307&gt;0),"Receita substituta sem reposição",IF(AND($K307&gt;0,$L307=0),"Confirmar reposição sem receita",IF(AND($N307="Retido",$M307&lt;=0),"Depósito retido sem valor",IF(AND($N307="Devolvido",$M307&lt;=0),"Depósito devolvido sem valor",IF(AND($N307="Não se aplica",$M307&gt;0),"Definir destino do depósito",IF($M307&gt;$G307,"Depósito acima do valor previsto","OK")))))))))))))</f>
        <v/>
      </c>
    </row>
    <row r="308" ht="22" customHeight="1">
      <c r="A308" s="25" t="n"/>
      <c r="B308" s="48" t="n"/>
      <c r="C308" s="49" t="n"/>
      <c r="D308" s="28" t="n"/>
      <c r="E308" s="25" t="n"/>
      <c r="F308" s="25" t="n"/>
      <c r="G308" s="50" t="n"/>
      <c r="H308" s="25" t="n"/>
      <c r="I308" s="48" t="n"/>
      <c r="J308" s="49" t="n"/>
      <c r="K308" s="28" t="n"/>
      <c r="L308" s="50" t="n"/>
      <c r="M308" s="50" t="n"/>
      <c r="N308" s="25" t="n"/>
      <c r="O308" s="30">
        <f>IF($A308="","",IF($H308="Falta",0,IF(OR($B308="",$C308="",$I308="",$J308=""),"",MAX(0,(($B308+$C308)-($I308+$J308))*24))))</f>
        <v/>
      </c>
      <c r="P308" s="31">
        <f>IF($A308="","",IF($H308="Falta","Falta",IF($H308="Cancelamento",IF(OR($B308="",$C308="",$I308="",$J308=""),"Aviso não informado",IF(($I308+$J308)&gt;($B308+$C308),"Aviso após o horário",IF((($B308+$C308)-($I308+$J308))*24&lt;=Parâmetros!$B$2,"Cancelamento tardio","Cancelamento antecipado"))),"Tipo inválido")))</f>
        <v/>
      </c>
      <c r="Q308" s="31">
        <f>IF($A308="","",IF(OR($D308="",$K308=""),"",IF($K308=0,"Não",IF($K308&lt;$D308,"Parcial","Total"))))</f>
        <v/>
      </c>
      <c r="R308" s="32">
        <f>IF($A308="","",IF(OR($D308="",$K308=""),"",MAX(0,$D308-$K308)))</f>
        <v/>
      </c>
      <c r="S308" s="51">
        <f>IF($A308="","",IF(OR($G308="",$L308=""),"",MAX(0,$G308-$L308)))</f>
        <v/>
      </c>
      <c r="T308" s="51">
        <f>IF($A308="","",IF(OR($M308="",$N308="",$S308=""),"",IF($N308="Retido",MIN($M308,$S308),0)))</f>
        <v/>
      </c>
      <c r="U308" s="51">
        <f>IF($A308="","",IF(OR($S308="",$T308=""),"",MAX(0,$S308-$T308)))</f>
        <v/>
      </c>
      <c r="V308" s="31">
        <f>IF($A308="","",IF(COUNTIF($A$2:$A$501,$A308)&gt;1,"Código duplicado",IF(OR($B308="",$C308="",$D308="",$E308="",$F308="",$G308="",$H308="",$K308="",$L308="",$M308="",$N308=""),"Revisar campos obrigatórios",IF(AND($H308="Falta",$B308+$C308&gt;NOW()),"Falta com horário futuro",IF(AND($H308="Cancelamento",OR($I308="",$J308="")),"Informar aviso do cancelamento",IF(AND($H308="Falta",OR($I308&lt;&gt;"",$J308&lt;&gt;"")),"Limpar aviso para falta",IF(AND($H308="Cancelamento",($I308+$J308)&gt;($B308+$C308)),"Aviso após o horário",IF(AND($K308=0,$L308&gt;0),"Receita substituta sem reposição",IF(AND($K308&gt;0,$L308=0),"Confirmar reposição sem receita",IF(AND($N308="Retido",$M308&lt;=0),"Depósito retido sem valor",IF(AND($N308="Devolvido",$M308&lt;=0),"Depósito devolvido sem valor",IF(AND($N308="Não se aplica",$M308&gt;0),"Definir destino do depósito",IF($M308&gt;$G308,"Depósito acima do valor previsto","OK")))))))))))))</f>
        <v/>
      </c>
    </row>
    <row r="309" ht="22" customHeight="1">
      <c r="A309" s="25" t="n"/>
      <c r="B309" s="48" t="n"/>
      <c r="C309" s="49" t="n"/>
      <c r="D309" s="28" t="n"/>
      <c r="E309" s="25" t="n"/>
      <c r="F309" s="25" t="n"/>
      <c r="G309" s="50" t="n"/>
      <c r="H309" s="25" t="n"/>
      <c r="I309" s="48" t="n"/>
      <c r="J309" s="49" t="n"/>
      <c r="K309" s="28" t="n"/>
      <c r="L309" s="50" t="n"/>
      <c r="M309" s="50" t="n"/>
      <c r="N309" s="25" t="n"/>
      <c r="O309" s="34">
        <f>IF($A309="","",IF($H309="Falta",0,IF(OR($B309="",$C309="",$I309="",$J309=""),"",MAX(0,(($B309+$C309)-($I309+$J309))*24))))</f>
        <v/>
      </c>
      <c r="P309" s="35">
        <f>IF($A309="","",IF($H309="Falta","Falta",IF($H309="Cancelamento",IF(OR($B309="",$C309="",$I309="",$J309=""),"Aviso não informado",IF(($I309+$J309)&gt;($B309+$C309),"Aviso após o horário",IF((($B309+$C309)-($I309+$J309))*24&lt;=Parâmetros!$B$2,"Cancelamento tardio","Cancelamento antecipado"))),"Tipo inválido")))</f>
        <v/>
      </c>
      <c r="Q309" s="35">
        <f>IF($A309="","",IF(OR($D309="",$K309=""),"",IF($K309=0,"Não",IF($K309&lt;$D309,"Parcial","Total"))))</f>
        <v/>
      </c>
      <c r="R309" s="36">
        <f>IF($A309="","",IF(OR($D309="",$K309=""),"",MAX(0,$D309-$K309)))</f>
        <v/>
      </c>
      <c r="S309" s="52">
        <f>IF($A309="","",IF(OR($G309="",$L309=""),"",MAX(0,$G309-$L309)))</f>
        <v/>
      </c>
      <c r="T309" s="52">
        <f>IF($A309="","",IF(OR($M309="",$N309="",$S309=""),"",IF($N309="Retido",MIN($M309,$S309),0)))</f>
        <v/>
      </c>
      <c r="U309" s="52">
        <f>IF($A309="","",IF(OR($S309="",$T309=""),"",MAX(0,$S309-$T309)))</f>
        <v/>
      </c>
      <c r="V309" s="35">
        <f>IF($A309="","",IF(COUNTIF($A$2:$A$501,$A309)&gt;1,"Código duplicado",IF(OR($B309="",$C309="",$D309="",$E309="",$F309="",$G309="",$H309="",$K309="",$L309="",$M309="",$N309=""),"Revisar campos obrigatórios",IF(AND($H309="Falta",$B309+$C309&gt;NOW()),"Falta com horário futuro",IF(AND($H309="Cancelamento",OR($I309="",$J309="")),"Informar aviso do cancelamento",IF(AND($H309="Falta",OR($I309&lt;&gt;"",$J309&lt;&gt;"")),"Limpar aviso para falta",IF(AND($H309="Cancelamento",($I309+$J309)&gt;($B309+$C309)),"Aviso após o horário",IF(AND($K309=0,$L309&gt;0),"Receita substituta sem reposição",IF(AND($K309&gt;0,$L309=0),"Confirmar reposição sem receita",IF(AND($N309="Retido",$M309&lt;=0),"Depósito retido sem valor",IF(AND($N309="Devolvido",$M309&lt;=0),"Depósito devolvido sem valor",IF(AND($N309="Não se aplica",$M309&gt;0),"Definir destino do depósito",IF($M309&gt;$G309,"Depósito acima do valor previsto","OK")))))))))))))</f>
        <v/>
      </c>
    </row>
    <row r="310" ht="22" customHeight="1">
      <c r="A310" s="25" t="n"/>
      <c r="B310" s="48" t="n"/>
      <c r="C310" s="49" t="n"/>
      <c r="D310" s="28" t="n"/>
      <c r="E310" s="25" t="n"/>
      <c r="F310" s="25" t="n"/>
      <c r="G310" s="50" t="n"/>
      <c r="H310" s="25" t="n"/>
      <c r="I310" s="48" t="n"/>
      <c r="J310" s="49" t="n"/>
      <c r="K310" s="28" t="n"/>
      <c r="L310" s="50" t="n"/>
      <c r="M310" s="50" t="n"/>
      <c r="N310" s="25" t="n"/>
      <c r="O310" s="30">
        <f>IF($A310="","",IF($H310="Falta",0,IF(OR($B310="",$C310="",$I310="",$J310=""),"",MAX(0,(($B310+$C310)-($I310+$J310))*24))))</f>
        <v/>
      </c>
      <c r="P310" s="31">
        <f>IF($A310="","",IF($H310="Falta","Falta",IF($H310="Cancelamento",IF(OR($B310="",$C310="",$I310="",$J310=""),"Aviso não informado",IF(($I310+$J310)&gt;($B310+$C310),"Aviso após o horário",IF((($B310+$C310)-($I310+$J310))*24&lt;=Parâmetros!$B$2,"Cancelamento tardio","Cancelamento antecipado"))),"Tipo inválido")))</f>
        <v/>
      </c>
      <c r="Q310" s="31">
        <f>IF($A310="","",IF(OR($D310="",$K310=""),"",IF($K310=0,"Não",IF($K310&lt;$D310,"Parcial","Total"))))</f>
        <v/>
      </c>
      <c r="R310" s="32">
        <f>IF($A310="","",IF(OR($D310="",$K310=""),"",MAX(0,$D310-$K310)))</f>
        <v/>
      </c>
      <c r="S310" s="51">
        <f>IF($A310="","",IF(OR($G310="",$L310=""),"",MAX(0,$G310-$L310)))</f>
        <v/>
      </c>
      <c r="T310" s="51">
        <f>IF($A310="","",IF(OR($M310="",$N310="",$S310=""),"",IF($N310="Retido",MIN($M310,$S310),0)))</f>
        <v/>
      </c>
      <c r="U310" s="51">
        <f>IF($A310="","",IF(OR($S310="",$T310=""),"",MAX(0,$S310-$T310)))</f>
        <v/>
      </c>
      <c r="V310" s="31">
        <f>IF($A310="","",IF(COUNTIF($A$2:$A$501,$A310)&gt;1,"Código duplicado",IF(OR($B310="",$C310="",$D310="",$E310="",$F310="",$G310="",$H310="",$K310="",$L310="",$M310="",$N310=""),"Revisar campos obrigatórios",IF(AND($H310="Falta",$B310+$C310&gt;NOW()),"Falta com horário futuro",IF(AND($H310="Cancelamento",OR($I310="",$J310="")),"Informar aviso do cancelamento",IF(AND($H310="Falta",OR($I310&lt;&gt;"",$J310&lt;&gt;"")),"Limpar aviso para falta",IF(AND($H310="Cancelamento",($I310+$J310)&gt;($B310+$C310)),"Aviso após o horário",IF(AND($K310=0,$L310&gt;0),"Receita substituta sem reposição",IF(AND($K310&gt;0,$L310=0),"Confirmar reposição sem receita",IF(AND($N310="Retido",$M310&lt;=0),"Depósito retido sem valor",IF(AND($N310="Devolvido",$M310&lt;=0),"Depósito devolvido sem valor",IF(AND($N310="Não se aplica",$M310&gt;0),"Definir destino do depósito",IF($M310&gt;$G310,"Depósito acima do valor previsto","OK")))))))))))))</f>
        <v/>
      </c>
    </row>
    <row r="311" ht="22" customHeight="1">
      <c r="A311" s="25" t="n"/>
      <c r="B311" s="48" t="n"/>
      <c r="C311" s="49" t="n"/>
      <c r="D311" s="28" t="n"/>
      <c r="E311" s="25" t="n"/>
      <c r="F311" s="25" t="n"/>
      <c r="G311" s="50" t="n"/>
      <c r="H311" s="25" t="n"/>
      <c r="I311" s="48" t="n"/>
      <c r="J311" s="49" t="n"/>
      <c r="K311" s="28" t="n"/>
      <c r="L311" s="50" t="n"/>
      <c r="M311" s="50" t="n"/>
      <c r="N311" s="25" t="n"/>
      <c r="O311" s="34">
        <f>IF($A311="","",IF($H311="Falta",0,IF(OR($B311="",$C311="",$I311="",$J311=""),"",MAX(0,(($B311+$C311)-($I311+$J311))*24))))</f>
        <v/>
      </c>
      <c r="P311" s="35">
        <f>IF($A311="","",IF($H311="Falta","Falta",IF($H311="Cancelamento",IF(OR($B311="",$C311="",$I311="",$J311=""),"Aviso não informado",IF(($I311+$J311)&gt;($B311+$C311),"Aviso após o horário",IF((($B311+$C311)-($I311+$J311))*24&lt;=Parâmetros!$B$2,"Cancelamento tardio","Cancelamento antecipado"))),"Tipo inválido")))</f>
        <v/>
      </c>
      <c r="Q311" s="35">
        <f>IF($A311="","",IF(OR($D311="",$K311=""),"",IF($K311=0,"Não",IF($K311&lt;$D311,"Parcial","Total"))))</f>
        <v/>
      </c>
      <c r="R311" s="36">
        <f>IF($A311="","",IF(OR($D311="",$K311=""),"",MAX(0,$D311-$K311)))</f>
        <v/>
      </c>
      <c r="S311" s="52">
        <f>IF($A311="","",IF(OR($G311="",$L311=""),"",MAX(0,$G311-$L311)))</f>
        <v/>
      </c>
      <c r="T311" s="52">
        <f>IF($A311="","",IF(OR($M311="",$N311="",$S311=""),"",IF($N311="Retido",MIN($M311,$S311),0)))</f>
        <v/>
      </c>
      <c r="U311" s="52">
        <f>IF($A311="","",IF(OR($S311="",$T311=""),"",MAX(0,$S311-$T311)))</f>
        <v/>
      </c>
      <c r="V311" s="35">
        <f>IF($A311="","",IF(COUNTIF($A$2:$A$501,$A311)&gt;1,"Código duplicado",IF(OR($B311="",$C311="",$D311="",$E311="",$F311="",$G311="",$H311="",$K311="",$L311="",$M311="",$N311=""),"Revisar campos obrigatórios",IF(AND($H311="Falta",$B311+$C311&gt;NOW()),"Falta com horário futuro",IF(AND($H311="Cancelamento",OR($I311="",$J311="")),"Informar aviso do cancelamento",IF(AND($H311="Falta",OR($I311&lt;&gt;"",$J311&lt;&gt;"")),"Limpar aviso para falta",IF(AND($H311="Cancelamento",($I311+$J311)&gt;($B311+$C311)),"Aviso após o horário",IF(AND($K311=0,$L311&gt;0),"Receita substituta sem reposição",IF(AND($K311&gt;0,$L311=0),"Confirmar reposição sem receita",IF(AND($N311="Retido",$M311&lt;=0),"Depósito retido sem valor",IF(AND($N311="Devolvido",$M311&lt;=0),"Depósito devolvido sem valor",IF(AND($N311="Não se aplica",$M311&gt;0),"Definir destino do depósito",IF($M311&gt;$G311,"Depósito acima do valor previsto","OK")))))))))))))</f>
        <v/>
      </c>
    </row>
    <row r="312" ht="22" customHeight="1">
      <c r="A312" s="25" t="n"/>
      <c r="B312" s="48" t="n"/>
      <c r="C312" s="49" t="n"/>
      <c r="D312" s="28" t="n"/>
      <c r="E312" s="25" t="n"/>
      <c r="F312" s="25" t="n"/>
      <c r="G312" s="50" t="n"/>
      <c r="H312" s="25" t="n"/>
      <c r="I312" s="48" t="n"/>
      <c r="J312" s="49" t="n"/>
      <c r="K312" s="28" t="n"/>
      <c r="L312" s="50" t="n"/>
      <c r="M312" s="50" t="n"/>
      <c r="N312" s="25" t="n"/>
      <c r="O312" s="30">
        <f>IF($A312="","",IF($H312="Falta",0,IF(OR($B312="",$C312="",$I312="",$J312=""),"",MAX(0,(($B312+$C312)-($I312+$J312))*24))))</f>
        <v/>
      </c>
      <c r="P312" s="31">
        <f>IF($A312="","",IF($H312="Falta","Falta",IF($H312="Cancelamento",IF(OR($B312="",$C312="",$I312="",$J312=""),"Aviso não informado",IF(($I312+$J312)&gt;($B312+$C312),"Aviso após o horário",IF((($B312+$C312)-($I312+$J312))*24&lt;=Parâmetros!$B$2,"Cancelamento tardio","Cancelamento antecipado"))),"Tipo inválido")))</f>
        <v/>
      </c>
      <c r="Q312" s="31">
        <f>IF($A312="","",IF(OR($D312="",$K312=""),"",IF($K312=0,"Não",IF($K312&lt;$D312,"Parcial","Total"))))</f>
        <v/>
      </c>
      <c r="R312" s="32">
        <f>IF($A312="","",IF(OR($D312="",$K312=""),"",MAX(0,$D312-$K312)))</f>
        <v/>
      </c>
      <c r="S312" s="51">
        <f>IF($A312="","",IF(OR($G312="",$L312=""),"",MAX(0,$G312-$L312)))</f>
        <v/>
      </c>
      <c r="T312" s="51">
        <f>IF($A312="","",IF(OR($M312="",$N312="",$S312=""),"",IF($N312="Retido",MIN($M312,$S312),0)))</f>
        <v/>
      </c>
      <c r="U312" s="51">
        <f>IF($A312="","",IF(OR($S312="",$T312=""),"",MAX(0,$S312-$T312)))</f>
        <v/>
      </c>
      <c r="V312" s="31">
        <f>IF($A312="","",IF(COUNTIF($A$2:$A$501,$A312)&gt;1,"Código duplicado",IF(OR($B312="",$C312="",$D312="",$E312="",$F312="",$G312="",$H312="",$K312="",$L312="",$M312="",$N312=""),"Revisar campos obrigatórios",IF(AND($H312="Falta",$B312+$C312&gt;NOW()),"Falta com horário futuro",IF(AND($H312="Cancelamento",OR($I312="",$J312="")),"Informar aviso do cancelamento",IF(AND($H312="Falta",OR($I312&lt;&gt;"",$J312&lt;&gt;"")),"Limpar aviso para falta",IF(AND($H312="Cancelamento",($I312+$J312)&gt;($B312+$C312)),"Aviso após o horário",IF(AND($K312=0,$L312&gt;0),"Receita substituta sem reposição",IF(AND($K312&gt;0,$L312=0),"Confirmar reposição sem receita",IF(AND($N312="Retido",$M312&lt;=0),"Depósito retido sem valor",IF(AND($N312="Devolvido",$M312&lt;=0),"Depósito devolvido sem valor",IF(AND($N312="Não se aplica",$M312&gt;0),"Definir destino do depósito",IF($M312&gt;$G312,"Depósito acima do valor previsto","OK")))))))))))))</f>
        <v/>
      </c>
    </row>
    <row r="313" ht="22" customHeight="1">
      <c r="A313" s="25" t="n"/>
      <c r="B313" s="48" t="n"/>
      <c r="C313" s="49" t="n"/>
      <c r="D313" s="28" t="n"/>
      <c r="E313" s="25" t="n"/>
      <c r="F313" s="25" t="n"/>
      <c r="G313" s="50" t="n"/>
      <c r="H313" s="25" t="n"/>
      <c r="I313" s="48" t="n"/>
      <c r="J313" s="49" t="n"/>
      <c r="K313" s="28" t="n"/>
      <c r="L313" s="50" t="n"/>
      <c r="M313" s="50" t="n"/>
      <c r="N313" s="25" t="n"/>
      <c r="O313" s="34">
        <f>IF($A313="","",IF($H313="Falta",0,IF(OR($B313="",$C313="",$I313="",$J313=""),"",MAX(0,(($B313+$C313)-($I313+$J313))*24))))</f>
        <v/>
      </c>
      <c r="P313" s="35">
        <f>IF($A313="","",IF($H313="Falta","Falta",IF($H313="Cancelamento",IF(OR($B313="",$C313="",$I313="",$J313=""),"Aviso não informado",IF(($I313+$J313)&gt;($B313+$C313),"Aviso após o horário",IF((($B313+$C313)-($I313+$J313))*24&lt;=Parâmetros!$B$2,"Cancelamento tardio","Cancelamento antecipado"))),"Tipo inválido")))</f>
        <v/>
      </c>
      <c r="Q313" s="35">
        <f>IF($A313="","",IF(OR($D313="",$K313=""),"",IF($K313=0,"Não",IF($K313&lt;$D313,"Parcial","Total"))))</f>
        <v/>
      </c>
      <c r="R313" s="36">
        <f>IF($A313="","",IF(OR($D313="",$K313=""),"",MAX(0,$D313-$K313)))</f>
        <v/>
      </c>
      <c r="S313" s="52">
        <f>IF($A313="","",IF(OR($G313="",$L313=""),"",MAX(0,$G313-$L313)))</f>
        <v/>
      </c>
      <c r="T313" s="52">
        <f>IF($A313="","",IF(OR($M313="",$N313="",$S313=""),"",IF($N313="Retido",MIN($M313,$S313),0)))</f>
        <v/>
      </c>
      <c r="U313" s="52">
        <f>IF($A313="","",IF(OR($S313="",$T313=""),"",MAX(0,$S313-$T313)))</f>
        <v/>
      </c>
      <c r="V313" s="35">
        <f>IF($A313="","",IF(COUNTIF($A$2:$A$501,$A313)&gt;1,"Código duplicado",IF(OR($B313="",$C313="",$D313="",$E313="",$F313="",$G313="",$H313="",$K313="",$L313="",$M313="",$N313=""),"Revisar campos obrigatórios",IF(AND($H313="Falta",$B313+$C313&gt;NOW()),"Falta com horário futuro",IF(AND($H313="Cancelamento",OR($I313="",$J313="")),"Informar aviso do cancelamento",IF(AND($H313="Falta",OR($I313&lt;&gt;"",$J313&lt;&gt;"")),"Limpar aviso para falta",IF(AND($H313="Cancelamento",($I313+$J313)&gt;($B313+$C313)),"Aviso após o horário",IF(AND($K313=0,$L313&gt;0),"Receita substituta sem reposição",IF(AND($K313&gt;0,$L313=0),"Confirmar reposição sem receita",IF(AND($N313="Retido",$M313&lt;=0),"Depósito retido sem valor",IF(AND($N313="Devolvido",$M313&lt;=0),"Depósito devolvido sem valor",IF(AND($N313="Não se aplica",$M313&gt;0),"Definir destino do depósito",IF($M313&gt;$G313,"Depósito acima do valor previsto","OK")))))))))))))</f>
        <v/>
      </c>
    </row>
    <row r="314" ht="22" customHeight="1">
      <c r="A314" s="25" t="n"/>
      <c r="B314" s="48" t="n"/>
      <c r="C314" s="49" t="n"/>
      <c r="D314" s="28" t="n"/>
      <c r="E314" s="25" t="n"/>
      <c r="F314" s="25" t="n"/>
      <c r="G314" s="50" t="n"/>
      <c r="H314" s="25" t="n"/>
      <c r="I314" s="48" t="n"/>
      <c r="J314" s="49" t="n"/>
      <c r="K314" s="28" t="n"/>
      <c r="L314" s="50" t="n"/>
      <c r="M314" s="50" t="n"/>
      <c r="N314" s="25" t="n"/>
      <c r="O314" s="30">
        <f>IF($A314="","",IF($H314="Falta",0,IF(OR($B314="",$C314="",$I314="",$J314=""),"",MAX(0,(($B314+$C314)-($I314+$J314))*24))))</f>
        <v/>
      </c>
      <c r="P314" s="31">
        <f>IF($A314="","",IF($H314="Falta","Falta",IF($H314="Cancelamento",IF(OR($B314="",$C314="",$I314="",$J314=""),"Aviso não informado",IF(($I314+$J314)&gt;($B314+$C314),"Aviso após o horário",IF((($B314+$C314)-($I314+$J314))*24&lt;=Parâmetros!$B$2,"Cancelamento tardio","Cancelamento antecipado"))),"Tipo inválido")))</f>
        <v/>
      </c>
      <c r="Q314" s="31">
        <f>IF($A314="","",IF(OR($D314="",$K314=""),"",IF($K314=0,"Não",IF($K314&lt;$D314,"Parcial","Total"))))</f>
        <v/>
      </c>
      <c r="R314" s="32">
        <f>IF($A314="","",IF(OR($D314="",$K314=""),"",MAX(0,$D314-$K314)))</f>
        <v/>
      </c>
      <c r="S314" s="51">
        <f>IF($A314="","",IF(OR($G314="",$L314=""),"",MAX(0,$G314-$L314)))</f>
        <v/>
      </c>
      <c r="T314" s="51">
        <f>IF($A314="","",IF(OR($M314="",$N314="",$S314=""),"",IF($N314="Retido",MIN($M314,$S314),0)))</f>
        <v/>
      </c>
      <c r="U314" s="51">
        <f>IF($A314="","",IF(OR($S314="",$T314=""),"",MAX(0,$S314-$T314)))</f>
        <v/>
      </c>
      <c r="V314" s="31">
        <f>IF($A314="","",IF(COUNTIF($A$2:$A$501,$A314)&gt;1,"Código duplicado",IF(OR($B314="",$C314="",$D314="",$E314="",$F314="",$G314="",$H314="",$K314="",$L314="",$M314="",$N314=""),"Revisar campos obrigatórios",IF(AND($H314="Falta",$B314+$C314&gt;NOW()),"Falta com horário futuro",IF(AND($H314="Cancelamento",OR($I314="",$J314="")),"Informar aviso do cancelamento",IF(AND($H314="Falta",OR($I314&lt;&gt;"",$J314&lt;&gt;"")),"Limpar aviso para falta",IF(AND($H314="Cancelamento",($I314+$J314)&gt;($B314+$C314)),"Aviso após o horário",IF(AND($K314=0,$L314&gt;0),"Receita substituta sem reposição",IF(AND($K314&gt;0,$L314=0),"Confirmar reposição sem receita",IF(AND($N314="Retido",$M314&lt;=0),"Depósito retido sem valor",IF(AND($N314="Devolvido",$M314&lt;=0),"Depósito devolvido sem valor",IF(AND($N314="Não se aplica",$M314&gt;0),"Definir destino do depósito",IF($M314&gt;$G314,"Depósito acima do valor previsto","OK")))))))))))))</f>
        <v/>
      </c>
    </row>
    <row r="315" ht="22" customHeight="1">
      <c r="A315" s="25" t="n"/>
      <c r="B315" s="48" t="n"/>
      <c r="C315" s="49" t="n"/>
      <c r="D315" s="28" t="n"/>
      <c r="E315" s="25" t="n"/>
      <c r="F315" s="25" t="n"/>
      <c r="G315" s="50" t="n"/>
      <c r="H315" s="25" t="n"/>
      <c r="I315" s="48" t="n"/>
      <c r="J315" s="49" t="n"/>
      <c r="K315" s="28" t="n"/>
      <c r="L315" s="50" t="n"/>
      <c r="M315" s="50" t="n"/>
      <c r="N315" s="25" t="n"/>
      <c r="O315" s="34">
        <f>IF($A315="","",IF($H315="Falta",0,IF(OR($B315="",$C315="",$I315="",$J315=""),"",MAX(0,(($B315+$C315)-($I315+$J315))*24))))</f>
        <v/>
      </c>
      <c r="P315" s="35">
        <f>IF($A315="","",IF($H315="Falta","Falta",IF($H315="Cancelamento",IF(OR($B315="",$C315="",$I315="",$J315=""),"Aviso não informado",IF(($I315+$J315)&gt;($B315+$C315),"Aviso após o horário",IF((($B315+$C315)-($I315+$J315))*24&lt;=Parâmetros!$B$2,"Cancelamento tardio","Cancelamento antecipado"))),"Tipo inválido")))</f>
        <v/>
      </c>
      <c r="Q315" s="35">
        <f>IF($A315="","",IF(OR($D315="",$K315=""),"",IF($K315=0,"Não",IF($K315&lt;$D315,"Parcial","Total"))))</f>
        <v/>
      </c>
      <c r="R315" s="36">
        <f>IF($A315="","",IF(OR($D315="",$K315=""),"",MAX(0,$D315-$K315)))</f>
        <v/>
      </c>
      <c r="S315" s="52">
        <f>IF($A315="","",IF(OR($G315="",$L315=""),"",MAX(0,$G315-$L315)))</f>
        <v/>
      </c>
      <c r="T315" s="52">
        <f>IF($A315="","",IF(OR($M315="",$N315="",$S315=""),"",IF($N315="Retido",MIN($M315,$S315),0)))</f>
        <v/>
      </c>
      <c r="U315" s="52">
        <f>IF($A315="","",IF(OR($S315="",$T315=""),"",MAX(0,$S315-$T315)))</f>
        <v/>
      </c>
      <c r="V315" s="35">
        <f>IF($A315="","",IF(COUNTIF($A$2:$A$501,$A315)&gt;1,"Código duplicado",IF(OR($B315="",$C315="",$D315="",$E315="",$F315="",$G315="",$H315="",$K315="",$L315="",$M315="",$N315=""),"Revisar campos obrigatórios",IF(AND($H315="Falta",$B315+$C315&gt;NOW()),"Falta com horário futuro",IF(AND($H315="Cancelamento",OR($I315="",$J315="")),"Informar aviso do cancelamento",IF(AND($H315="Falta",OR($I315&lt;&gt;"",$J315&lt;&gt;"")),"Limpar aviso para falta",IF(AND($H315="Cancelamento",($I315+$J315)&gt;($B315+$C315)),"Aviso após o horário",IF(AND($K315=0,$L315&gt;0),"Receita substituta sem reposição",IF(AND($K315&gt;0,$L315=0),"Confirmar reposição sem receita",IF(AND($N315="Retido",$M315&lt;=0),"Depósito retido sem valor",IF(AND($N315="Devolvido",$M315&lt;=0),"Depósito devolvido sem valor",IF(AND($N315="Não se aplica",$M315&gt;0),"Definir destino do depósito",IF($M315&gt;$G315,"Depósito acima do valor previsto","OK")))))))))))))</f>
        <v/>
      </c>
    </row>
    <row r="316" ht="22" customHeight="1">
      <c r="A316" s="25" t="n"/>
      <c r="B316" s="48" t="n"/>
      <c r="C316" s="49" t="n"/>
      <c r="D316" s="28" t="n"/>
      <c r="E316" s="25" t="n"/>
      <c r="F316" s="25" t="n"/>
      <c r="G316" s="50" t="n"/>
      <c r="H316" s="25" t="n"/>
      <c r="I316" s="48" t="n"/>
      <c r="J316" s="49" t="n"/>
      <c r="K316" s="28" t="n"/>
      <c r="L316" s="50" t="n"/>
      <c r="M316" s="50" t="n"/>
      <c r="N316" s="25" t="n"/>
      <c r="O316" s="30">
        <f>IF($A316="","",IF($H316="Falta",0,IF(OR($B316="",$C316="",$I316="",$J316=""),"",MAX(0,(($B316+$C316)-($I316+$J316))*24))))</f>
        <v/>
      </c>
      <c r="P316" s="31">
        <f>IF($A316="","",IF($H316="Falta","Falta",IF($H316="Cancelamento",IF(OR($B316="",$C316="",$I316="",$J316=""),"Aviso não informado",IF(($I316+$J316)&gt;($B316+$C316),"Aviso após o horário",IF((($B316+$C316)-($I316+$J316))*24&lt;=Parâmetros!$B$2,"Cancelamento tardio","Cancelamento antecipado"))),"Tipo inválido")))</f>
        <v/>
      </c>
      <c r="Q316" s="31">
        <f>IF($A316="","",IF(OR($D316="",$K316=""),"",IF($K316=0,"Não",IF($K316&lt;$D316,"Parcial","Total"))))</f>
        <v/>
      </c>
      <c r="R316" s="32">
        <f>IF($A316="","",IF(OR($D316="",$K316=""),"",MAX(0,$D316-$K316)))</f>
        <v/>
      </c>
      <c r="S316" s="51">
        <f>IF($A316="","",IF(OR($G316="",$L316=""),"",MAX(0,$G316-$L316)))</f>
        <v/>
      </c>
      <c r="T316" s="51">
        <f>IF($A316="","",IF(OR($M316="",$N316="",$S316=""),"",IF($N316="Retido",MIN($M316,$S316),0)))</f>
        <v/>
      </c>
      <c r="U316" s="51">
        <f>IF($A316="","",IF(OR($S316="",$T316=""),"",MAX(0,$S316-$T316)))</f>
        <v/>
      </c>
      <c r="V316" s="31">
        <f>IF($A316="","",IF(COUNTIF($A$2:$A$501,$A316)&gt;1,"Código duplicado",IF(OR($B316="",$C316="",$D316="",$E316="",$F316="",$G316="",$H316="",$K316="",$L316="",$M316="",$N316=""),"Revisar campos obrigatórios",IF(AND($H316="Falta",$B316+$C316&gt;NOW()),"Falta com horário futuro",IF(AND($H316="Cancelamento",OR($I316="",$J316="")),"Informar aviso do cancelamento",IF(AND($H316="Falta",OR($I316&lt;&gt;"",$J316&lt;&gt;"")),"Limpar aviso para falta",IF(AND($H316="Cancelamento",($I316+$J316)&gt;($B316+$C316)),"Aviso após o horário",IF(AND($K316=0,$L316&gt;0),"Receita substituta sem reposição",IF(AND($K316&gt;0,$L316=0),"Confirmar reposição sem receita",IF(AND($N316="Retido",$M316&lt;=0),"Depósito retido sem valor",IF(AND($N316="Devolvido",$M316&lt;=0),"Depósito devolvido sem valor",IF(AND($N316="Não se aplica",$M316&gt;0),"Definir destino do depósito",IF($M316&gt;$G316,"Depósito acima do valor previsto","OK")))))))))))))</f>
        <v/>
      </c>
    </row>
    <row r="317" ht="22" customHeight="1">
      <c r="A317" s="25" t="n"/>
      <c r="B317" s="48" t="n"/>
      <c r="C317" s="49" t="n"/>
      <c r="D317" s="28" t="n"/>
      <c r="E317" s="25" t="n"/>
      <c r="F317" s="25" t="n"/>
      <c r="G317" s="50" t="n"/>
      <c r="H317" s="25" t="n"/>
      <c r="I317" s="48" t="n"/>
      <c r="J317" s="49" t="n"/>
      <c r="K317" s="28" t="n"/>
      <c r="L317" s="50" t="n"/>
      <c r="M317" s="50" t="n"/>
      <c r="N317" s="25" t="n"/>
      <c r="O317" s="34">
        <f>IF($A317="","",IF($H317="Falta",0,IF(OR($B317="",$C317="",$I317="",$J317=""),"",MAX(0,(($B317+$C317)-($I317+$J317))*24))))</f>
        <v/>
      </c>
      <c r="P317" s="35">
        <f>IF($A317="","",IF($H317="Falta","Falta",IF($H317="Cancelamento",IF(OR($B317="",$C317="",$I317="",$J317=""),"Aviso não informado",IF(($I317+$J317)&gt;($B317+$C317),"Aviso após o horário",IF((($B317+$C317)-($I317+$J317))*24&lt;=Parâmetros!$B$2,"Cancelamento tardio","Cancelamento antecipado"))),"Tipo inválido")))</f>
        <v/>
      </c>
      <c r="Q317" s="35">
        <f>IF($A317="","",IF(OR($D317="",$K317=""),"",IF($K317=0,"Não",IF($K317&lt;$D317,"Parcial","Total"))))</f>
        <v/>
      </c>
      <c r="R317" s="36">
        <f>IF($A317="","",IF(OR($D317="",$K317=""),"",MAX(0,$D317-$K317)))</f>
        <v/>
      </c>
      <c r="S317" s="52">
        <f>IF($A317="","",IF(OR($G317="",$L317=""),"",MAX(0,$G317-$L317)))</f>
        <v/>
      </c>
      <c r="T317" s="52">
        <f>IF($A317="","",IF(OR($M317="",$N317="",$S317=""),"",IF($N317="Retido",MIN($M317,$S317),0)))</f>
        <v/>
      </c>
      <c r="U317" s="52">
        <f>IF($A317="","",IF(OR($S317="",$T317=""),"",MAX(0,$S317-$T317)))</f>
        <v/>
      </c>
      <c r="V317" s="35">
        <f>IF($A317="","",IF(COUNTIF($A$2:$A$501,$A317)&gt;1,"Código duplicado",IF(OR($B317="",$C317="",$D317="",$E317="",$F317="",$G317="",$H317="",$K317="",$L317="",$M317="",$N317=""),"Revisar campos obrigatórios",IF(AND($H317="Falta",$B317+$C317&gt;NOW()),"Falta com horário futuro",IF(AND($H317="Cancelamento",OR($I317="",$J317="")),"Informar aviso do cancelamento",IF(AND($H317="Falta",OR($I317&lt;&gt;"",$J317&lt;&gt;"")),"Limpar aviso para falta",IF(AND($H317="Cancelamento",($I317+$J317)&gt;($B317+$C317)),"Aviso após o horário",IF(AND($K317=0,$L317&gt;0),"Receita substituta sem reposição",IF(AND($K317&gt;0,$L317=0),"Confirmar reposição sem receita",IF(AND($N317="Retido",$M317&lt;=0),"Depósito retido sem valor",IF(AND($N317="Devolvido",$M317&lt;=0),"Depósito devolvido sem valor",IF(AND($N317="Não se aplica",$M317&gt;0),"Definir destino do depósito",IF($M317&gt;$G317,"Depósito acima do valor previsto","OK")))))))))))))</f>
        <v/>
      </c>
    </row>
    <row r="318" ht="22" customHeight="1">
      <c r="A318" s="25" t="n"/>
      <c r="B318" s="48" t="n"/>
      <c r="C318" s="49" t="n"/>
      <c r="D318" s="28" t="n"/>
      <c r="E318" s="25" t="n"/>
      <c r="F318" s="25" t="n"/>
      <c r="G318" s="50" t="n"/>
      <c r="H318" s="25" t="n"/>
      <c r="I318" s="48" t="n"/>
      <c r="J318" s="49" t="n"/>
      <c r="K318" s="28" t="n"/>
      <c r="L318" s="50" t="n"/>
      <c r="M318" s="50" t="n"/>
      <c r="N318" s="25" t="n"/>
      <c r="O318" s="30">
        <f>IF($A318="","",IF($H318="Falta",0,IF(OR($B318="",$C318="",$I318="",$J318=""),"",MAX(0,(($B318+$C318)-($I318+$J318))*24))))</f>
        <v/>
      </c>
      <c r="P318" s="31">
        <f>IF($A318="","",IF($H318="Falta","Falta",IF($H318="Cancelamento",IF(OR($B318="",$C318="",$I318="",$J318=""),"Aviso não informado",IF(($I318+$J318)&gt;($B318+$C318),"Aviso após o horário",IF((($B318+$C318)-($I318+$J318))*24&lt;=Parâmetros!$B$2,"Cancelamento tardio","Cancelamento antecipado"))),"Tipo inválido")))</f>
        <v/>
      </c>
      <c r="Q318" s="31">
        <f>IF($A318="","",IF(OR($D318="",$K318=""),"",IF($K318=0,"Não",IF($K318&lt;$D318,"Parcial","Total"))))</f>
        <v/>
      </c>
      <c r="R318" s="32">
        <f>IF($A318="","",IF(OR($D318="",$K318=""),"",MAX(0,$D318-$K318)))</f>
        <v/>
      </c>
      <c r="S318" s="51">
        <f>IF($A318="","",IF(OR($G318="",$L318=""),"",MAX(0,$G318-$L318)))</f>
        <v/>
      </c>
      <c r="T318" s="51">
        <f>IF($A318="","",IF(OR($M318="",$N318="",$S318=""),"",IF($N318="Retido",MIN($M318,$S318),0)))</f>
        <v/>
      </c>
      <c r="U318" s="51">
        <f>IF($A318="","",IF(OR($S318="",$T318=""),"",MAX(0,$S318-$T318)))</f>
        <v/>
      </c>
      <c r="V318" s="31">
        <f>IF($A318="","",IF(COUNTIF($A$2:$A$501,$A318)&gt;1,"Código duplicado",IF(OR($B318="",$C318="",$D318="",$E318="",$F318="",$G318="",$H318="",$K318="",$L318="",$M318="",$N318=""),"Revisar campos obrigatórios",IF(AND($H318="Falta",$B318+$C318&gt;NOW()),"Falta com horário futuro",IF(AND($H318="Cancelamento",OR($I318="",$J318="")),"Informar aviso do cancelamento",IF(AND($H318="Falta",OR($I318&lt;&gt;"",$J318&lt;&gt;"")),"Limpar aviso para falta",IF(AND($H318="Cancelamento",($I318+$J318)&gt;($B318+$C318)),"Aviso após o horário",IF(AND($K318=0,$L318&gt;0),"Receita substituta sem reposição",IF(AND($K318&gt;0,$L318=0),"Confirmar reposição sem receita",IF(AND($N318="Retido",$M318&lt;=0),"Depósito retido sem valor",IF(AND($N318="Devolvido",$M318&lt;=0),"Depósito devolvido sem valor",IF(AND($N318="Não se aplica",$M318&gt;0),"Definir destino do depósito",IF($M318&gt;$G318,"Depósito acima do valor previsto","OK")))))))))))))</f>
        <v/>
      </c>
    </row>
    <row r="319" ht="22" customHeight="1">
      <c r="A319" s="25" t="n"/>
      <c r="B319" s="48" t="n"/>
      <c r="C319" s="49" t="n"/>
      <c r="D319" s="28" t="n"/>
      <c r="E319" s="25" t="n"/>
      <c r="F319" s="25" t="n"/>
      <c r="G319" s="50" t="n"/>
      <c r="H319" s="25" t="n"/>
      <c r="I319" s="48" t="n"/>
      <c r="J319" s="49" t="n"/>
      <c r="K319" s="28" t="n"/>
      <c r="L319" s="50" t="n"/>
      <c r="M319" s="50" t="n"/>
      <c r="N319" s="25" t="n"/>
      <c r="O319" s="34">
        <f>IF($A319="","",IF($H319="Falta",0,IF(OR($B319="",$C319="",$I319="",$J319=""),"",MAX(0,(($B319+$C319)-($I319+$J319))*24))))</f>
        <v/>
      </c>
      <c r="P319" s="35">
        <f>IF($A319="","",IF($H319="Falta","Falta",IF($H319="Cancelamento",IF(OR($B319="",$C319="",$I319="",$J319=""),"Aviso não informado",IF(($I319+$J319)&gt;($B319+$C319),"Aviso após o horário",IF((($B319+$C319)-($I319+$J319))*24&lt;=Parâmetros!$B$2,"Cancelamento tardio","Cancelamento antecipado"))),"Tipo inválido")))</f>
        <v/>
      </c>
      <c r="Q319" s="35">
        <f>IF($A319="","",IF(OR($D319="",$K319=""),"",IF($K319=0,"Não",IF($K319&lt;$D319,"Parcial","Total"))))</f>
        <v/>
      </c>
      <c r="R319" s="36">
        <f>IF($A319="","",IF(OR($D319="",$K319=""),"",MAX(0,$D319-$K319)))</f>
        <v/>
      </c>
      <c r="S319" s="52">
        <f>IF($A319="","",IF(OR($G319="",$L319=""),"",MAX(0,$G319-$L319)))</f>
        <v/>
      </c>
      <c r="T319" s="52">
        <f>IF($A319="","",IF(OR($M319="",$N319="",$S319=""),"",IF($N319="Retido",MIN($M319,$S319),0)))</f>
        <v/>
      </c>
      <c r="U319" s="52">
        <f>IF($A319="","",IF(OR($S319="",$T319=""),"",MAX(0,$S319-$T319)))</f>
        <v/>
      </c>
      <c r="V319" s="35">
        <f>IF($A319="","",IF(COUNTIF($A$2:$A$501,$A319)&gt;1,"Código duplicado",IF(OR($B319="",$C319="",$D319="",$E319="",$F319="",$G319="",$H319="",$K319="",$L319="",$M319="",$N319=""),"Revisar campos obrigatórios",IF(AND($H319="Falta",$B319+$C319&gt;NOW()),"Falta com horário futuro",IF(AND($H319="Cancelamento",OR($I319="",$J319="")),"Informar aviso do cancelamento",IF(AND($H319="Falta",OR($I319&lt;&gt;"",$J319&lt;&gt;"")),"Limpar aviso para falta",IF(AND($H319="Cancelamento",($I319+$J319)&gt;($B319+$C319)),"Aviso após o horário",IF(AND($K319=0,$L319&gt;0),"Receita substituta sem reposição",IF(AND($K319&gt;0,$L319=0),"Confirmar reposição sem receita",IF(AND($N319="Retido",$M319&lt;=0),"Depósito retido sem valor",IF(AND($N319="Devolvido",$M319&lt;=0),"Depósito devolvido sem valor",IF(AND($N319="Não se aplica",$M319&gt;0),"Definir destino do depósito",IF($M319&gt;$G319,"Depósito acima do valor previsto","OK")))))))))))))</f>
        <v/>
      </c>
    </row>
    <row r="320" ht="22" customHeight="1">
      <c r="A320" s="25" t="n"/>
      <c r="B320" s="48" t="n"/>
      <c r="C320" s="49" t="n"/>
      <c r="D320" s="28" t="n"/>
      <c r="E320" s="25" t="n"/>
      <c r="F320" s="25" t="n"/>
      <c r="G320" s="50" t="n"/>
      <c r="H320" s="25" t="n"/>
      <c r="I320" s="48" t="n"/>
      <c r="J320" s="49" t="n"/>
      <c r="K320" s="28" t="n"/>
      <c r="L320" s="50" t="n"/>
      <c r="M320" s="50" t="n"/>
      <c r="N320" s="25" t="n"/>
      <c r="O320" s="30">
        <f>IF($A320="","",IF($H320="Falta",0,IF(OR($B320="",$C320="",$I320="",$J320=""),"",MAX(0,(($B320+$C320)-($I320+$J320))*24))))</f>
        <v/>
      </c>
      <c r="P320" s="31">
        <f>IF($A320="","",IF($H320="Falta","Falta",IF($H320="Cancelamento",IF(OR($B320="",$C320="",$I320="",$J320=""),"Aviso não informado",IF(($I320+$J320)&gt;($B320+$C320),"Aviso após o horário",IF((($B320+$C320)-($I320+$J320))*24&lt;=Parâmetros!$B$2,"Cancelamento tardio","Cancelamento antecipado"))),"Tipo inválido")))</f>
        <v/>
      </c>
      <c r="Q320" s="31">
        <f>IF($A320="","",IF(OR($D320="",$K320=""),"",IF($K320=0,"Não",IF($K320&lt;$D320,"Parcial","Total"))))</f>
        <v/>
      </c>
      <c r="R320" s="32">
        <f>IF($A320="","",IF(OR($D320="",$K320=""),"",MAX(0,$D320-$K320)))</f>
        <v/>
      </c>
      <c r="S320" s="51">
        <f>IF($A320="","",IF(OR($G320="",$L320=""),"",MAX(0,$G320-$L320)))</f>
        <v/>
      </c>
      <c r="T320" s="51">
        <f>IF($A320="","",IF(OR($M320="",$N320="",$S320=""),"",IF($N320="Retido",MIN($M320,$S320),0)))</f>
        <v/>
      </c>
      <c r="U320" s="51">
        <f>IF($A320="","",IF(OR($S320="",$T320=""),"",MAX(0,$S320-$T320)))</f>
        <v/>
      </c>
      <c r="V320" s="31">
        <f>IF($A320="","",IF(COUNTIF($A$2:$A$501,$A320)&gt;1,"Código duplicado",IF(OR($B320="",$C320="",$D320="",$E320="",$F320="",$G320="",$H320="",$K320="",$L320="",$M320="",$N320=""),"Revisar campos obrigatórios",IF(AND($H320="Falta",$B320+$C320&gt;NOW()),"Falta com horário futuro",IF(AND($H320="Cancelamento",OR($I320="",$J320="")),"Informar aviso do cancelamento",IF(AND($H320="Falta",OR($I320&lt;&gt;"",$J320&lt;&gt;"")),"Limpar aviso para falta",IF(AND($H320="Cancelamento",($I320+$J320)&gt;($B320+$C320)),"Aviso após o horário",IF(AND($K320=0,$L320&gt;0),"Receita substituta sem reposição",IF(AND($K320&gt;0,$L320=0),"Confirmar reposição sem receita",IF(AND($N320="Retido",$M320&lt;=0),"Depósito retido sem valor",IF(AND($N320="Devolvido",$M320&lt;=0),"Depósito devolvido sem valor",IF(AND($N320="Não se aplica",$M320&gt;0),"Definir destino do depósito",IF($M320&gt;$G320,"Depósito acima do valor previsto","OK")))))))))))))</f>
        <v/>
      </c>
    </row>
    <row r="321" ht="22" customHeight="1">
      <c r="A321" s="25" t="n"/>
      <c r="B321" s="48" t="n"/>
      <c r="C321" s="49" t="n"/>
      <c r="D321" s="28" t="n"/>
      <c r="E321" s="25" t="n"/>
      <c r="F321" s="25" t="n"/>
      <c r="G321" s="50" t="n"/>
      <c r="H321" s="25" t="n"/>
      <c r="I321" s="48" t="n"/>
      <c r="J321" s="49" t="n"/>
      <c r="K321" s="28" t="n"/>
      <c r="L321" s="50" t="n"/>
      <c r="M321" s="50" t="n"/>
      <c r="N321" s="25" t="n"/>
      <c r="O321" s="34">
        <f>IF($A321="","",IF($H321="Falta",0,IF(OR($B321="",$C321="",$I321="",$J321=""),"",MAX(0,(($B321+$C321)-($I321+$J321))*24))))</f>
        <v/>
      </c>
      <c r="P321" s="35">
        <f>IF($A321="","",IF($H321="Falta","Falta",IF($H321="Cancelamento",IF(OR($B321="",$C321="",$I321="",$J321=""),"Aviso não informado",IF(($I321+$J321)&gt;($B321+$C321),"Aviso após o horário",IF((($B321+$C321)-($I321+$J321))*24&lt;=Parâmetros!$B$2,"Cancelamento tardio","Cancelamento antecipado"))),"Tipo inválido")))</f>
        <v/>
      </c>
      <c r="Q321" s="35">
        <f>IF($A321="","",IF(OR($D321="",$K321=""),"",IF($K321=0,"Não",IF($K321&lt;$D321,"Parcial","Total"))))</f>
        <v/>
      </c>
      <c r="R321" s="36">
        <f>IF($A321="","",IF(OR($D321="",$K321=""),"",MAX(0,$D321-$K321)))</f>
        <v/>
      </c>
      <c r="S321" s="52">
        <f>IF($A321="","",IF(OR($G321="",$L321=""),"",MAX(0,$G321-$L321)))</f>
        <v/>
      </c>
      <c r="T321" s="52">
        <f>IF($A321="","",IF(OR($M321="",$N321="",$S321=""),"",IF($N321="Retido",MIN($M321,$S321),0)))</f>
        <v/>
      </c>
      <c r="U321" s="52">
        <f>IF($A321="","",IF(OR($S321="",$T321=""),"",MAX(0,$S321-$T321)))</f>
        <v/>
      </c>
      <c r="V321" s="35">
        <f>IF($A321="","",IF(COUNTIF($A$2:$A$501,$A321)&gt;1,"Código duplicado",IF(OR($B321="",$C321="",$D321="",$E321="",$F321="",$G321="",$H321="",$K321="",$L321="",$M321="",$N321=""),"Revisar campos obrigatórios",IF(AND($H321="Falta",$B321+$C321&gt;NOW()),"Falta com horário futuro",IF(AND($H321="Cancelamento",OR($I321="",$J321="")),"Informar aviso do cancelamento",IF(AND($H321="Falta",OR($I321&lt;&gt;"",$J321&lt;&gt;"")),"Limpar aviso para falta",IF(AND($H321="Cancelamento",($I321+$J321)&gt;($B321+$C321)),"Aviso após o horário",IF(AND($K321=0,$L321&gt;0),"Receita substituta sem reposição",IF(AND($K321&gt;0,$L321=0),"Confirmar reposição sem receita",IF(AND($N321="Retido",$M321&lt;=0),"Depósito retido sem valor",IF(AND($N321="Devolvido",$M321&lt;=0),"Depósito devolvido sem valor",IF(AND($N321="Não se aplica",$M321&gt;0),"Definir destino do depósito",IF($M321&gt;$G321,"Depósito acima do valor previsto","OK")))))))))))))</f>
        <v/>
      </c>
    </row>
    <row r="322" ht="22" customHeight="1">
      <c r="A322" s="25" t="n"/>
      <c r="B322" s="48" t="n"/>
      <c r="C322" s="49" t="n"/>
      <c r="D322" s="28" t="n"/>
      <c r="E322" s="25" t="n"/>
      <c r="F322" s="25" t="n"/>
      <c r="G322" s="50" t="n"/>
      <c r="H322" s="25" t="n"/>
      <c r="I322" s="48" t="n"/>
      <c r="J322" s="49" t="n"/>
      <c r="K322" s="28" t="n"/>
      <c r="L322" s="50" t="n"/>
      <c r="M322" s="50" t="n"/>
      <c r="N322" s="25" t="n"/>
      <c r="O322" s="30">
        <f>IF($A322="","",IF($H322="Falta",0,IF(OR($B322="",$C322="",$I322="",$J322=""),"",MAX(0,(($B322+$C322)-($I322+$J322))*24))))</f>
        <v/>
      </c>
      <c r="P322" s="31">
        <f>IF($A322="","",IF($H322="Falta","Falta",IF($H322="Cancelamento",IF(OR($B322="",$C322="",$I322="",$J322=""),"Aviso não informado",IF(($I322+$J322)&gt;($B322+$C322),"Aviso após o horário",IF((($B322+$C322)-($I322+$J322))*24&lt;=Parâmetros!$B$2,"Cancelamento tardio","Cancelamento antecipado"))),"Tipo inválido")))</f>
        <v/>
      </c>
      <c r="Q322" s="31">
        <f>IF($A322="","",IF(OR($D322="",$K322=""),"",IF($K322=0,"Não",IF($K322&lt;$D322,"Parcial","Total"))))</f>
        <v/>
      </c>
      <c r="R322" s="32">
        <f>IF($A322="","",IF(OR($D322="",$K322=""),"",MAX(0,$D322-$K322)))</f>
        <v/>
      </c>
      <c r="S322" s="51">
        <f>IF($A322="","",IF(OR($G322="",$L322=""),"",MAX(0,$G322-$L322)))</f>
        <v/>
      </c>
      <c r="T322" s="51">
        <f>IF($A322="","",IF(OR($M322="",$N322="",$S322=""),"",IF($N322="Retido",MIN($M322,$S322),0)))</f>
        <v/>
      </c>
      <c r="U322" s="51">
        <f>IF($A322="","",IF(OR($S322="",$T322=""),"",MAX(0,$S322-$T322)))</f>
        <v/>
      </c>
      <c r="V322" s="31">
        <f>IF($A322="","",IF(COUNTIF($A$2:$A$501,$A322)&gt;1,"Código duplicado",IF(OR($B322="",$C322="",$D322="",$E322="",$F322="",$G322="",$H322="",$K322="",$L322="",$M322="",$N322=""),"Revisar campos obrigatórios",IF(AND($H322="Falta",$B322+$C322&gt;NOW()),"Falta com horário futuro",IF(AND($H322="Cancelamento",OR($I322="",$J322="")),"Informar aviso do cancelamento",IF(AND($H322="Falta",OR($I322&lt;&gt;"",$J322&lt;&gt;"")),"Limpar aviso para falta",IF(AND($H322="Cancelamento",($I322+$J322)&gt;($B322+$C322)),"Aviso após o horário",IF(AND($K322=0,$L322&gt;0),"Receita substituta sem reposição",IF(AND($K322&gt;0,$L322=0),"Confirmar reposição sem receita",IF(AND($N322="Retido",$M322&lt;=0),"Depósito retido sem valor",IF(AND($N322="Devolvido",$M322&lt;=0),"Depósito devolvido sem valor",IF(AND($N322="Não se aplica",$M322&gt;0),"Definir destino do depósito",IF($M322&gt;$G322,"Depósito acima do valor previsto","OK")))))))))))))</f>
        <v/>
      </c>
    </row>
    <row r="323" ht="22" customHeight="1">
      <c r="A323" s="25" t="n"/>
      <c r="B323" s="48" t="n"/>
      <c r="C323" s="49" t="n"/>
      <c r="D323" s="28" t="n"/>
      <c r="E323" s="25" t="n"/>
      <c r="F323" s="25" t="n"/>
      <c r="G323" s="50" t="n"/>
      <c r="H323" s="25" t="n"/>
      <c r="I323" s="48" t="n"/>
      <c r="J323" s="49" t="n"/>
      <c r="K323" s="28" t="n"/>
      <c r="L323" s="50" t="n"/>
      <c r="M323" s="50" t="n"/>
      <c r="N323" s="25" t="n"/>
      <c r="O323" s="34">
        <f>IF($A323="","",IF($H323="Falta",0,IF(OR($B323="",$C323="",$I323="",$J323=""),"",MAX(0,(($B323+$C323)-($I323+$J323))*24))))</f>
        <v/>
      </c>
      <c r="P323" s="35">
        <f>IF($A323="","",IF($H323="Falta","Falta",IF($H323="Cancelamento",IF(OR($B323="",$C323="",$I323="",$J323=""),"Aviso não informado",IF(($I323+$J323)&gt;($B323+$C323),"Aviso após o horário",IF((($B323+$C323)-($I323+$J323))*24&lt;=Parâmetros!$B$2,"Cancelamento tardio","Cancelamento antecipado"))),"Tipo inválido")))</f>
        <v/>
      </c>
      <c r="Q323" s="35">
        <f>IF($A323="","",IF(OR($D323="",$K323=""),"",IF($K323=0,"Não",IF($K323&lt;$D323,"Parcial","Total"))))</f>
        <v/>
      </c>
      <c r="R323" s="36">
        <f>IF($A323="","",IF(OR($D323="",$K323=""),"",MAX(0,$D323-$K323)))</f>
        <v/>
      </c>
      <c r="S323" s="52">
        <f>IF($A323="","",IF(OR($G323="",$L323=""),"",MAX(0,$G323-$L323)))</f>
        <v/>
      </c>
      <c r="T323" s="52">
        <f>IF($A323="","",IF(OR($M323="",$N323="",$S323=""),"",IF($N323="Retido",MIN($M323,$S323),0)))</f>
        <v/>
      </c>
      <c r="U323" s="52">
        <f>IF($A323="","",IF(OR($S323="",$T323=""),"",MAX(0,$S323-$T323)))</f>
        <v/>
      </c>
      <c r="V323" s="35">
        <f>IF($A323="","",IF(COUNTIF($A$2:$A$501,$A323)&gt;1,"Código duplicado",IF(OR($B323="",$C323="",$D323="",$E323="",$F323="",$G323="",$H323="",$K323="",$L323="",$M323="",$N323=""),"Revisar campos obrigatórios",IF(AND($H323="Falta",$B323+$C323&gt;NOW()),"Falta com horário futuro",IF(AND($H323="Cancelamento",OR($I323="",$J323="")),"Informar aviso do cancelamento",IF(AND($H323="Falta",OR($I323&lt;&gt;"",$J323&lt;&gt;"")),"Limpar aviso para falta",IF(AND($H323="Cancelamento",($I323+$J323)&gt;($B323+$C323)),"Aviso após o horário",IF(AND($K323=0,$L323&gt;0),"Receita substituta sem reposição",IF(AND($K323&gt;0,$L323=0),"Confirmar reposição sem receita",IF(AND($N323="Retido",$M323&lt;=0),"Depósito retido sem valor",IF(AND($N323="Devolvido",$M323&lt;=0),"Depósito devolvido sem valor",IF(AND($N323="Não se aplica",$M323&gt;0),"Definir destino do depósito",IF($M323&gt;$G323,"Depósito acima do valor previsto","OK")))))))))))))</f>
        <v/>
      </c>
    </row>
    <row r="324" ht="22" customHeight="1">
      <c r="A324" s="25" t="n"/>
      <c r="B324" s="48" t="n"/>
      <c r="C324" s="49" t="n"/>
      <c r="D324" s="28" t="n"/>
      <c r="E324" s="25" t="n"/>
      <c r="F324" s="25" t="n"/>
      <c r="G324" s="50" t="n"/>
      <c r="H324" s="25" t="n"/>
      <c r="I324" s="48" t="n"/>
      <c r="J324" s="49" t="n"/>
      <c r="K324" s="28" t="n"/>
      <c r="L324" s="50" t="n"/>
      <c r="M324" s="50" t="n"/>
      <c r="N324" s="25" t="n"/>
      <c r="O324" s="30">
        <f>IF($A324="","",IF($H324="Falta",0,IF(OR($B324="",$C324="",$I324="",$J324=""),"",MAX(0,(($B324+$C324)-($I324+$J324))*24))))</f>
        <v/>
      </c>
      <c r="P324" s="31">
        <f>IF($A324="","",IF($H324="Falta","Falta",IF($H324="Cancelamento",IF(OR($B324="",$C324="",$I324="",$J324=""),"Aviso não informado",IF(($I324+$J324)&gt;($B324+$C324),"Aviso após o horário",IF((($B324+$C324)-($I324+$J324))*24&lt;=Parâmetros!$B$2,"Cancelamento tardio","Cancelamento antecipado"))),"Tipo inválido")))</f>
        <v/>
      </c>
      <c r="Q324" s="31">
        <f>IF($A324="","",IF(OR($D324="",$K324=""),"",IF($K324=0,"Não",IF($K324&lt;$D324,"Parcial","Total"))))</f>
        <v/>
      </c>
      <c r="R324" s="32">
        <f>IF($A324="","",IF(OR($D324="",$K324=""),"",MAX(0,$D324-$K324)))</f>
        <v/>
      </c>
      <c r="S324" s="51">
        <f>IF($A324="","",IF(OR($G324="",$L324=""),"",MAX(0,$G324-$L324)))</f>
        <v/>
      </c>
      <c r="T324" s="51">
        <f>IF($A324="","",IF(OR($M324="",$N324="",$S324=""),"",IF($N324="Retido",MIN($M324,$S324),0)))</f>
        <v/>
      </c>
      <c r="U324" s="51">
        <f>IF($A324="","",IF(OR($S324="",$T324=""),"",MAX(0,$S324-$T324)))</f>
        <v/>
      </c>
      <c r="V324" s="31">
        <f>IF($A324="","",IF(COUNTIF($A$2:$A$501,$A324)&gt;1,"Código duplicado",IF(OR($B324="",$C324="",$D324="",$E324="",$F324="",$G324="",$H324="",$K324="",$L324="",$M324="",$N324=""),"Revisar campos obrigatórios",IF(AND($H324="Falta",$B324+$C324&gt;NOW()),"Falta com horário futuro",IF(AND($H324="Cancelamento",OR($I324="",$J324="")),"Informar aviso do cancelamento",IF(AND($H324="Falta",OR($I324&lt;&gt;"",$J324&lt;&gt;"")),"Limpar aviso para falta",IF(AND($H324="Cancelamento",($I324+$J324)&gt;($B324+$C324)),"Aviso após o horário",IF(AND($K324=0,$L324&gt;0),"Receita substituta sem reposição",IF(AND($K324&gt;0,$L324=0),"Confirmar reposição sem receita",IF(AND($N324="Retido",$M324&lt;=0),"Depósito retido sem valor",IF(AND($N324="Devolvido",$M324&lt;=0),"Depósito devolvido sem valor",IF(AND($N324="Não se aplica",$M324&gt;0),"Definir destino do depósito",IF($M324&gt;$G324,"Depósito acima do valor previsto","OK")))))))))))))</f>
        <v/>
      </c>
    </row>
    <row r="325" ht="22" customHeight="1">
      <c r="A325" s="25" t="n"/>
      <c r="B325" s="48" t="n"/>
      <c r="C325" s="49" t="n"/>
      <c r="D325" s="28" t="n"/>
      <c r="E325" s="25" t="n"/>
      <c r="F325" s="25" t="n"/>
      <c r="G325" s="50" t="n"/>
      <c r="H325" s="25" t="n"/>
      <c r="I325" s="48" t="n"/>
      <c r="J325" s="49" t="n"/>
      <c r="K325" s="28" t="n"/>
      <c r="L325" s="50" t="n"/>
      <c r="M325" s="50" t="n"/>
      <c r="N325" s="25" t="n"/>
      <c r="O325" s="34">
        <f>IF($A325="","",IF($H325="Falta",0,IF(OR($B325="",$C325="",$I325="",$J325=""),"",MAX(0,(($B325+$C325)-($I325+$J325))*24))))</f>
        <v/>
      </c>
      <c r="P325" s="35">
        <f>IF($A325="","",IF($H325="Falta","Falta",IF($H325="Cancelamento",IF(OR($B325="",$C325="",$I325="",$J325=""),"Aviso não informado",IF(($I325+$J325)&gt;($B325+$C325),"Aviso após o horário",IF((($B325+$C325)-($I325+$J325))*24&lt;=Parâmetros!$B$2,"Cancelamento tardio","Cancelamento antecipado"))),"Tipo inválido")))</f>
        <v/>
      </c>
      <c r="Q325" s="35">
        <f>IF($A325="","",IF(OR($D325="",$K325=""),"",IF($K325=0,"Não",IF($K325&lt;$D325,"Parcial","Total"))))</f>
        <v/>
      </c>
      <c r="R325" s="36">
        <f>IF($A325="","",IF(OR($D325="",$K325=""),"",MAX(0,$D325-$K325)))</f>
        <v/>
      </c>
      <c r="S325" s="52">
        <f>IF($A325="","",IF(OR($G325="",$L325=""),"",MAX(0,$G325-$L325)))</f>
        <v/>
      </c>
      <c r="T325" s="52">
        <f>IF($A325="","",IF(OR($M325="",$N325="",$S325=""),"",IF($N325="Retido",MIN($M325,$S325),0)))</f>
        <v/>
      </c>
      <c r="U325" s="52">
        <f>IF($A325="","",IF(OR($S325="",$T325=""),"",MAX(0,$S325-$T325)))</f>
        <v/>
      </c>
      <c r="V325" s="35">
        <f>IF($A325="","",IF(COUNTIF($A$2:$A$501,$A325)&gt;1,"Código duplicado",IF(OR($B325="",$C325="",$D325="",$E325="",$F325="",$G325="",$H325="",$K325="",$L325="",$M325="",$N325=""),"Revisar campos obrigatórios",IF(AND($H325="Falta",$B325+$C325&gt;NOW()),"Falta com horário futuro",IF(AND($H325="Cancelamento",OR($I325="",$J325="")),"Informar aviso do cancelamento",IF(AND($H325="Falta",OR($I325&lt;&gt;"",$J325&lt;&gt;"")),"Limpar aviso para falta",IF(AND($H325="Cancelamento",($I325+$J325)&gt;($B325+$C325)),"Aviso após o horário",IF(AND($K325=0,$L325&gt;0),"Receita substituta sem reposição",IF(AND($K325&gt;0,$L325=0),"Confirmar reposição sem receita",IF(AND($N325="Retido",$M325&lt;=0),"Depósito retido sem valor",IF(AND($N325="Devolvido",$M325&lt;=0),"Depósito devolvido sem valor",IF(AND($N325="Não se aplica",$M325&gt;0),"Definir destino do depósito",IF($M325&gt;$G325,"Depósito acima do valor previsto","OK")))))))))))))</f>
        <v/>
      </c>
    </row>
    <row r="326" ht="22" customHeight="1">
      <c r="A326" s="25" t="n"/>
      <c r="B326" s="48" t="n"/>
      <c r="C326" s="49" t="n"/>
      <c r="D326" s="28" t="n"/>
      <c r="E326" s="25" t="n"/>
      <c r="F326" s="25" t="n"/>
      <c r="G326" s="50" t="n"/>
      <c r="H326" s="25" t="n"/>
      <c r="I326" s="48" t="n"/>
      <c r="J326" s="49" t="n"/>
      <c r="K326" s="28" t="n"/>
      <c r="L326" s="50" t="n"/>
      <c r="M326" s="50" t="n"/>
      <c r="N326" s="25" t="n"/>
      <c r="O326" s="30">
        <f>IF($A326="","",IF($H326="Falta",0,IF(OR($B326="",$C326="",$I326="",$J326=""),"",MAX(0,(($B326+$C326)-($I326+$J326))*24))))</f>
        <v/>
      </c>
      <c r="P326" s="31">
        <f>IF($A326="","",IF($H326="Falta","Falta",IF($H326="Cancelamento",IF(OR($B326="",$C326="",$I326="",$J326=""),"Aviso não informado",IF(($I326+$J326)&gt;($B326+$C326),"Aviso após o horário",IF((($B326+$C326)-($I326+$J326))*24&lt;=Parâmetros!$B$2,"Cancelamento tardio","Cancelamento antecipado"))),"Tipo inválido")))</f>
        <v/>
      </c>
      <c r="Q326" s="31">
        <f>IF($A326="","",IF(OR($D326="",$K326=""),"",IF($K326=0,"Não",IF($K326&lt;$D326,"Parcial","Total"))))</f>
        <v/>
      </c>
      <c r="R326" s="32">
        <f>IF($A326="","",IF(OR($D326="",$K326=""),"",MAX(0,$D326-$K326)))</f>
        <v/>
      </c>
      <c r="S326" s="51">
        <f>IF($A326="","",IF(OR($G326="",$L326=""),"",MAX(0,$G326-$L326)))</f>
        <v/>
      </c>
      <c r="T326" s="51">
        <f>IF($A326="","",IF(OR($M326="",$N326="",$S326=""),"",IF($N326="Retido",MIN($M326,$S326),0)))</f>
        <v/>
      </c>
      <c r="U326" s="51">
        <f>IF($A326="","",IF(OR($S326="",$T326=""),"",MAX(0,$S326-$T326)))</f>
        <v/>
      </c>
      <c r="V326" s="31">
        <f>IF($A326="","",IF(COUNTIF($A$2:$A$501,$A326)&gt;1,"Código duplicado",IF(OR($B326="",$C326="",$D326="",$E326="",$F326="",$G326="",$H326="",$K326="",$L326="",$M326="",$N326=""),"Revisar campos obrigatórios",IF(AND($H326="Falta",$B326+$C326&gt;NOW()),"Falta com horário futuro",IF(AND($H326="Cancelamento",OR($I326="",$J326="")),"Informar aviso do cancelamento",IF(AND($H326="Falta",OR($I326&lt;&gt;"",$J326&lt;&gt;"")),"Limpar aviso para falta",IF(AND($H326="Cancelamento",($I326+$J326)&gt;($B326+$C326)),"Aviso após o horário",IF(AND($K326=0,$L326&gt;0),"Receita substituta sem reposição",IF(AND($K326&gt;0,$L326=0),"Confirmar reposição sem receita",IF(AND($N326="Retido",$M326&lt;=0),"Depósito retido sem valor",IF(AND($N326="Devolvido",$M326&lt;=0),"Depósito devolvido sem valor",IF(AND($N326="Não se aplica",$M326&gt;0),"Definir destino do depósito",IF($M326&gt;$G326,"Depósito acima do valor previsto","OK")))))))))))))</f>
        <v/>
      </c>
    </row>
    <row r="327" ht="22" customHeight="1">
      <c r="A327" s="25" t="n"/>
      <c r="B327" s="48" t="n"/>
      <c r="C327" s="49" t="n"/>
      <c r="D327" s="28" t="n"/>
      <c r="E327" s="25" t="n"/>
      <c r="F327" s="25" t="n"/>
      <c r="G327" s="50" t="n"/>
      <c r="H327" s="25" t="n"/>
      <c r="I327" s="48" t="n"/>
      <c r="J327" s="49" t="n"/>
      <c r="K327" s="28" t="n"/>
      <c r="L327" s="50" t="n"/>
      <c r="M327" s="50" t="n"/>
      <c r="N327" s="25" t="n"/>
      <c r="O327" s="34">
        <f>IF($A327="","",IF($H327="Falta",0,IF(OR($B327="",$C327="",$I327="",$J327=""),"",MAX(0,(($B327+$C327)-($I327+$J327))*24))))</f>
        <v/>
      </c>
      <c r="P327" s="35">
        <f>IF($A327="","",IF($H327="Falta","Falta",IF($H327="Cancelamento",IF(OR($B327="",$C327="",$I327="",$J327=""),"Aviso não informado",IF(($I327+$J327)&gt;($B327+$C327),"Aviso após o horário",IF((($B327+$C327)-($I327+$J327))*24&lt;=Parâmetros!$B$2,"Cancelamento tardio","Cancelamento antecipado"))),"Tipo inválido")))</f>
        <v/>
      </c>
      <c r="Q327" s="35">
        <f>IF($A327="","",IF(OR($D327="",$K327=""),"",IF($K327=0,"Não",IF($K327&lt;$D327,"Parcial","Total"))))</f>
        <v/>
      </c>
      <c r="R327" s="36">
        <f>IF($A327="","",IF(OR($D327="",$K327=""),"",MAX(0,$D327-$K327)))</f>
        <v/>
      </c>
      <c r="S327" s="52">
        <f>IF($A327="","",IF(OR($G327="",$L327=""),"",MAX(0,$G327-$L327)))</f>
        <v/>
      </c>
      <c r="T327" s="52">
        <f>IF($A327="","",IF(OR($M327="",$N327="",$S327=""),"",IF($N327="Retido",MIN($M327,$S327),0)))</f>
        <v/>
      </c>
      <c r="U327" s="52">
        <f>IF($A327="","",IF(OR($S327="",$T327=""),"",MAX(0,$S327-$T327)))</f>
        <v/>
      </c>
      <c r="V327" s="35">
        <f>IF($A327="","",IF(COUNTIF($A$2:$A$501,$A327)&gt;1,"Código duplicado",IF(OR($B327="",$C327="",$D327="",$E327="",$F327="",$G327="",$H327="",$K327="",$L327="",$M327="",$N327=""),"Revisar campos obrigatórios",IF(AND($H327="Falta",$B327+$C327&gt;NOW()),"Falta com horário futuro",IF(AND($H327="Cancelamento",OR($I327="",$J327="")),"Informar aviso do cancelamento",IF(AND($H327="Falta",OR($I327&lt;&gt;"",$J327&lt;&gt;"")),"Limpar aviso para falta",IF(AND($H327="Cancelamento",($I327+$J327)&gt;($B327+$C327)),"Aviso após o horário",IF(AND($K327=0,$L327&gt;0),"Receita substituta sem reposição",IF(AND($K327&gt;0,$L327=0),"Confirmar reposição sem receita",IF(AND($N327="Retido",$M327&lt;=0),"Depósito retido sem valor",IF(AND($N327="Devolvido",$M327&lt;=0),"Depósito devolvido sem valor",IF(AND($N327="Não se aplica",$M327&gt;0),"Definir destino do depósito",IF($M327&gt;$G327,"Depósito acima do valor previsto","OK")))))))))))))</f>
        <v/>
      </c>
    </row>
    <row r="328" ht="22" customHeight="1">
      <c r="A328" s="25" t="n"/>
      <c r="B328" s="48" t="n"/>
      <c r="C328" s="49" t="n"/>
      <c r="D328" s="28" t="n"/>
      <c r="E328" s="25" t="n"/>
      <c r="F328" s="25" t="n"/>
      <c r="G328" s="50" t="n"/>
      <c r="H328" s="25" t="n"/>
      <c r="I328" s="48" t="n"/>
      <c r="J328" s="49" t="n"/>
      <c r="K328" s="28" t="n"/>
      <c r="L328" s="50" t="n"/>
      <c r="M328" s="50" t="n"/>
      <c r="N328" s="25" t="n"/>
      <c r="O328" s="30">
        <f>IF($A328="","",IF($H328="Falta",0,IF(OR($B328="",$C328="",$I328="",$J328=""),"",MAX(0,(($B328+$C328)-($I328+$J328))*24))))</f>
        <v/>
      </c>
      <c r="P328" s="31">
        <f>IF($A328="","",IF($H328="Falta","Falta",IF($H328="Cancelamento",IF(OR($B328="",$C328="",$I328="",$J328=""),"Aviso não informado",IF(($I328+$J328)&gt;($B328+$C328),"Aviso após o horário",IF((($B328+$C328)-($I328+$J328))*24&lt;=Parâmetros!$B$2,"Cancelamento tardio","Cancelamento antecipado"))),"Tipo inválido")))</f>
        <v/>
      </c>
      <c r="Q328" s="31">
        <f>IF($A328="","",IF(OR($D328="",$K328=""),"",IF($K328=0,"Não",IF($K328&lt;$D328,"Parcial","Total"))))</f>
        <v/>
      </c>
      <c r="R328" s="32">
        <f>IF($A328="","",IF(OR($D328="",$K328=""),"",MAX(0,$D328-$K328)))</f>
        <v/>
      </c>
      <c r="S328" s="51">
        <f>IF($A328="","",IF(OR($G328="",$L328=""),"",MAX(0,$G328-$L328)))</f>
        <v/>
      </c>
      <c r="T328" s="51">
        <f>IF($A328="","",IF(OR($M328="",$N328="",$S328=""),"",IF($N328="Retido",MIN($M328,$S328),0)))</f>
        <v/>
      </c>
      <c r="U328" s="51">
        <f>IF($A328="","",IF(OR($S328="",$T328=""),"",MAX(0,$S328-$T328)))</f>
        <v/>
      </c>
      <c r="V328" s="31">
        <f>IF($A328="","",IF(COUNTIF($A$2:$A$501,$A328)&gt;1,"Código duplicado",IF(OR($B328="",$C328="",$D328="",$E328="",$F328="",$G328="",$H328="",$K328="",$L328="",$M328="",$N328=""),"Revisar campos obrigatórios",IF(AND($H328="Falta",$B328+$C328&gt;NOW()),"Falta com horário futuro",IF(AND($H328="Cancelamento",OR($I328="",$J328="")),"Informar aviso do cancelamento",IF(AND($H328="Falta",OR($I328&lt;&gt;"",$J328&lt;&gt;"")),"Limpar aviso para falta",IF(AND($H328="Cancelamento",($I328+$J328)&gt;($B328+$C328)),"Aviso após o horário",IF(AND($K328=0,$L328&gt;0),"Receita substituta sem reposição",IF(AND($K328&gt;0,$L328=0),"Confirmar reposição sem receita",IF(AND($N328="Retido",$M328&lt;=0),"Depósito retido sem valor",IF(AND($N328="Devolvido",$M328&lt;=0),"Depósito devolvido sem valor",IF(AND($N328="Não se aplica",$M328&gt;0),"Definir destino do depósito",IF($M328&gt;$G328,"Depósito acima do valor previsto","OK")))))))))))))</f>
        <v/>
      </c>
    </row>
    <row r="329" ht="22" customHeight="1">
      <c r="A329" s="25" t="n"/>
      <c r="B329" s="48" t="n"/>
      <c r="C329" s="49" t="n"/>
      <c r="D329" s="28" t="n"/>
      <c r="E329" s="25" t="n"/>
      <c r="F329" s="25" t="n"/>
      <c r="G329" s="50" t="n"/>
      <c r="H329" s="25" t="n"/>
      <c r="I329" s="48" t="n"/>
      <c r="J329" s="49" t="n"/>
      <c r="K329" s="28" t="n"/>
      <c r="L329" s="50" t="n"/>
      <c r="M329" s="50" t="n"/>
      <c r="N329" s="25" t="n"/>
      <c r="O329" s="34">
        <f>IF($A329="","",IF($H329="Falta",0,IF(OR($B329="",$C329="",$I329="",$J329=""),"",MAX(0,(($B329+$C329)-($I329+$J329))*24))))</f>
        <v/>
      </c>
      <c r="P329" s="35">
        <f>IF($A329="","",IF($H329="Falta","Falta",IF($H329="Cancelamento",IF(OR($B329="",$C329="",$I329="",$J329=""),"Aviso não informado",IF(($I329+$J329)&gt;($B329+$C329),"Aviso após o horário",IF((($B329+$C329)-($I329+$J329))*24&lt;=Parâmetros!$B$2,"Cancelamento tardio","Cancelamento antecipado"))),"Tipo inválido")))</f>
        <v/>
      </c>
      <c r="Q329" s="35">
        <f>IF($A329="","",IF(OR($D329="",$K329=""),"",IF($K329=0,"Não",IF($K329&lt;$D329,"Parcial","Total"))))</f>
        <v/>
      </c>
      <c r="R329" s="36">
        <f>IF($A329="","",IF(OR($D329="",$K329=""),"",MAX(0,$D329-$K329)))</f>
        <v/>
      </c>
      <c r="S329" s="52">
        <f>IF($A329="","",IF(OR($G329="",$L329=""),"",MAX(0,$G329-$L329)))</f>
        <v/>
      </c>
      <c r="T329" s="52">
        <f>IF($A329="","",IF(OR($M329="",$N329="",$S329=""),"",IF($N329="Retido",MIN($M329,$S329),0)))</f>
        <v/>
      </c>
      <c r="U329" s="52">
        <f>IF($A329="","",IF(OR($S329="",$T329=""),"",MAX(0,$S329-$T329)))</f>
        <v/>
      </c>
      <c r="V329" s="35">
        <f>IF($A329="","",IF(COUNTIF($A$2:$A$501,$A329)&gt;1,"Código duplicado",IF(OR($B329="",$C329="",$D329="",$E329="",$F329="",$G329="",$H329="",$K329="",$L329="",$M329="",$N329=""),"Revisar campos obrigatórios",IF(AND($H329="Falta",$B329+$C329&gt;NOW()),"Falta com horário futuro",IF(AND($H329="Cancelamento",OR($I329="",$J329="")),"Informar aviso do cancelamento",IF(AND($H329="Falta",OR($I329&lt;&gt;"",$J329&lt;&gt;"")),"Limpar aviso para falta",IF(AND($H329="Cancelamento",($I329+$J329)&gt;($B329+$C329)),"Aviso após o horário",IF(AND($K329=0,$L329&gt;0),"Receita substituta sem reposição",IF(AND($K329&gt;0,$L329=0),"Confirmar reposição sem receita",IF(AND($N329="Retido",$M329&lt;=0),"Depósito retido sem valor",IF(AND($N329="Devolvido",$M329&lt;=0),"Depósito devolvido sem valor",IF(AND($N329="Não se aplica",$M329&gt;0),"Definir destino do depósito",IF($M329&gt;$G329,"Depósito acima do valor previsto","OK")))))))))))))</f>
        <v/>
      </c>
    </row>
    <row r="330" ht="22" customHeight="1">
      <c r="A330" s="25" t="n"/>
      <c r="B330" s="48" t="n"/>
      <c r="C330" s="49" t="n"/>
      <c r="D330" s="28" t="n"/>
      <c r="E330" s="25" t="n"/>
      <c r="F330" s="25" t="n"/>
      <c r="G330" s="50" t="n"/>
      <c r="H330" s="25" t="n"/>
      <c r="I330" s="48" t="n"/>
      <c r="J330" s="49" t="n"/>
      <c r="K330" s="28" t="n"/>
      <c r="L330" s="50" t="n"/>
      <c r="M330" s="50" t="n"/>
      <c r="N330" s="25" t="n"/>
      <c r="O330" s="30">
        <f>IF($A330="","",IF($H330="Falta",0,IF(OR($B330="",$C330="",$I330="",$J330=""),"",MAX(0,(($B330+$C330)-($I330+$J330))*24))))</f>
        <v/>
      </c>
      <c r="P330" s="31">
        <f>IF($A330="","",IF($H330="Falta","Falta",IF($H330="Cancelamento",IF(OR($B330="",$C330="",$I330="",$J330=""),"Aviso não informado",IF(($I330+$J330)&gt;($B330+$C330),"Aviso após o horário",IF((($B330+$C330)-($I330+$J330))*24&lt;=Parâmetros!$B$2,"Cancelamento tardio","Cancelamento antecipado"))),"Tipo inválido")))</f>
        <v/>
      </c>
      <c r="Q330" s="31">
        <f>IF($A330="","",IF(OR($D330="",$K330=""),"",IF($K330=0,"Não",IF($K330&lt;$D330,"Parcial","Total"))))</f>
        <v/>
      </c>
      <c r="R330" s="32">
        <f>IF($A330="","",IF(OR($D330="",$K330=""),"",MAX(0,$D330-$K330)))</f>
        <v/>
      </c>
      <c r="S330" s="51">
        <f>IF($A330="","",IF(OR($G330="",$L330=""),"",MAX(0,$G330-$L330)))</f>
        <v/>
      </c>
      <c r="T330" s="51">
        <f>IF($A330="","",IF(OR($M330="",$N330="",$S330=""),"",IF($N330="Retido",MIN($M330,$S330),0)))</f>
        <v/>
      </c>
      <c r="U330" s="51">
        <f>IF($A330="","",IF(OR($S330="",$T330=""),"",MAX(0,$S330-$T330)))</f>
        <v/>
      </c>
      <c r="V330" s="31">
        <f>IF($A330="","",IF(COUNTIF($A$2:$A$501,$A330)&gt;1,"Código duplicado",IF(OR($B330="",$C330="",$D330="",$E330="",$F330="",$G330="",$H330="",$K330="",$L330="",$M330="",$N330=""),"Revisar campos obrigatórios",IF(AND($H330="Falta",$B330+$C330&gt;NOW()),"Falta com horário futuro",IF(AND($H330="Cancelamento",OR($I330="",$J330="")),"Informar aviso do cancelamento",IF(AND($H330="Falta",OR($I330&lt;&gt;"",$J330&lt;&gt;"")),"Limpar aviso para falta",IF(AND($H330="Cancelamento",($I330+$J330)&gt;($B330+$C330)),"Aviso após o horário",IF(AND($K330=0,$L330&gt;0),"Receita substituta sem reposição",IF(AND($K330&gt;0,$L330=0),"Confirmar reposição sem receita",IF(AND($N330="Retido",$M330&lt;=0),"Depósito retido sem valor",IF(AND($N330="Devolvido",$M330&lt;=0),"Depósito devolvido sem valor",IF(AND($N330="Não se aplica",$M330&gt;0),"Definir destino do depósito",IF($M330&gt;$G330,"Depósito acima do valor previsto","OK")))))))))))))</f>
        <v/>
      </c>
    </row>
    <row r="331" ht="22" customHeight="1">
      <c r="A331" s="25" t="n"/>
      <c r="B331" s="48" t="n"/>
      <c r="C331" s="49" t="n"/>
      <c r="D331" s="28" t="n"/>
      <c r="E331" s="25" t="n"/>
      <c r="F331" s="25" t="n"/>
      <c r="G331" s="50" t="n"/>
      <c r="H331" s="25" t="n"/>
      <c r="I331" s="48" t="n"/>
      <c r="J331" s="49" t="n"/>
      <c r="K331" s="28" t="n"/>
      <c r="L331" s="50" t="n"/>
      <c r="M331" s="50" t="n"/>
      <c r="N331" s="25" t="n"/>
      <c r="O331" s="34">
        <f>IF($A331="","",IF($H331="Falta",0,IF(OR($B331="",$C331="",$I331="",$J331=""),"",MAX(0,(($B331+$C331)-($I331+$J331))*24))))</f>
        <v/>
      </c>
      <c r="P331" s="35">
        <f>IF($A331="","",IF($H331="Falta","Falta",IF($H331="Cancelamento",IF(OR($B331="",$C331="",$I331="",$J331=""),"Aviso não informado",IF(($I331+$J331)&gt;($B331+$C331),"Aviso após o horário",IF((($B331+$C331)-($I331+$J331))*24&lt;=Parâmetros!$B$2,"Cancelamento tardio","Cancelamento antecipado"))),"Tipo inválido")))</f>
        <v/>
      </c>
      <c r="Q331" s="35">
        <f>IF($A331="","",IF(OR($D331="",$K331=""),"",IF($K331=0,"Não",IF($K331&lt;$D331,"Parcial","Total"))))</f>
        <v/>
      </c>
      <c r="R331" s="36">
        <f>IF($A331="","",IF(OR($D331="",$K331=""),"",MAX(0,$D331-$K331)))</f>
        <v/>
      </c>
      <c r="S331" s="52">
        <f>IF($A331="","",IF(OR($G331="",$L331=""),"",MAX(0,$G331-$L331)))</f>
        <v/>
      </c>
      <c r="T331" s="52">
        <f>IF($A331="","",IF(OR($M331="",$N331="",$S331=""),"",IF($N331="Retido",MIN($M331,$S331),0)))</f>
        <v/>
      </c>
      <c r="U331" s="52">
        <f>IF($A331="","",IF(OR($S331="",$T331=""),"",MAX(0,$S331-$T331)))</f>
        <v/>
      </c>
      <c r="V331" s="35">
        <f>IF($A331="","",IF(COUNTIF($A$2:$A$501,$A331)&gt;1,"Código duplicado",IF(OR($B331="",$C331="",$D331="",$E331="",$F331="",$G331="",$H331="",$K331="",$L331="",$M331="",$N331=""),"Revisar campos obrigatórios",IF(AND($H331="Falta",$B331+$C331&gt;NOW()),"Falta com horário futuro",IF(AND($H331="Cancelamento",OR($I331="",$J331="")),"Informar aviso do cancelamento",IF(AND($H331="Falta",OR($I331&lt;&gt;"",$J331&lt;&gt;"")),"Limpar aviso para falta",IF(AND($H331="Cancelamento",($I331+$J331)&gt;($B331+$C331)),"Aviso após o horário",IF(AND($K331=0,$L331&gt;0),"Receita substituta sem reposição",IF(AND($K331&gt;0,$L331=0),"Confirmar reposição sem receita",IF(AND($N331="Retido",$M331&lt;=0),"Depósito retido sem valor",IF(AND($N331="Devolvido",$M331&lt;=0),"Depósito devolvido sem valor",IF(AND($N331="Não se aplica",$M331&gt;0),"Definir destino do depósito",IF($M331&gt;$G331,"Depósito acima do valor previsto","OK")))))))))))))</f>
        <v/>
      </c>
    </row>
    <row r="332" ht="22" customHeight="1">
      <c r="A332" s="25" t="n"/>
      <c r="B332" s="48" t="n"/>
      <c r="C332" s="49" t="n"/>
      <c r="D332" s="28" t="n"/>
      <c r="E332" s="25" t="n"/>
      <c r="F332" s="25" t="n"/>
      <c r="G332" s="50" t="n"/>
      <c r="H332" s="25" t="n"/>
      <c r="I332" s="48" t="n"/>
      <c r="J332" s="49" t="n"/>
      <c r="K332" s="28" t="n"/>
      <c r="L332" s="50" t="n"/>
      <c r="M332" s="50" t="n"/>
      <c r="N332" s="25" t="n"/>
      <c r="O332" s="30">
        <f>IF($A332="","",IF($H332="Falta",0,IF(OR($B332="",$C332="",$I332="",$J332=""),"",MAX(0,(($B332+$C332)-($I332+$J332))*24))))</f>
        <v/>
      </c>
      <c r="P332" s="31">
        <f>IF($A332="","",IF($H332="Falta","Falta",IF($H332="Cancelamento",IF(OR($B332="",$C332="",$I332="",$J332=""),"Aviso não informado",IF(($I332+$J332)&gt;($B332+$C332),"Aviso após o horário",IF((($B332+$C332)-($I332+$J332))*24&lt;=Parâmetros!$B$2,"Cancelamento tardio","Cancelamento antecipado"))),"Tipo inválido")))</f>
        <v/>
      </c>
      <c r="Q332" s="31">
        <f>IF($A332="","",IF(OR($D332="",$K332=""),"",IF($K332=0,"Não",IF($K332&lt;$D332,"Parcial","Total"))))</f>
        <v/>
      </c>
      <c r="R332" s="32">
        <f>IF($A332="","",IF(OR($D332="",$K332=""),"",MAX(0,$D332-$K332)))</f>
        <v/>
      </c>
      <c r="S332" s="51">
        <f>IF($A332="","",IF(OR($G332="",$L332=""),"",MAX(0,$G332-$L332)))</f>
        <v/>
      </c>
      <c r="T332" s="51">
        <f>IF($A332="","",IF(OR($M332="",$N332="",$S332=""),"",IF($N332="Retido",MIN($M332,$S332),0)))</f>
        <v/>
      </c>
      <c r="U332" s="51">
        <f>IF($A332="","",IF(OR($S332="",$T332=""),"",MAX(0,$S332-$T332)))</f>
        <v/>
      </c>
      <c r="V332" s="31">
        <f>IF($A332="","",IF(COUNTIF($A$2:$A$501,$A332)&gt;1,"Código duplicado",IF(OR($B332="",$C332="",$D332="",$E332="",$F332="",$G332="",$H332="",$K332="",$L332="",$M332="",$N332=""),"Revisar campos obrigatórios",IF(AND($H332="Falta",$B332+$C332&gt;NOW()),"Falta com horário futuro",IF(AND($H332="Cancelamento",OR($I332="",$J332="")),"Informar aviso do cancelamento",IF(AND($H332="Falta",OR($I332&lt;&gt;"",$J332&lt;&gt;"")),"Limpar aviso para falta",IF(AND($H332="Cancelamento",($I332+$J332)&gt;($B332+$C332)),"Aviso após o horário",IF(AND($K332=0,$L332&gt;0),"Receita substituta sem reposição",IF(AND($K332&gt;0,$L332=0),"Confirmar reposição sem receita",IF(AND($N332="Retido",$M332&lt;=0),"Depósito retido sem valor",IF(AND($N332="Devolvido",$M332&lt;=0),"Depósito devolvido sem valor",IF(AND($N332="Não se aplica",$M332&gt;0),"Definir destino do depósito",IF($M332&gt;$G332,"Depósito acima do valor previsto","OK")))))))))))))</f>
        <v/>
      </c>
    </row>
    <row r="333" ht="22" customHeight="1">
      <c r="A333" s="25" t="n"/>
      <c r="B333" s="48" t="n"/>
      <c r="C333" s="49" t="n"/>
      <c r="D333" s="28" t="n"/>
      <c r="E333" s="25" t="n"/>
      <c r="F333" s="25" t="n"/>
      <c r="G333" s="50" t="n"/>
      <c r="H333" s="25" t="n"/>
      <c r="I333" s="48" t="n"/>
      <c r="J333" s="49" t="n"/>
      <c r="K333" s="28" t="n"/>
      <c r="L333" s="50" t="n"/>
      <c r="M333" s="50" t="n"/>
      <c r="N333" s="25" t="n"/>
      <c r="O333" s="34">
        <f>IF($A333="","",IF($H333="Falta",0,IF(OR($B333="",$C333="",$I333="",$J333=""),"",MAX(0,(($B333+$C333)-($I333+$J333))*24))))</f>
        <v/>
      </c>
      <c r="P333" s="35">
        <f>IF($A333="","",IF($H333="Falta","Falta",IF($H333="Cancelamento",IF(OR($B333="",$C333="",$I333="",$J333=""),"Aviso não informado",IF(($I333+$J333)&gt;($B333+$C333),"Aviso após o horário",IF((($B333+$C333)-($I333+$J333))*24&lt;=Parâmetros!$B$2,"Cancelamento tardio","Cancelamento antecipado"))),"Tipo inválido")))</f>
        <v/>
      </c>
      <c r="Q333" s="35">
        <f>IF($A333="","",IF(OR($D333="",$K333=""),"",IF($K333=0,"Não",IF($K333&lt;$D333,"Parcial","Total"))))</f>
        <v/>
      </c>
      <c r="R333" s="36">
        <f>IF($A333="","",IF(OR($D333="",$K333=""),"",MAX(0,$D333-$K333)))</f>
        <v/>
      </c>
      <c r="S333" s="52">
        <f>IF($A333="","",IF(OR($G333="",$L333=""),"",MAX(0,$G333-$L333)))</f>
        <v/>
      </c>
      <c r="T333" s="52">
        <f>IF($A333="","",IF(OR($M333="",$N333="",$S333=""),"",IF($N333="Retido",MIN($M333,$S333),0)))</f>
        <v/>
      </c>
      <c r="U333" s="52">
        <f>IF($A333="","",IF(OR($S333="",$T333=""),"",MAX(0,$S333-$T333)))</f>
        <v/>
      </c>
      <c r="V333" s="35">
        <f>IF($A333="","",IF(COUNTIF($A$2:$A$501,$A333)&gt;1,"Código duplicado",IF(OR($B333="",$C333="",$D333="",$E333="",$F333="",$G333="",$H333="",$K333="",$L333="",$M333="",$N333=""),"Revisar campos obrigatórios",IF(AND($H333="Falta",$B333+$C333&gt;NOW()),"Falta com horário futuro",IF(AND($H333="Cancelamento",OR($I333="",$J333="")),"Informar aviso do cancelamento",IF(AND($H333="Falta",OR($I333&lt;&gt;"",$J333&lt;&gt;"")),"Limpar aviso para falta",IF(AND($H333="Cancelamento",($I333+$J333)&gt;($B333+$C333)),"Aviso após o horário",IF(AND($K333=0,$L333&gt;0),"Receita substituta sem reposição",IF(AND($K333&gt;0,$L333=0),"Confirmar reposição sem receita",IF(AND($N333="Retido",$M333&lt;=0),"Depósito retido sem valor",IF(AND($N333="Devolvido",$M333&lt;=0),"Depósito devolvido sem valor",IF(AND($N333="Não se aplica",$M333&gt;0),"Definir destino do depósito",IF($M333&gt;$G333,"Depósito acima do valor previsto","OK")))))))))))))</f>
        <v/>
      </c>
    </row>
    <row r="334" ht="22" customHeight="1">
      <c r="A334" s="25" t="n"/>
      <c r="B334" s="48" t="n"/>
      <c r="C334" s="49" t="n"/>
      <c r="D334" s="28" t="n"/>
      <c r="E334" s="25" t="n"/>
      <c r="F334" s="25" t="n"/>
      <c r="G334" s="50" t="n"/>
      <c r="H334" s="25" t="n"/>
      <c r="I334" s="48" t="n"/>
      <c r="J334" s="49" t="n"/>
      <c r="K334" s="28" t="n"/>
      <c r="L334" s="50" t="n"/>
      <c r="M334" s="50" t="n"/>
      <c r="N334" s="25" t="n"/>
      <c r="O334" s="30">
        <f>IF($A334="","",IF($H334="Falta",0,IF(OR($B334="",$C334="",$I334="",$J334=""),"",MAX(0,(($B334+$C334)-($I334+$J334))*24))))</f>
        <v/>
      </c>
      <c r="P334" s="31">
        <f>IF($A334="","",IF($H334="Falta","Falta",IF($H334="Cancelamento",IF(OR($B334="",$C334="",$I334="",$J334=""),"Aviso não informado",IF(($I334+$J334)&gt;($B334+$C334),"Aviso após o horário",IF((($B334+$C334)-($I334+$J334))*24&lt;=Parâmetros!$B$2,"Cancelamento tardio","Cancelamento antecipado"))),"Tipo inválido")))</f>
        <v/>
      </c>
      <c r="Q334" s="31">
        <f>IF($A334="","",IF(OR($D334="",$K334=""),"",IF($K334=0,"Não",IF($K334&lt;$D334,"Parcial","Total"))))</f>
        <v/>
      </c>
      <c r="R334" s="32">
        <f>IF($A334="","",IF(OR($D334="",$K334=""),"",MAX(0,$D334-$K334)))</f>
        <v/>
      </c>
      <c r="S334" s="51">
        <f>IF($A334="","",IF(OR($G334="",$L334=""),"",MAX(0,$G334-$L334)))</f>
        <v/>
      </c>
      <c r="T334" s="51">
        <f>IF($A334="","",IF(OR($M334="",$N334="",$S334=""),"",IF($N334="Retido",MIN($M334,$S334),0)))</f>
        <v/>
      </c>
      <c r="U334" s="51">
        <f>IF($A334="","",IF(OR($S334="",$T334=""),"",MAX(0,$S334-$T334)))</f>
        <v/>
      </c>
      <c r="V334" s="31">
        <f>IF($A334="","",IF(COUNTIF($A$2:$A$501,$A334)&gt;1,"Código duplicado",IF(OR($B334="",$C334="",$D334="",$E334="",$F334="",$G334="",$H334="",$K334="",$L334="",$M334="",$N334=""),"Revisar campos obrigatórios",IF(AND($H334="Falta",$B334+$C334&gt;NOW()),"Falta com horário futuro",IF(AND($H334="Cancelamento",OR($I334="",$J334="")),"Informar aviso do cancelamento",IF(AND($H334="Falta",OR($I334&lt;&gt;"",$J334&lt;&gt;"")),"Limpar aviso para falta",IF(AND($H334="Cancelamento",($I334+$J334)&gt;($B334+$C334)),"Aviso após o horário",IF(AND($K334=0,$L334&gt;0),"Receita substituta sem reposição",IF(AND($K334&gt;0,$L334=0),"Confirmar reposição sem receita",IF(AND($N334="Retido",$M334&lt;=0),"Depósito retido sem valor",IF(AND($N334="Devolvido",$M334&lt;=0),"Depósito devolvido sem valor",IF(AND($N334="Não se aplica",$M334&gt;0),"Definir destino do depósito",IF($M334&gt;$G334,"Depósito acima do valor previsto","OK")))))))))))))</f>
        <v/>
      </c>
    </row>
    <row r="335" ht="22" customHeight="1">
      <c r="A335" s="25" t="n"/>
      <c r="B335" s="48" t="n"/>
      <c r="C335" s="49" t="n"/>
      <c r="D335" s="28" t="n"/>
      <c r="E335" s="25" t="n"/>
      <c r="F335" s="25" t="n"/>
      <c r="G335" s="50" t="n"/>
      <c r="H335" s="25" t="n"/>
      <c r="I335" s="48" t="n"/>
      <c r="J335" s="49" t="n"/>
      <c r="K335" s="28" t="n"/>
      <c r="L335" s="50" t="n"/>
      <c r="M335" s="50" t="n"/>
      <c r="N335" s="25" t="n"/>
      <c r="O335" s="34">
        <f>IF($A335="","",IF($H335="Falta",0,IF(OR($B335="",$C335="",$I335="",$J335=""),"",MAX(0,(($B335+$C335)-($I335+$J335))*24))))</f>
        <v/>
      </c>
      <c r="P335" s="35">
        <f>IF($A335="","",IF($H335="Falta","Falta",IF($H335="Cancelamento",IF(OR($B335="",$C335="",$I335="",$J335=""),"Aviso não informado",IF(($I335+$J335)&gt;($B335+$C335),"Aviso após o horário",IF((($B335+$C335)-($I335+$J335))*24&lt;=Parâmetros!$B$2,"Cancelamento tardio","Cancelamento antecipado"))),"Tipo inválido")))</f>
        <v/>
      </c>
      <c r="Q335" s="35">
        <f>IF($A335="","",IF(OR($D335="",$K335=""),"",IF($K335=0,"Não",IF($K335&lt;$D335,"Parcial","Total"))))</f>
        <v/>
      </c>
      <c r="R335" s="36">
        <f>IF($A335="","",IF(OR($D335="",$K335=""),"",MAX(0,$D335-$K335)))</f>
        <v/>
      </c>
      <c r="S335" s="52">
        <f>IF($A335="","",IF(OR($G335="",$L335=""),"",MAX(0,$G335-$L335)))</f>
        <v/>
      </c>
      <c r="T335" s="52">
        <f>IF($A335="","",IF(OR($M335="",$N335="",$S335=""),"",IF($N335="Retido",MIN($M335,$S335),0)))</f>
        <v/>
      </c>
      <c r="U335" s="52">
        <f>IF($A335="","",IF(OR($S335="",$T335=""),"",MAX(0,$S335-$T335)))</f>
        <v/>
      </c>
      <c r="V335" s="35">
        <f>IF($A335="","",IF(COUNTIF($A$2:$A$501,$A335)&gt;1,"Código duplicado",IF(OR($B335="",$C335="",$D335="",$E335="",$F335="",$G335="",$H335="",$K335="",$L335="",$M335="",$N335=""),"Revisar campos obrigatórios",IF(AND($H335="Falta",$B335+$C335&gt;NOW()),"Falta com horário futuro",IF(AND($H335="Cancelamento",OR($I335="",$J335="")),"Informar aviso do cancelamento",IF(AND($H335="Falta",OR($I335&lt;&gt;"",$J335&lt;&gt;"")),"Limpar aviso para falta",IF(AND($H335="Cancelamento",($I335+$J335)&gt;($B335+$C335)),"Aviso após o horário",IF(AND($K335=0,$L335&gt;0),"Receita substituta sem reposição",IF(AND($K335&gt;0,$L335=0),"Confirmar reposição sem receita",IF(AND($N335="Retido",$M335&lt;=0),"Depósito retido sem valor",IF(AND($N335="Devolvido",$M335&lt;=0),"Depósito devolvido sem valor",IF(AND($N335="Não se aplica",$M335&gt;0),"Definir destino do depósito",IF($M335&gt;$G335,"Depósito acima do valor previsto","OK")))))))))))))</f>
        <v/>
      </c>
    </row>
    <row r="336" ht="22" customHeight="1">
      <c r="A336" s="25" t="n"/>
      <c r="B336" s="48" t="n"/>
      <c r="C336" s="49" t="n"/>
      <c r="D336" s="28" t="n"/>
      <c r="E336" s="25" t="n"/>
      <c r="F336" s="25" t="n"/>
      <c r="G336" s="50" t="n"/>
      <c r="H336" s="25" t="n"/>
      <c r="I336" s="48" t="n"/>
      <c r="J336" s="49" t="n"/>
      <c r="K336" s="28" t="n"/>
      <c r="L336" s="50" t="n"/>
      <c r="M336" s="50" t="n"/>
      <c r="N336" s="25" t="n"/>
      <c r="O336" s="30">
        <f>IF($A336="","",IF($H336="Falta",0,IF(OR($B336="",$C336="",$I336="",$J336=""),"",MAX(0,(($B336+$C336)-($I336+$J336))*24))))</f>
        <v/>
      </c>
      <c r="P336" s="31">
        <f>IF($A336="","",IF($H336="Falta","Falta",IF($H336="Cancelamento",IF(OR($B336="",$C336="",$I336="",$J336=""),"Aviso não informado",IF(($I336+$J336)&gt;($B336+$C336),"Aviso após o horário",IF((($B336+$C336)-($I336+$J336))*24&lt;=Parâmetros!$B$2,"Cancelamento tardio","Cancelamento antecipado"))),"Tipo inválido")))</f>
        <v/>
      </c>
      <c r="Q336" s="31">
        <f>IF($A336="","",IF(OR($D336="",$K336=""),"",IF($K336=0,"Não",IF($K336&lt;$D336,"Parcial","Total"))))</f>
        <v/>
      </c>
      <c r="R336" s="32">
        <f>IF($A336="","",IF(OR($D336="",$K336=""),"",MAX(0,$D336-$K336)))</f>
        <v/>
      </c>
      <c r="S336" s="51">
        <f>IF($A336="","",IF(OR($G336="",$L336=""),"",MAX(0,$G336-$L336)))</f>
        <v/>
      </c>
      <c r="T336" s="51">
        <f>IF($A336="","",IF(OR($M336="",$N336="",$S336=""),"",IF($N336="Retido",MIN($M336,$S336),0)))</f>
        <v/>
      </c>
      <c r="U336" s="51">
        <f>IF($A336="","",IF(OR($S336="",$T336=""),"",MAX(0,$S336-$T336)))</f>
        <v/>
      </c>
      <c r="V336" s="31">
        <f>IF($A336="","",IF(COUNTIF($A$2:$A$501,$A336)&gt;1,"Código duplicado",IF(OR($B336="",$C336="",$D336="",$E336="",$F336="",$G336="",$H336="",$K336="",$L336="",$M336="",$N336=""),"Revisar campos obrigatórios",IF(AND($H336="Falta",$B336+$C336&gt;NOW()),"Falta com horário futuro",IF(AND($H336="Cancelamento",OR($I336="",$J336="")),"Informar aviso do cancelamento",IF(AND($H336="Falta",OR($I336&lt;&gt;"",$J336&lt;&gt;"")),"Limpar aviso para falta",IF(AND($H336="Cancelamento",($I336+$J336)&gt;($B336+$C336)),"Aviso após o horário",IF(AND($K336=0,$L336&gt;0),"Receita substituta sem reposição",IF(AND($K336&gt;0,$L336=0),"Confirmar reposição sem receita",IF(AND($N336="Retido",$M336&lt;=0),"Depósito retido sem valor",IF(AND($N336="Devolvido",$M336&lt;=0),"Depósito devolvido sem valor",IF(AND($N336="Não se aplica",$M336&gt;0),"Definir destino do depósito",IF($M336&gt;$G336,"Depósito acima do valor previsto","OK")))))))))))))</f>
        <v/>
      </c>
    </row>
    <row r="337" ht="22" customHeight="1">
      <c r="A337" s="25" t="n"/>
      <c r="B337" s="48" t="n"/>
      <c r="C337" s="49" t="n"/>
      <c r="D337" s="28" t="n"/>
      <c r="E337" s="25" t="n"/>
      <c r="F337" s="25" t="n"/>
      <c r="G337" s="50" t="n"/>
      <c r="H337" s="25" t="n"/>
      <c r="I337" s="48" t="n"/>
      <c r="J337" s="49" t="n"/>
      <c r="K337" s="28" t="n"/>
      <c r="L337" s="50" t="n"/>
      <c r="M337" s="50" t="n"/>
      <c r="N337" s="25" t="n"/>
      <c r="O337" s="34">
        <f>IF($A337="","",IF($H337="Falta",0,IF(OR($B337="",$C337="",$I337="",$J337=""),"",MAX(0,(($B337+$C337)-($I337+$J337))*24))))</f>
        <v/>
      </c>
      <c r="P337" s="35">
        <f>IF($A337="","",IF($H337="Falta","Falta",IF($H337="Cancelamento",IF(OR($B337="",$C337="",$I337="",$J337=""),"Aviso não informado",IF(($I337+$J337)&gt;($B337+$C337),"Aviso após o horário",IF((($B337+$C337)-($I337+$J337))*24&lt;=Parâmetros!$B$2,"Cancelamento tardio","Cancelamento antecipado"))),"Tipo inválido")))</f>
        <v/>
      </c>
      <c r="Q337" s="35">
        <f>IF($A337="","",IF(OR($D337="",$K337=""),"",IF($K337=0,"Não",IF($K337&lt;$D337,"Parcial","Total"))))</f>
        <v/>
      </c>
      <c r="R337" s="36">
        <f>IF($A337="","",IF(OR($D337="",$K337=""),"",MAX(0,$D337-$K337)))</f>
        <v/>
      </c>
      <c r="S337" s="52">
        <f>IF($A337="","",IF(OR($G337="",$L337=""),"",MAX(0,$G337-$L337)))</f>
        <v/>
      </c>
      <c r="T337" s="52">
        <f>IF($A337="","",IF(OR($M337="",$N337="",$S337=""),"",IF($N337="Retido",MIN($M337,$S337),0)))</f>
        <v/>
      </c>
      <c r="U337" s="52">
        <f>IF($A337="","",IF(OR($S337="",$T337=""),"",MAX(0,$S337-$T337)))</f>
        <v/>
      </c>
      <c r="V337" s="35">
        <f>IF($A337="","",IF(COUNTIF($A$2:$A$501,$A337)&gt;1,"Código duplicado",IF(OR($B337="",$C337="",$D337="",$E337="",$F337="",$G337="",$H337="",$K337="",$L337="",$M337="",$N337=""),"Revisar campos obrigatórios",IF(AND($H337="Falta",$B337+$C337&gt;NOW()),"Falta com horário futuro",IF(AND($H337="Cancelamento",OR($I337="",$J337="")),"Informar aviso do cancelamento",IF(AND($H337="Falta",OR($I337&lt;&gt;"",$J337&lt;&gt;"")),"Limpar aviso para falta",IF(AND($H337="Cancelamento",($I337+$J337)&gt;($B337+$C337)),"Aviso após o horário",IF(AND($K337=0,$L337&gt;0),"Receita substituta sem reposição",IF(AND($K337&gt;0,$L337=0),"Confirmar reposição sem receita",IF(AND($N337="Retido",$M337&lt;=0),"Depósito retido sem valor",IF(AND($N337="Devolvido",$M337&lt;=0),"Depósito devolvido sem valor",IF(AND($N337="Não se aplica",$M337&gt;0),"Definir destino do depósito",IF($M337&gt;$G337,"Depósito acima do valor previsto","OK")))))))))))))</f>
        <v/>
      </c>
    </row>
    <row r="338" ht="22" customHeight="1">
      <c r="A338" s="25" t="n"/>
      <c r="B338" s="48" t="n"/>
      <c r="C338" s="49" t="n"/>
      <c r="D338" s="28" t="n"/>
      <c r="E338" s="25" t="n"/>
      <c r="F338" s="25" t="n"/>
      <c r="G338" s="50" t="n"/>
      <c r="H338" s="25" t="n"/>
      <c r="I338" s="48" t="n"/>
      <c r="J338" s="49" t="n"/>
      <c r="K338" s="28" t="n"/>
      <c r="L338" s="50" t="n"/>
      <c r="M338" s="50" t="n"/>
      <c r="N338" s="25" t="n"/>
      <c r="O338" s="30">
        <f>IF($A338="","",IF($H338="Falta",0,IF(OR($B338="",$C338="",$I338="",$J338=""),"",MAX(0,(($B338+$C338)-($I338+$J338))*24))))</f>
        <v/>
      </c>
      <c r="P338" s="31">
        <f>IF($A338="","",IF($H338="Falta","Falta",IF($H338="Cancelamento",IF(OR($B338="",$C338="",$I338="",$J338=""),"Aviso não informado",IF(($I338+$J338)&gt;($B338+$C338),"Aviso após o horário",IF((($B338+$C338)-($I338+$J338))*24&lt;=Parâmetros!$B$2,"Cancelamento tardio","Cancelamento antecipado"))),"Tipo inválido")))</f>
        <v/>
      </c>
      <c r="Q338" s="31">
        <f>IF($A338="","",IF(OR($D338="",$K338=""),"",IF($K338=0,"Não",IF($K338&lt;$D338,"Parcial","Total"))))</f>
        <v/>
      </c>
      <c r="R338" s="32">
        <f>IF($A338="","",IF(OR($D338="",$K338=""),"",MAX(0,$D338-$K338)))</f>
        <v/>
      </c>
      <c r="S338" s="51">
        <f>IF($A338="","",IF(OR($G338="",$L338=""),"",MAX(0,$G338-$L338)))</f>
        <v/>
      </c>
      <c r="T338" s="51">
        <f>IF($A338="","",IF(OR($M338="",$N338="",$S338=""),"",IF($N338="Retido",MIN($M338,$S338),0)))</f>
        <v/>
      </c>
      <c r="U338" s="51">
        <f>IF($A338="","",IF(OR($S338="",$T338=""),"",MAX(0,$S338-$T338)))</f>
        <v/>
      </c>
      <c r="V338" s="31">
        <f>IF($A338="","",IF(COUNTIF($A$2:$A$501,$A338)&gt;1,"Código duplicado",IF(OR($B338="",$C338="",$D338="",$E338="",$F338="",$G338="",$H338="",$K338="",$L338="",$M338="",$N338=""),"Revisar campos obrigatórios",IF(AND($H338="Falta",$B338+$C338&gt;NOW()),"Falta com horário futuro",IF(AND($H338="Cancelamento",OR($I338="",$J338="")),"Informar aviso do cancelamento",IF(AND($H338="Falta",OR($I338&lt;&gt;"",$J338&lt;&gt;"")),"Limpar aviso para falta",IF(AND($H338="Cancelamento",($I338+$J338)&gt;($B338+$C338)),"Aviso após o horário",IF(AND($K338=0,$L338&gt;0),"Receita substituta sem reposição",IF(AND($K338&gt;0,$L338=0),"Confirmar reposição sem receita",IF(AND($N338="Retido",$M338&lt;=0),"Depósito retido sem valor",IF(AND($N338="Devolvido",$M338&lt;=0),"Depósito devolvido sem valor",IF(AND($N338="Não se aplica",$M338&gt;0),"Definir destino do depósito",IF($M338&gt;$G338,"Depósito acima do valor previsto","OK")))))))))))))</f>
        <v/>
      </c>
    </row>
    <row r="339" ht="22" customHeight="1">
      <c r="A339" s="25" t="n"/>
      <c r="B339" s="48" t="n"/>
      <c r="C339" s="49" t="n"/>
      <c r="D339" s="28" t="n"/>
      <c r="E339" s="25" t="n"/>
      <c r="F339" s="25" t="n"/>
      <c r="G339" s="50" t="n"/>
      <c r="H339" s="25" t="n"/>
      <c r="I339" s="48" t="n"/>
      <c r="J339" s="49" t="n"/>
      <c r="K339" s="28" t="n"/>
      <c r="L339" s="50" t="n"/>
      <c r="M339" s="50" t="n"/>
      <c r="N339" s="25" t="n"/>
      <c r="O339" s="34">
        <f>IF($A339="","",IF($H339="Falta",0,IF(OR($B339="",$C339="",$I339="",$J339=""),"",MAX(0,(($B339+$C339)-($I339+$J339))*24))))</f>
        <v/>
      </c>
      <c r="P339" s="35">
        <f>IF($A339="","",IF($H339="Falta","Falta",IF($H339="Cancelamento",IF(OR($B339="",$C339="",$I339="",$J339=""),"Aviso não informado",IF(($I339+$J339)&gt;($B339+$C339),"Aviso após o horário",IF((($B339+$C339)-($I339+$J339))*24&lt;=Parâmetros!$B$2,"Cancelamento tardio","Cancelamento antecipado"))),"Tipo inválido")))</f>
        <v/>
      </c>
      <c r="Q339" s="35">
        <f>IF($A339="","",IF(OR($D339="",$K339=""),"",IF($K339=0,"Não",IF($K339&lt;$D339,"Parcial","Total"))))</f>
        <v/>
      </c>
      <c r="R339" s="36">
        <f>IF($A339="","",IF(OR($D339="",$K339=""),"",MAX(0,$D339-$K339)))</f>
        <v/>
      </c>
      <c r="S339" s="52">
        <f>IF($A339="","",IF(OR($G339="",$L339=""),"",MAX(0,$G339-$L339)))</f>
        <v/>
      </c>
      <c r="T339" s="52">
        <f>IF($A339="","",IF(OR($M339="",$N339="",$S339=""),"",IF($N339="Retido",MIN($M339,$S339),0)))</f>
        <v/>
      </c>
      <c r="U339" s="52">
        <f>IF($A339="","",IF(OR($S339="",$T339=""),"",MAX(0,$S339-$T339)))</f>
        <v/>
      </c>
      <c r="V339" s="35">
        <f>IF($A339="","",IF(COUNTIF($A$2:$A$501,$A339)&gt;1,"Código duplicado",IF(OR($B339="",$C339="",$D339="",$E339="",$F339="",$G339="",$H339="",$K339="",$L339="",$M339="",$N339=""),"Revisar campos obrigatórios",IF(AND($H339="Falta",$B339+$C339&gt;NOW()),"Falta com horário futuro",IF(AND($H339="Cancelamento",OR($I339="",$J339="")),"Informar aviso do cancelamento",IF(AND($H339="Falta",OR($I339&lt;&gt;"",$J339&lt;&gt;"")),"Limpar aviso para falta",IF(AND($H339="Cancelamento",($I339+$J339)&gt;($B339+$C339)),"Aviso após o horário",IF(AND($K339=0,$L339&gt;0),"Receita substituta sem reposição",IF(AND($K339&gt;0,$L339=0),"Confirmar reposição sem receita",IF(AND($N339="Retido",$M339&lt;=0),"Depósito retido sem valor",IF(AND($N339="Devolvido",$M339&lt;=0),"Depósito devolvido sem valor",IF(AND($N339="Não se aplica",$M339&gt;0),"Definir destino do depósito",IF($M339&gt;$G339,"Depósito acima do valor previsto","OK")))))))))))))</f>
        <v/>
      </c>
    </row>
    <row r="340" ht="22" customHeight="1">
      <c r="A340" s="25" t="n"/>
      <c r="B340" s="48" t="n"/>
      <c r="C340" s="49" t="n"/>
      <c r="D340" s="28" t="n"/>
      <c r="E340" s="25" t="n"/>
      <c r="F340" s="25" t="n"/>
      <c r="G340" s="50" t="n"/>
      <c r="H340" s="25" t="n"/>
      <c r="I340" s="48" t="n"/>
      <c r="J340" s="49" t="n"/>
      <c r="K340" s="28" t="n"/>
      <c r="L340" s="50" t="n"/>
      <c r="M340" s="50" t="n"/>
      <c r="N340" s="25" t="n"/>
      <c r="O340" s="30">
        <f>IF($A340="","",IF($H340="Falta",0,IF(OR($B340="",$C340="",$I340="",$J340=""),"",MAX(0,(($B340+$C340)-($I340+$J340))*24))))</f>
        <v/>
      </c>
      <c r="P340" s="31">
        <f>IF($A340="","",IF($H340="Falta","Falta",IF($H340="Cancelamento",IF(OR($B340="",$C340="",$I340="",$J340=""),"Aviso não informado",IF(($I340+$J340)&gt;($B340+$C340),"Aviso após o horário",IF((($B340+$C340)-($I340+$J340))*24&lt;=Parâmetros!$B$2,"Cancelamento tardio","Cancelamento antecipado"))),"Tipo inválido")))</f>
        <v/>
      </c>
      <c r="Q340" s="31">
        <f>IF($A340="","",IF(OR($D340="",$K340=""),"",IF($K340=0,"Não",IF($K340&lt;$D340,"Parcial","Total"))))</f>
        <v/>
      </c>
      <c r="R340" s="32">
        <f>IF($A340="","",IF(OR($D340="",$K340=""),"",MAX(0,$D340-$K340)))</f>
        <v/>
      </c>
      <c r="S340" s="51">
        <f>IF($A340="","",IF(OR($G340="",$L340=""),"",MAX(0,$G340-$L340)))</f>
        <v/>
      </c>
      <c r="T340" s="51">
        <f>IF($A340="","",IF(OR($M340="",$N340="",$S340=""),"",IF($N340="Retido",MIN($M340,$S340),0)))</f>
        <v/>
      </c>
      <c r="U340" s="51">
        <f>IF($A340="","",IF(OR($S340="",$T340=""),"",MAX(0,$S340-$T340)))</f>
        <v/>
      </c>
      <c r="V340" s="31">
        <f>IF($A340="","",IF(COUNTIF($A$2:$A$501,$A340)&gt;1,"Código duplicado",IF(OR($B340="",$C340="",$D340="",$E340="",$F340="",$G340="",$H340="",$K340="",$L340="",$M340="",$N340=""),"Revisar campos obrigatórios",IF(AND($H340="Falta",$B340+$C340&gt;NOW()),"Falta com horário futuro",IF(AND($H340="Cancelamento",OR($I340="",$J340="")),"Informar aviso do cancelamento",IF(AND($H340="Falta",OR($I340&lt;&gt;"",$J340&lt;&gt;"")),"Limpar aviso para falta",IF(AND($H340="Cancelamento",($I340+$J340)&gt;($B340+$C340)),"Aviso após o horário",IF(AND($K340=0,$L340&gt;0),"Receita substituta sem reposição",IF(AND($K340&gt;0,$L340=0),"Confirmar reposição sem receita",IF(AND($N340="Retido",$M340&lt;=0),"Depósito retido sem valor",IF(AND($N340="Devolvido",$M340&lt;=0),"Depósito devolvido sem valor",IF(AND($N340="Não se aplica",$M340&gt;0),"Definir destino do depósito",IF($M340&gt;$G340,"Depósito acima do valor previsto","OK")))))))))))))</f>
        <v/>
      </c>
    </row>
    <row r="341" ht="22" customHeight="1">
      <c r="A341" s="25" t="n"/>
      <c r="B341" s="48" t="n"/>
      <c r="C341" s="49" t="n"/>
      <c r="D341" s="28" t="n"/>
      <c r="E341" s="25" t="n"/>
      <c r="F341" s="25" t="n"/>
      <c r="G341" s="50" t="n"/>
      <c r="H341" s="25" t="n"/>
      <c r="I341" s="48" t="n"/>
      <c r="J341" s="49" t="n"/>
      <c r="K341" s="28" t="n"/>
      <c r="L341" s="50" t="n"/>
      <c r="M341" s="50" t="n"/>
      <c r="N341" s="25" t="n"/>
      <c r="O341" s="34">
        <f>IF($A341="","",IF($H341="Falta",0,IF(OR($B341="",$C341="",$I341="",$J341=""),"",MAX(0,(($B341+$C341)-($I341+$J341))*24))))</f>
        <v/>
      </c>
      <c r="P341" s="35">
        <f>IF($A341="","",IF($H341="Falta","Falta",IF($H341="Cancelamento",IF(OR($B341="",$C341="",$I341="",$J341=""),"Aviso não informado",IF(($I341+$J341)&gt;($B341+$C341),"Aviso após o horário",IF((($B341+$C341)-($I341+$J341))*24&lt;=Parâmetros!$B$2,"Cancelamento tardio","Cancelamento antecipado"))),"Tipo inválido")))</f>
        <v/>
      </c>
      <c r="Q341" s="35">
        <f>IF($A341="","",IF(OR($D341="",$K341=""),"",IF($K341=0,"Não",IF($K341&lt;$D341,"Parcial","Total"))))</f>
        <v/>
      </c>
      <c r="R341" s="36">
        <f>IF($A341="","",IF(OR($D341="",$K341=""),"",MAX(0,$D341-$K341)))</f>
        <v/>
      </c>
      <c r="S341" s="52">
        <f>IF($A341="","",IF(OR($G341="",$L341=""),"",MAX(0,$G341-$L341)))</f>
        <v/>
      </c>
      <c r="T341" s="52">
        <f>IF($A341="","",IF(OR($M341="",$N341="",$S341=""),"",IF($N341="Retido",MIN($M341,$S341),0)))</f>
        <v/>
      </c>
      <c r="U341" s="52">
        <f>IF($A341="","",IF(OR($S341="",$T341=""),"",MAX(0,$S341-$T341)))</f>
        <v/>
      </c>
      <c r="V341" s="35">
        <f>IF($A341="","",IF(COUNTIF($A$2:$A$501,$A341)&gt;1,"Código duplicado",IF(OR($B341="",$C341="",$D341="",$E341="",$F341="",$G341="",$H341="",$K341="",$L341="",$M341="",$N341=""),"Revisar campos obrigatórios",IF(AND($H341="Falta",$B341+$C341&gt;NOW()),"Falta com horário futuro",IF(AND($H341="Cancelamento",OR($I341="",$J341="")),"Informar aviso do cancelamento",IF(AND($H341="Falta",OR($I341&lt;&gt;"",$J341&lt;&gt;"")),"Limpar aviso para falta",IF(AND($H341="Cancelamento",($I341+$J341)&gt;($B341+$C341)),"Aviso após o horário",IF(AND($K341=0,$L341&gt;0),"Receita substituta sem reposição",IF(AND($K341&gt;0,$L341=0),"Confirmar reposição sem receita",IF(AND($N341="Retido",$M341&lt;=0),"Depósito retido sem valor",IF(AND($N341="Devolvido",$M341&lt;=0),"Depósito devolvido sem valor",IF(AND($N341="Não se aplica",$M341&gt;0),"Definir destino do depósito",IF($M341&gt;$G341,"Depósito acima do valor previsto","OK")))))))))))))</f>
        <v/>
      </c>
    </row>
    <row r="342" ht="22" customHeight="1">
      <c r="A342" s="25" t="n"/>
      <c r="B342" s="48" t="n"/>
      <c r="C342" s="49" t="n"/>
      <c r="D342" s="28" t="n"/>
      <c r="E342" s="25" t="n"/>
      <c r="F342" s="25" t="n"/>
      <c r="G342" s="50" t="n"/>
      <c r="H342" s="25" t="n"/>
      <c r="I342" s="48" t="n"/>
      <c r="J342" s="49" t="n"/>
      <c r="K342" s="28" t="n"/>
      <c r="L342" s="50" t="n"/>
      <c r="M342" s="50" t="n"/>
      <c r="N342" s="25" t="n"/>
      <c r="O342" s="30">
        <f>IF($A342="","",IF($H342="Falta",0,IF(OR($B342="",$C342="",$I342="",$J342=""),"",MAX(0,(($B342+$C342)-($I342+$J342))*24))))</f>
        <v/>
      </c>
      <c r="P342" s="31">
        <f>IF($A342="","",IF($H342="Falta","Falta",IF($H342="Cancelamento",IF(OR($B342="",$C342="",$I342="",$J342=""),"Aviso não informado",IF(($I342+$J342)&gt;($B342+$C342),"Aviso após o horário",IF((($B342+$C342)-($I342+$J342))*24&lt;=Parâmetros!$B$2,"Cancelamento tardio","Cancelamento antecipado"))),"Tipo inválido")))</f>
        <v/>
      </c>
      <c r="Q342" s="31">
        <f>IF($A342="","",IF(OR($D342="",$K342=""),"",IF($K342=0,"Não",IF($K342&lt;$D342,"Parcial","Total"))))</f>
        <v/>
      </c>
      <c r="R342" s="32">
        <f>IF($A342="","",IF(OR($D342="",$K342=""),"",MAX(0,$D342-$K342)))</f>
        <v/>
      </c>
      <c r="S342" s="51">
        <f>IF($A342="","",IF(OR($G342="",$L342=""),"",MAX(0,$G342-$L342)))</f>
        <v/>
      </c>
      <c r="T342" s="51">
        <f>IF($A342="","",IF(OR($M342="",$N342="",$S342=""),"",IF($N342="Retido",MIN($M342,$S342),0)))</f>
        <v/>
      </c>
      <c r="U342" s="51">
        <f>IF($A342="","",IF(OR($S342="",$T342=""),"",MAX(0,$S342-$T342)))</f>
        <v/>
      </c>
      <c r="V342" s="31">
        <f>IF($A342="","",IF(COUNTIF($A$2:$A$501,$A342)&gt;1,"Código duplicado",IF(OR($B342="",$C342="",$D342="",$E342="",$F342="",$G342="",$H342="",$K342="",$L342="",$M342="",$N342=""),"Revisar campos obrigatórios",IF(AND($H342="Falta",$B342+$C342&gt;NOW()),"Falta com horário futuro",IF(AND($H342="Cancelamento",OR($I342="",$J342="")),"Informar aviso do cancelamento",IF(AND($H342="Falta",OR($I342&lt;&gt;"",$J342&lt;&gt;"")),"Limpar aviso para falta",IF(AND($H342="Cancelamento",($I342+$J342)&gt;($B342+$C342)),"Aviso após o horário",IF(AND($K342=0,$L342&gt;0),"Receita substituta sem reposição",IF(AND($K342&gt;0,$L342=0),"Confirmar reposição sem receita",IF(AND($N342="Retido",$M342&lt;=0),"Depósito retido sem valor",IF(AND($N342="Devolvido",$M342&lt;=0),"Depósito devolvido sem valor",IF(AND($N342="Não se aplica",$M342&gt;0),"Definir destino do depósito",IF($M342&gt;$G342,"Depósito acima do valor previsto","OK")))))))))))))</f>
        <v/>
      </c>
    </row>
    <row r="343" ht="22" customHeight="1">
      <c r="A343" s="25" t="n"/>
      <c r="B343" s="48" t="n"/>
      <c r="C343" s="49" t="n"/>
      <c r="D343" s="28" t="n"/>
      <c r="E343" s="25" t="n"/>
      <c r="F343" s="25" t="n"/>
      <c r="G343" s="50" t="n"/>
      <c r="H343" s="25" t="n"/>
      <c r="I343" s="48" t="n"/>
      <c r="J343" s="49" t="n"/>
      <c r="K343" s="28" t="n"/>
      <c r="L343" s="50" t="n"/>
      <c r="M343" s="50" t="n"/>
      <c r="N343" s="25" t="n"/>
      <c r="O343" s="34">
        <f>IF($A343="","",IF($H343="Falta",0,IF(OR($B343="",$C343="",$I343="",$J343=""),"",MAX(0,(($B343+$C343)-($I343+$J343))*24))))</f>
        <v/>
      </c>
      <c r="P343" s="35">
        <f>IF($A343="","",IF($H343="Falta","Falta",IF($H343="Cancelamento",IF(OR($B343="",$C343="",$I343="",$J343=""),"Aviso não informado",IF(($I343+$J343)&gt;($B343+$C343),"Aviso após o horário",IF((($B343+$C343)-($I343+$J343))*24&lt;=Parâmetros!$B$2,"Cancelamento tardio","Cancelamento antecipado"))),"Tipo inválido")))</f>
        <v/>
      </c>
      <c r="Q343" s="35">
        <f>IF($A343="","",IF(OR($D343="",$K343=""),"",IF($K343=0,"Não",IF($K343&lt;$D343,"Parcial","Total"))))</f>
        <v/>
      </c>
      <c r="R343" s="36">
        <f>IF($A343="","",IF(OR($D343="",$K343=""),"",MAX(0,$D343-$K343)))</f>
        <v/>
      </c>
      <c r="S343" s="52">
        <f>IF($A343="","",IF(OR($G343="",$L343=""),"",MAX(0,$G343-$L343)))</f>
        <v/>
      </c>
      <c r="T343" s="52">
        <f>IF($A343="","",IF(OR($M343="",$N343="",$S343=""),"",IF($N343="Retido",MIN($M343,$S343),0)))</f>
        <v/>
      </c>
      <c r="U343" s="52">
        <f>IF($A343="","",IF(OR($S343="",$T343=""),"",MAX(0,$S343-$T343)))</f>
        <v/>
      </c>
      <c r="V343" s="35">
        <f>IF($A343="","",IF(COUNTIF($A$2:$A$501,$A343)&gt;1,"Código duplicado",IF(OR($B343="",$C343="",$D343="",$E343="",$F343="",$G343="",$H343="",$K343="",$L343="",$M343="",$N343=""),"Revisar campos obrigatórios",IF(AND($H343="Falta",$B343+$C343&gt;NOW()),"Falta com horário futuro",IF(AND($H343="Cancelamento",OR($I343="",$J343="")),"Informar aviso do cancelamento",IF(AND($H343="Falta",OR($I343&lt;&gt;"",$J343&lt;&gt;"")),"Limpar aviso para falta",IF(AND($H343="Cancelamento",($I343+$J343)&gt;($B343+$C343)),"Aviso após o horário",IF(AND($K343=0,$L343&gt;0),"Receita substituta sem reposição",IF(AND($K343&gt;0,$L343=0),"Confirmar reposição sem receita",IF(AND($N343="Retido",$M343&lt;=0),"Depósito retido sem valor",IF(AND($N343="Devolvido",$M343&lt;=0),"Depósito devolvido sem valor",IF(AND($N343="Não se aplica",$M343&gt;0),"Definir destino do depósito",IF($M343&gt;$G343,"Depósito acima do valor previsto","OK")))))))))))))</f>
        <v/>
      </c>
    </row>
    <row r="344" ht="22" customHeight="1">
      <c r="A344" s="25" t="n"/>
      <c r="B344" s="48" t="n"/>
      <c r="C344" s="49" t="n"/>
      <c r="D344" s="28" t="n"/>
      <c r="E344" s="25" t="n"/>
      <c r="F344" s="25" t="n"/>
      <c r="G344" s="50" t="n"/>
      <c r="H344" s="25" t="n"/>
      <c r="I344" s="48" t="n"/>
      <c r="J344" s="49" t="n"/>
      <c r="K344" s="28" t="n"/>
      <c r="L344" s="50" t="n"/>
      <c r="M344" s="50" t="n"/>
      <c r="N344" s="25" t="n"/>
      <c r="O344" s="30">
        <f>IF($A344="","",IF($H344="Falta",0,IF(OR($B344="",$C344="",$I344="",$J344=""),"",MAX(0,(($B344+$C344)-($I344+$J344))*24))))</f>
        <v/>
      </c>
      <c r="P344" s="31">
        <f>IF($A344="","",IF($H344="Falta","Falta",IF($H344="Cancelamento",IF(OR($B344="",$C344="",$I344="",$J344=""),"Aviso não informado",IF(($I344+$J344)&gt;($B344+$C344),"Aviso após o horário",IF((($B344+$C344)-($I344+$J344))*24&lt;=Parâmetros!$B$2,"Cancelamento tardio","Cancelamento antecipado"))),"Tipo inválido")))</f>
        <v/>
      </c>
      <c r="Q344" s="31">
        <f>IF($A344="","",IF(OR($D344="",$K344=""),"",IF($K344=0,"Não",IF($K344&lt;$D344,"Parcial","Total"))))</f>
        <v/>
      </c>
      <c r="R344" s="32">
        <f>IF($A344="","",IF(OR($D344="",$K344=""),"",MAX(0,$D344-$K344)))</f>
        <v/>
      </c>
      <c r="S344" s="51">
        <f>IF($A344="","",IF(OR($G344="",$L344=""),"",MAX(0,$G344-$L344)))</f>
        <v/>
      </c>
      <c r="T344" s="51">
        <f>IF($A344="","",IF(OR($M344="",$N344="",$S344=""),"",IF($N344="Retido",MIN($M344,$S344),0)))</f>
        <v/>
      </c>
      <c r="U344" s="51">
        <f>IF($A344="","",IF(OR($S344="",$T344=""),"",MAX(0,$S344-$T344)))</f>
        <v/>
      </c>
      <c r="V344" s="31">
        <f>IF($A344="","",IF(COUNTIF($A$2:$A$501,$A344)&gt;1,"Código duplicado",IF(OR($B344="",$C344="",$D344="",$E344="",$F344="",$G344="",$H344="",$K344="",$L344="",$M344="",$N344=""),"Revisar campos obrigatórios",IF(AND($H344="Falta",$B344+$C344&gt;NOW()),"Falta com horário futuro",IF(AND($H344="Cancelamento",OR($I344="",$J344="")),"Informar aviso do cancelamento",IF(AND($H344="Falta",OR($I344&lt;&gt;"",$J344&lt;&gt;"")),"Limpar aviso para falta",IF(AND($H344="Cancelamento",($I344+$J344)&gt;($B344+$C344)),"Aviso após o horário",IF(AND($K344=0,$L344&gt;0),"Receita substituta sem reposição",IF(AND($K344&gt;0,$L344=0),"Confirmar reposição sem receita",IF(AND($N344="Retido",$M344&lt;=0),"Depósito retido sem valor",IF(AND($N344="Devolvido",$M344&lt;=0),"Depósito devolvido sem valor",IF(AND($N344="Não se aplica",$M344&gt;0),"Definir destino do depósito",IF($M344&gt;$G344,"Depósito acima do valor previsto","OK")))))))))))))</f>
        <v/>
      </c>
    </row>
    <row r="345" ht="22" customHeight="1">
      <c r="A345" s="25" t="n"/>
      <c r="B345" s="48" t="n"/>
      <c r="C345" s="49" t="n"/>
      <c r="D345" s="28" t="n"/>
      <c r="E345" s="25" t="n"/>
      <c r="F345" s="25" t="n"/>
      <c r="G345" s="50" t="n"/>
      <c r="H345" s="25" t="n"/>
      <c r="I345" s="48" t="n"/>
      <c r="J345" s="49" t="n"/>
      <c r="K345" s="28" t="n"/>
      <c r="L345" s="50" t="n"/>
      <c r="M345" s="50" t="n"/>
      <c r="N345" s="25" t="n"/>
      <c r="O345" s="34">
        <f>IF($A345="","",IF($H345="Falta",0,IF(OR($B345="",$C345="",$I345="",$J345=""),"",MAX(0,(($B345+$C345)-($I345+$J345))*24))))</f>
        <v/>
      </c>
      <c r="P345" s="35">
        <f>IF($A345="","",IF($H345="Falta","Falta",IF($H345="Cancelamento",IF(OR($B345="",$C345="",$I345="",$J345=""),"Aviso não informado",IF(($I345+$J345)&gt;($B345+$C345),"Aviso após o horário",IF((($B345+$C345)-($I345+$J345))*24&lt;=Parâmetros!$B$2,"Cancelamento tardio","Cancelamento antecipado"))),"Tipo inválido")))</f>
        <v/>
      </c>
      <c r="Q345" s="35">
        <f>IF($A345="","",IF(OR($D345="",$K345=""),"",IF($K345=0,"Não",IF($K345&lt;$D345,"Parcial","Total"))))</f>
        <v/>
      </c>
      <c r="R345" s="36">
        <f>IF($A345="","",IF(OR($D345="",$K345=""),"",MAX(0,$D345-$K345)))</f>
        <v/>
      </c>
      <c r="S345" s="52">
        <f>IF($A345="","",IF(OR($G345="",$L345=""),"",MAX(0,$G345-$L345)))</f>
        <v/>
      </c>
      <c r="T345" s="52">
        <f>IF($A345="","",IF(OR($M345="",$N345="",$S345=""),"",IF($N345="Retido",MIN($M345,$S345),0)))</f>
        <v/>
      </c>
      <c r="U345" s="52">
        <f>IF($A345="","",IF(OR($S345="",$T345=""),"",MAX(0,$S345-$T345)))</f>
        <v/>
      </c>
      <c r="V345" s="35">
        <f>IF($A345="","",IF(COUNTIF($A$2:$A$501,$A345)&gt;1,"Código duplicado",IF(OR($B345="",$C345="",$D345="",$E345="",$F345="",$G345="",$H345="",$K345="",$L345="",$M345="",$N345=""),"Revisar campos obrigatórios",IF(AND($H345="Falta",$B345+$C345&gt;NOW()),"Falta com horário futuro",IF(AND($H345="Cancelamento",OR($I345="",$J345="")),"Informar aviso do cancelamento",IF(AND($H345="Falta",OR($I345&lt;&gt;"",$J345&lt;&gt;"")),"Limpar aviso para falta",IF(AND($H345="Cancelamento",($I345+$J345)&gt;($B345+$C345)),"Aviso após o horário",IF(AND($K345=0,$L345&gt;0),"Receita substituta sem reposição",IF(AND($K345&gt;0,$L345=0),"Confirmar reposição sem receita",IF(AND($N345="Retido",$M345&lt;=0),"Depósito retido sem valor",IF(AND($N345="Devolvido",$M345&lt;=0),"Depósito devolvido sem valor",IF(AND($N345="Não se aplica",$M345&gt;0),"Definir destino do depósito",IF($M345&gt;$G345,"Depósito acima do valor previsto","OK")))))))))))))</f>
        <v/>
      </c>
    </row>
    <row r="346" ht="22" customHeight="1">
      <c r="A346" s="25" t="n"/>
      <c r="B346" s="48" t="n"/>
      <c r="C346" s="49" t="n"/>
      <c r="D346" s="28" t="n"/>
      <c r="E346" s="25" t="n"/>
      <c r="F346" s="25" t="n"/>
      <c r="G346" s="50" t="n"/>
      <c r="H346" s="25" t="n"/>
      <c r="I346" s="48" t="n"/>
      <c r="J346" s="49" t="n"/>
      <c r="K346" s="28" t="n"/>
      <c r="L346" s="50" t="n"/>
      <c r="M346" s="50" t="n"/>
      <c r="N346" s="25" t="n"/>
      <c r="O346" s="30">
        <f>IF($A346="","",IF($H346="Falta",0,IF(OR($B346="",$C346="",$I346="",$J346=""),"",MAX(0,(($B346+$C346)-($I346+$J346))*24))))</f>
        <v/>
      </c>
      <c r="P346" s="31">
        <f>IF($A346="","",IF($H346="Falta","Falta",IF($H346="Cancelamento",IF(OR($B346="",$C346="",$I346="",$J346=""),"Aviso não informado",IF(($I346+$J346)&gt;($B346+$C346),"Aviso após o horário",IF((($B346+$C346)-($I346+$J346))*24&lt;=Parâmetros!$B$2,"Cancelamento tardio","Cancelamento antecipado"))),"Tipo inválido")))</f>
        <v/>
      </c>
      <c r="Q346" s="31">
        <f>IF($A346="","",IF(OR($D346="",$K346=""),"",IF($K346=0,"Não",IF($K346&lt;$D346,"Parcial","Total"))))</f>
        <v/>
      </c>
      <c r="R346" s="32">
        <f>IF($A346="","",IF(OR($D346="",$K346=""),"",MAX(0,$D346-$K346)))</f>
        <v/>
      </c>
      <c r="S346" s="51">
        <f>IF($A346="","",IF(OR($G346="",$L346=""),"",MAX(0,$G346-$L346)))</f>
        <v/>
      </c>
      <c r="T346" s="51">
        <f>IF($A346="","",IF(OR($M346="",$N346="",$S346=""),"",IF($N346="Retido",MIN($M346,$S346),0)))</f>
        <v/>
      </c>
      <c r="U346" s="51">
        <f>IF($A346="","",IF(OR($S346="",$T346=""),"",MAX(0,$S346-$T346)))</f>
        <v/>
      </c>
      <c r="V346" s="31">
        <f>IF($A346="","",IF(COUNTIF($A$2:$A$501,$A346)&gt;1,"Código duplicado",IF(OR($B346="",$C346="",$D346="",$E346="",$F346="",$G346="",$H346="",$K346="",$L346="",$M346="",$N346=""),"Revisar campos obrigatórios",IF(AND($H346="Falta",$B346+$C346&gt;NOW()),"Falta com horário futuro",IF(AND($H346="Cancelamento",OR($I346="",$J346="")),"Informar aviso do cancelamento",IF(AND($H346="Falta",OR($I346&lt;&gt;"",$J346&lt;&gt;"")),"Limpar aviso para falta",IF(AND($H346="Cancelamento",($I346+$J346)&gt;($B346+$C346)),"Aviso após o horário",IF(AND($K346=0,$L346&gt;0),"Receita substituta sem reposição",IF(AND($K346&gt;0,$L346=0),"Confirmar reposição sem receita",IF(AND($N346="Retido",$M346&lt;=0),"Depósito retido sem valor",IF(AND($N346="Devolvido",$M346&lt;=0),"Depósito devolvido sem valor",IF(AND($N346="Não se aplica",$M346&gt;0),"Definir destino do depósito",IF($M346&gt;$G346,"Depósito acima do valor previsto","OK")))))))))))))</f>
        <v/>
      </c>
    </row>
    <row r="347" ht="22" customHeight="1">
      <c r="A347" s="25" t="n"/>
      <c r="B347" s="48" t="n"/>
      <c r="C347" s="49" t="n"/>
      <c r="D347" s="28" t="n"/>
      <c r="E347" s="25" t="n"/>
      <c r="F347" s="25" t="n"/>
      <c r="G347" s="50" t="n"/>
      <c r="H347" s="25" t="n"/>
      <c r="I347" s="48" t="n"/>
      <c r="J347" s="49" t="n"/>
      <c r="K347" s="28" t="n"/>
      <c r="L347" s="50" t="n"/>
      <c r="M347" s="50" t="n"/>
      <c r="N347" s="25" t="n"/>
      <c r="O347" s="34">
        <f>IF($A347="","",IF($H347="Falta",0,IF(OR($B347="",$C347="",$I347="",$J347=""),"",MAX(0,(($B347+$C347)-($I347+$J347))*24))))</f>
        <v/>
      </c>
      <c r="P347" s="35">
        <f>IF($A347="","",IF($H347="Falta","Falta",IF($H347="Cancelamento",IF(OR($B347="",$C347="",$I347="",$J347=""),"Aviso não informado",IF(($I347+$J347)&gt;($B347+$C347),"Aviso após o horário",IF((($B347+$C347)-($I347+$J347))*24&lt;=Parâmetros!$B$2,"Cancelamento tardio","Cancelamento antecipado"))),"Tipo inválido")))</f>
        <v/>
      </c>
      <c r="Q347" s="35">
        <f>IF($A347="","",IF(OR($D347="",$K347=""),"",IF($K347=0,"Não",IF($K347&lt;$D347,"Parcial","Total"))))</f>
        <v/>
      </c>
      <c r="R347" s="36">
        <f>IF($A347="","",IF(OR($D347="",$K347=""),"",MAX(0,$D347-$K347)))</f>
        <v/>
      </c>
      <c r="S347" s="52">
        <f>IF($A347="","",IF(OR($G347="",$L347=""),"",MAX(0,$G347-$L347)))</f>
        <v/>
      </c>
      <c r="T347" s="52">
        <f>IF($A347="","",IF(OR($M347="",$N347="",$S347=""),"",IF($N347="Retido",MIN($M347,$S347),0)))</f>
        <v/>
      </c>
      <c r="U347" s="52">
        <f>IF($A347="","",IF(OR($S347="",$T347=""),"",MAX(0,$S347-$T347)))</f>
        <v/>
      </c>
      <c r="V347" s="35">
        <f>IF($A347="","",IF(COUNTIF($A$2:$A$501,$A347)&gt;1,"Código duplicado",IF(OR($B347="",$C347="",$D347="",$E347="",$F347="",$G347="",$H347="",$K347="",$L347="",$M347="",$N347=""),"Revisar campos obrigatórios",IF(AND($H347="Falta",$B347+$C347&gt;NOW()),"Falta com horário futuro",IF(AND($H347="Cancelamento",OR($I347="",$J347="")),"Informar aviso do cancelamento",IF(AND($H347="Falta",OR($I347&lt;&gt;"",$J347&lt;&gt;"")),"Limpar aviso para falta",IF(AND($H347="Cancelamento",($I347+$J347)&gt;($B347+$C347)),"Aviso após o horário",IF(AND($K347=0,$L347&gt;0),"Receita substituta sem reposição",IF(AND($K347&gt;0,$L347=0),"Confirmar reposição sem receita",IF(AND($N347="Retido",$M347&lt;=0),"Depósito retido sem valor",IF(AND($N347="Devolvido",$M347&lt;=0),"Depósito devolvido sem valor",IF(AND($N347="Não se aplica",$M347&gt;0),"Definir destino do depósito",IF($M347&gt;$G347,"Depósito acima do valor previsto","OK")))))))))))))</f>
        <v/>
      </c>
    </row>
    <row r="348" ht="22" customHeight="1">
      <c r="A348" s="25" t="n"/>
      <c r="B348" s="48" t="n"/>
      <c r="C348" s="49" t="n"/>
      <c r="D348" s="28" t="n"/>
      <c r="E348" s="25" t="n"/>
      <c r="F348" s="25" t="n"/>
      <c r="G348" s="50" t="n"/>
      <c r="H348" s="25" t="n"/>
      <c r="I348" s="48" t="n"/>
      <c r="J348" s="49" t="n"/>
      <c r="K348" s="28" t="n"/>
      <c r="L348" s="50" t="n"/>
      <c r="M348" s="50" t="n"/>
      <c r="N348" s="25" t="n"/>
      <c r="O348" s="30">
        <f>IF($A348="","",IF($H348="Falta",0,IF(OR($B348="",$C348="",$I348="",$J348=""),"",MAX(0,(($B348+$C348)-($I348+$J348))*24))))</f>
        <v/>
      </c>
      <c r="P348" s="31">
        <f>IF($A348="","",IF($H348="Falta","Falta",IF($H348="Cancelamento",IF(OR($B348="",$C348="",$I348="",$J348=""),"Aviso não informado",IF(($I348+$J348)&gt;($B348+$C348),"Aviso após o horário",IF((($B348+$C348)-($I348+$J348))*24&lt;=Parâmetros!$B$2,"Cancelamento tardio","Cancelamento antecipado"))),"Tipo inválido")))</f>
        <v/>
      </c>
      <c r="Q348" s="31">
        <f>IF($A348="","",IF(OR($D348="",$K348=""),"",IF($K348=0,"Não",IF($K348&lt;$D348,"Parcial","Total"))))</f>
        <v/>
      </c>
      <c r="R348" s="32">
        <f>IF($A348="","",IF(OR($D348="",$K348=""),"",MAX(0,$D348-$K348)))</f>
        <v/>
      </c>
      <c r="S348" s="51">
        <f>IF($A348="","",IF(OR($G348="",$L348=""),"",MAX(0,$G348-$L348)))</f>
        <v/>
      </c>
      <c r="T348" s="51">
        <f>IF($A348="","",IF(OR($M348="",$N348="",$S348=""),"",IF($N348="Retido",MIN($M348,$S348),0)))</f>
        <v/>
      </c>
      <c r="U348" s="51">
        <f>IF($A348="","",IF(OR($S348="",$T348=""),"",MAX(0,$S348-$T348)))</f>
        <v/>
      </c>
      <c r="V348" s="31">
        <f>IF($A348="","",IF(COUNTIF($A$2:$A$501,$A348)&gt;1,"Código duplicado",IF(OR($B348="",$C348="",$D348="",$E348="",$F348="",$G348="",$H348="",$K348="",$L348="",$M348="",$N348=""),"Revisar campos obrigatórios",IF(AND($H348="Falta",$B348+$C348&gt;NOW()),"Falta com horário futuro",IF(AND($H348="Cancelamento",OR($I348="",$J348="")),"Informar aviso do cancelamento",IF(AND($H348="Falta",OR($I348&lt;&gt;"",$J348&lt;&gt;"")),"Limpar aviso para falta",IF(AND($H348="Cancelamento",($I348+$J348)&gt;($B348+$C348)),"Aviso após o horário",IF(AND($K348=0,$L348&gt;0),"Receita substituta sem reposição",IF(AND($K348&gt;0,$L348=0),"Confirmar reposição sem receita",IF(AND($N348="Retido",$M348&lt;=0),"Depósito retido sem valor",IF(AND($N348="Devolvido",$M348&lt;=0),"Depósito devolvido sem valor",IF(AND($N348="Não se aplica",$M348&gt;0),"Definir destino do depósito",IF($M348&gt;$G348,"Depósito acima do valor previsto","OK")))))))))))))</f>
        <v/>
      </c>
    </row>
    <row r="349" ht="22" customHeight="1">
      <c r="A349" s="25" t="n"/>
      <c r="B349" s="48" t="n"/>
      <c r="C349" s="49" t="n"/>
      <c r="D349" s="28" t="n"/>
      <c r="E349" s="25" t="n"/>
      <c r="F349" s="25" t="n"/>
      <c r="G349" s="50" t="n"/>
      <c r="H349" s="25" t="n"/>
      <c r="I349" s="48" t="n"/>
      <c r="J349" s="49" t="n"/>
      <c r="K349" s="28" t="n"/>
      <c r="L349" s="50" t="n"/>
      <c r="M349" s="50" t="n"/>
      <c r="N349" s="25" t="n"/>
      <c r="O349" s="34">
        <f>IF($A349="","",IF($H349="Falta",0,IF(OR($B349="",$C349="",$I349="",$J349=""),"",MAX(0,(($B349+$C349)-($I349+$J349))*24))))</f>
        <v/>
      </c>
      <c r="P349" s="35">
        <f>IF($A349="","",IF($H349="Falta","Falta",IF($H349="Cancelamento",IF(OR($B349="",$C349="",$I349="",$J349=""),"Aviso não informado",IF(($I349+$J349)&gt;($B349+$C349),"Aviso após o horário",IF((($B349+$C349)-($I349+$J349))*24&lt;=Parâmetros!$B$2,"Cancelamento tardio","Cancelamento antecipado"))),"Tipo inválido")))</f>
        <v/>
      </c>
      <c r="Q349" s="35">
        <f>IF($A349="","",IF(OR($D349="",$K349=""),"",IF($K349=0,"Não",IF($K349&lt;$D349,"Parcial","Total"))))</f>
        <v/>
      </c>
      <c r="R349" s="36">
        <f>IF($A349="","",IF(OR($D349="",$K349=""),"",MAX(0,$D349-$K349)))</f>
        <v/>
      </c>
      <c r="S349" s="52">
        <f>IF($A349="","",IF(OR($G349="",$L349=""),"",MAX(0,$G349-$L349)))</f>
        <v/>
      </c>
      <c r="T349" s="52">
        <f>IF($A349="","",IF(OR($M349="",$N349="",$S349=""),"",IF($N349="Retido",MIN($M349,$S349),0)))</f>
        <v/>
      </c>
      <c r="U349" s="52">
        <f>IF($A349="","",IF(OR($S349="",$T349=""),"",MAX(0,$S349-$T349)))</f>
        <v/>
      </c>
      <c r="V349" s="35">
        <f>IF($A349="","",IF(COUNTIF($A$2:$A$501,$A349)&gt;1,"Código duplicado",IF(OR($B349="",$C349="",$D349="",$E349="",$F349="",$G349="",$H349="",$K349="",$L349="",$M349="",$N349=""),"Revisar campos obrigatórios",IF(AND($H349="Falta",$B349+$C349&gt;NOW()),"Falta com horário futuro",IF(AND($H349="Cancelamento",OR($I349="",$J349="")),"Informar aviso do cancelamento",IF(AND($H349="Falta",OR($I349&lt;&gt;"",$J349&lt;&gt;"")),"Limpar aviso para falta",IF(AND($H349="Cancelamento",($I349+$J349)&gt;($B349+$C349)),"Aviso após o horário",IF(AND($K349=0,$L349&gt;0),"Receita substituta sem reposição",IF(AND($K349&gt;0,$L349=0),"Confirmar reposição sem receita",IF(AND($N349="Retido",$M349&lt;=0),"Depósito retido sem valor",IF(AND($N349="Devolvido",$M349&lt;=0),"Depósito devolvido sem valor",IF(AND($N349="Não se aplica",$M349&gt;0),"Definir destino do depósito",IF($M349&gt;$G349,"Depósito acima do valor previsto","OK")))))))))))))</f>
        <v/>
      </c>
    </row>
    <row r="350" ht="22" customHeight="1">
      <c r="A350" s="25" t="n"/>
      <c r="B350" s="48" t="n"/>
      <c r="C350" s="49" t="n"/>
      <c r="D350" s="28" t="n"/>
      <c r="E350" s="25" t="n"/>
      <c r="F350" s="25" t="n"/>
      <c r="G350" s="50" t="n"/>
      <c r="H350" s="25" t="n"/>
      <c r="I350" s="48" t="n"/>
      <c r="J350" s="49" t="n"/>
      <c r="K350" s="28" t="n"/>
      <c r="L350" s="50" t="n"/>
      <c r="M350" s="50" t="n"/>
      <c r="N350" s="25" t="n"/>
      <c r="O350" s="30">
        <f>IF($A350="","",IF($H350="Falta",0,IF(OR($B350="",$C350="",$I350="",$J350=""),"",MAX(0,(($B350+$C350)-($I350+$J350))*24))))</f>
        <v/>
      </c>
      <c r="P350" s="31">
        <f>IF($A350="","",IF($H350="Falta","Falta",IF($H350="Cancelamento",IF(OR($B350="",$C350="",$I350="",$J350=""),"Aviso não informado",IF(($I350+$J350)&gt;($B350+$C350),"Aviso após o horário",IF((($B350+$C350)-($I350+$J350))*24&lt;=Parâmetros!$B$2,"Cancelamento tardio","Cancelamento antecipado"))),"Tipo inválido")))</f>
        <v/>
      </c>
      <c r="Q350" s="31">
        <f>IF($A350="","",IF(OR($D350="",$K350=""),"",IF($K350=0,"Não",IF($K350&lt;$D350,"Parcial","Total"))))</f>
        <v/>
      </c>
      <c r="R350" s="32">
        <f>IF($A350="","",IF(OR($D350="",$K350=""),"",MAX(0,$D350-$K350)))</f>
        <v/>
      </c>
      <c r="S350" s="51">
        <f>IF($A350="","",IF(OR($G350="",$L350=""),"",MAX(0,$G350-$L350)))</f>
        <v/>
      </c>
      <c r="T350" s="51">
        <f>IF($A350="","",IF(OR($M350="",$N350="",$S350=""),"",IF($N350="Retido",MIN($M350,$S350),0)))</f>
        <v/>
      </c>
      <c r="U350" s="51">
        <f>IF($A350="","",IF(OR($S350="",$T350=""),"",MAX(0,$S350-$T350)))</f>
        <v/>
      </c>
      <c r="V350" s="31">
        <f>IF($A350="","",IF(COUNTIF($A$2:$A$501,$A350)&gt;1,"Código duplicado",IF(OR($B350="",$C350="",$D350="",$E350="",$F350="",$G350="",$H350="",$K350="",$L350="",$M350="",$N350=""),"Revisar campos obrigatórios",IF(AND($H350="Falta",$B350+$C350&gt;NOW()),"Falta com horário futuro",IF(AND($H350="Cancelamento",OR($I350="",$J350="")),"Informar aviso do cancelamento",IF(AND($H350="Falta",OR($I350&lt;&gt;"",$J350&lt;&gt;"")),"Limpar aviso para falta",IF(AND($H350="Cancelamento",($I350+$J350)&gt;($B350+$C350)),"Aviso após o horário",IF(AND($K350=0,$L350&gt;0),"Receita substituta sem reposição",IF(AND($K350&gt;0,$L350=0),"Confirmar reposição sem receita",IF(AND($N350="Retido",$M350&lt;=0),"Depósito retido sem valor",IF(AND($N350="Devolvido",$M350&lt;=0),"Depósito devolvido sem valor",IF(AND($N350="Não se aplica",$M350&gt;0),"Definir destino do depósito",IF($M350&gt;$G350,"Depósito acima do valor previsto","OK")))))))))))))</f>
        <v/>
      </c>
    </row>
    <row r="351" ht="22" customHeight="1">
      <c r="A351" s="25" t="n"/>
      <c r="B351" s="48" t="n"/>
      <c r="C351" s="49" t="n"/>
      <c r="D351" s="28" t="n"/>
      <c r="E351" s="25" t="n"/>
      <c r="F351" s="25" t="n"/>
      <c r="G351" s="50" t="n"/>
      <c r="H351" s="25" t="n"/>
      <c r="I351" s="48" t="n"/>
      <c r="J351" s="49" t="n"/>
      <c r="K351" s="28" t="n"/>
      <c r="L351" s="50" t="n"/>
      <c r="M351" s="50" t="n"/>
      <c r="N351" s="25" t="n"/>
      <c r="O351" s="34">
        <f>IF($A351="","",IF($H351="Falta",0,IF(OR($B351="",$C351="",$I351="",$J351=""),"",MAX(0,(($B351+$C351)-($I351+$J351))*24))))</f>
        <v/>
      </c>
      <c r="P351" s="35">
        <f>IF($A351="","",IF($H351="Falta","Falta",IF($H351="Cancelamento",IF(OR($B351="",$C351="",$I351="",$J351=""),"Aviso não informado",IF(($I351+$J351)&gt;($B351+$C351),"Aviso após o horário",IF((($B351+$C351)-($I351+$J351))*24&lt;=Parâmetros!$B$2,"Cancelamento tardio","Cancelamento antecipado"))),"Tipo inválido")))</f>
        <v/>
      </c>
      <c r="Q351" s="35">
        <f>IF($A351="","",IF(OR($D351="",$K351=""),"",IF($K351=0,"Não",IF($K351&lt;$D351,"Parcial","Total"))))</f>
        <v/>
      </c>
      <c r="R351" s="36">
        <f>IF($A351="","",IF(OR($D351="",$K351=""),"",MAX(0,$D351-$K351)))</f>
        <v/>
      </c>
      <c r="S351" s="52">
        <f>IF($A351="","",IF(OR($G351="",$L351=""),"",MAX(0,$G351-$L351)))</f>
        <v/>
      </c>
      <c r="T351" s="52">
        <f>IF($A351="","",IF(OR($M351="",$N351="",$S351=""),"",IF($N351="Retido",MIN($M351,$S351),0)))</f>
        <v/>
      </c>
      <c r="U351" s="52">
        <f>IF($A351="","",IF(OR($S351="",$T351=""),"",MAX(0,$S351-$T351)))</f>
        <v/>
      </c>
      <c r="V351" s="35">
        <f>IF($A351="","",IF(COUNTIF($A$2:$A$501,$A351)&gt;1,"Código duplicado",IF(OR($B351="",$C351="",$D351="",$E351="",$F351="",$G351="",$H351="",$K351="",$L351="",$M351="",$N351=""),"Revisar campos obrigatórios",IF(AND($H351="Falta",$B351+$C351&gt;NOW()),"Falta com horário futuro",IF(AND($H351="Cancelamento",OR($I351="",$J351="")),"Informar aviso do cancelamento",IF(AND($H351="Falta",OR($I351&lt;&gt;"",$J351&lt;&gt;"")),"Limpar aviso para falta",IF(AND($H351="Cancelamento",($I351+$J351)&gt;($B351+$C351)),"Aviso após o horário",IF(AND($K351=0,$L351&gt;0),"Receita substituta sem reposição",IF(AND($K351&gt;0,$L351=0),"Confirmar reposição sem receita",IF(AND($N351="Retido",$M351&lt;=0),"Depósito retido sem valor",IF(AND($N351="Devolvido",$M351&lt;=0),"Depósito devolvido sem valor",IF(AND($N351="Não se aplica",$M351&gt;0),"Definir destino do depósito",IF($M351&gt;$G351,"Depósito acima do valor previsto","OK")))))))))))))</f>
        <v/>
      </c>
    </row>
    <row r="352" ht="22" customHeight="1">
      <c r="A352" s="25" t="n"/>
      <c r="B352" s="48" t="n"/>
      <c r="C352" s="49" t="n"/>
      <c r="D352" s="28" t="n"/>
      <c r="E352" s="25" t="n"/>
      <c r="F352" s="25" t="n"/>
      <c r="G352" s="50" t="n"/>
      <c r="H352" s="25" t="n"/>
      <c r="I352" s="48" t="n"/>
      <c r="J352" s="49" t="n"/>
      <c r="K352" s="28" t="n"/>
      <c r="L352" s="50" t="n"/>
      <c r="M352" s="50" t="n"/>
      <c r="N352" s="25" t="n"/>
      <c r="O352" s="30">
        <f>IF($A352="","",IF($H352="Falta",0,IF(OR($B352="",$C352="",$I352="",$J352=""),"",MAX(0,(($B352+$C352)-($I352+$J352))*24))))</f>
        <v/>
      </c>
      <c r="P352" s="31">
        <f>IF($A352="","",IF($H352="Falta","Falta",IF($H352="Cancelamento",IF(OR($B352="",$C352="",$I352="",$J352=""),"Aviso não informado",IF(($I352+$J352)&gt;($B352+$C352),"Aviso após o horário",IF((($B352+$C352)-($I352+$J352))*24&lt;=Parâmetros!$B$2,"Cancelamento tardio","Cancelamento antecipado"))),"Tipo inválido")))</f>
        <v/>
      </c>
      <c r="Q352" s="31">
        <f>IF($A352="","",IF(OR($D352="",$K352=""),"",IF($K352=0,"Não",IF($K352&lt;$D352,"Parcial","Total"))))</f>
        <v/>
      </c>
      <c r="R352" s="32">
        <f>IF($A352="","",IF(OR($D352="",$K352=""),"",MAX(0,$D352-$K352)))</f>
        <v/>
      </c>
      <c r="S352" s="51">
        <f>IF($A352="","",IF(OR($G352="",$L352=""),"",MAX(0,$G352-$L352)))</f>
        <v/>
      </c>
      <c r="T352" s="51">
        <f>IF($A352="","",IF(OR($M352="",$N352="",$S352=""),"",IF($N352="Retido",MIN($M352,$S352),0)))</f>
        <v/>
      </c>
      <c r="U352" s="51">
        <f>IF($A352="","",IF(OR($S352="",$T352=""),"",MAX(0,$S352-$T352)))</f>
        <v/>
      </c>
      <c r="V352" s="31">
        <f>IF($A352="","",IF(COUNTIF($A$2:$A$501,$A352)&gt;1,"Código duplicado",IF(OR($B352="",$C352="",$D352="",$E352="",$F352="",$G352="",$H352="",$K352="",$L352="",$M352="",$N352=""),"Revisar campos obrigatórios",IF(AND($H352="Falta",$B352+$C352&gt;NOW()),"Falta com horário futuro",IF(AND($H352="Cancelamento",OR($I352="",$J352="")),"Informar aviso do cancelamento",IF(AND($H352="Falta",OR($I352&lt;&gt;"",$J352&lt;&gt;"")),"Limpar aviso para falta",IF(AND($H352="Cancelamento",($I352+$J352)&gt;($B352+$C352)),"Aviso após o horário",IF(AND($K352=0,$L352&gt;0),"Receita substituta sem reposição",IF(AND($K352&gt;0,$L352=0),"Confirmar reposição sem receita",IF(AND($N352="Retido",$M352&lt;=0),"Depósito retido sem valor",IF(AND($N352="Devolvido",$M352&lt;=0),"Depósito devolvido sem valor",IF(AND($N352="Não se aplica",$M352&gt;0),"Definir destino do depósito",IF($M352&gt;$G352,"Depósito acima do valor previsto","OK")))))))))))))</f>
        <v/>
      </c>
    </row>
    <row r="353" ht="22" customHeight="1">
      <c r="A353" s="25" t="n"/>
      <c r="B353" s="48" t="n"/>
      <c r="C353" s="49" t="n"/>
      <c r="D353" s="28" t="n"/>
      <c r="E353" s="25" t="n"/>
      <c r="F353" s="25" t="n"/>
      <c r="G353" s="50" t="n"/>
      <c r="H353" s="25" t="n"/>
      <c r="I353" s="48" t="n"/>
      <c r="J353" s="49" t="n"/>
      <c r="K353" s="28" t="n"/>
      <c r="L353" s="50" t="n"/>
      <c r="M353" s="50" t="n"/>
      <c r="N353" s="25" t="n"/>
      <c r="O353" s="34">
        <f>IF($A353="","",IF($H353="Falta",0,IF(OR($B353="",$C353="",$I353="",$J353=""),"",MAX(0,(($B353+$C353)-($I353+$J353))*24))))</f>
        <v/>
      </c>
      <c r="P353" s="35">
        <f>IF($A353="","",IF($H353="Falta","Falta",IF($H353="Cancelamento",IF(OR($B353="",$C353="",$I353="",$J353=""),"Aviso não informado",IF(($I353+$J353)&gt;($B353+$C353),"Aviso após o horário",IF((($B353+$C353)-($I353+$J353))*24&lt;=Parâmetros!$B$2,"Cancelamento tardio","Cancelamento antecipado"))),"Tipo inválido")))</f>
        <v/>
      </c>
      <c r="Q353" s="35">
        <f>IF($A353="","",IF(OR($D353="",$K353=""),"",IF($K353=0,"Não",IF($K353&lt;$D353,"Parcial","Total"))))</f>
        <v/>
      </c>
      <c r="R353" s="36">
        <f>IF($A353="","",IF(OR($D353="",$K353=""),"",MAX(0,$D353-$K353)))</f>
        <v/>
      </c>
      <c r="S353" s="52">
        <f>IF($A353="","",IF(OR($G353="",$L353=""),"",MAX(0,$G353-$L353)))</f>
        <v/>
      </c>
      <c r="T353" s="52">
        <f>IF($A353="","",IF(OR($M353="",$N353="",$S353=""),"",IF($N353="Retido",MIN($M353,$S353),0)))</f>
        <v/>
      </c>
      <c r="U353" s="52">
        <f>IF($A353="","",IF(OR($S353="",$T353=""),"",MAX(0,$S353-$T353)))</f>
        <v/>
      </c>
      <c r="V353" s="35">
        <f>IF($A353="","",IF(COUNTIF($A$2:$A$501,$A353)&gt;1,"Código duplicado",IF(OR($B353="",$C353="",$D353="",$E353="",$F353="",$G353="",$H353="",$K353="",$L353="",$M353="",$N353=""),"Revisar campos obrigatórios",IF(AND($H353="Falta",$B353+$C353&gt;NOW()),"Falta com horário futuro",IF(AND($H353="Cancelamento",OR($I353="",$J353="")),"Informar aviso do cancelamento",IF(AND($H353="Falta",OR($I353&lt;&gt;"",$J353&lt;&gt;"")),"Limpar aviso para falta",IF(AND($H353="Cancelamento",($I353+$J353)&gt;($B353+$C353)),"Aviso após o horário",IF(AND($K353=0,$L353&gt;0),"Receita substituta sem reposição",IF(AND($K353&gt;0,$L353=0),"Confirmar reposição sem receita",IF(AND($N353="Retido",$M353&lt;=0),"Depósito retido sem valor",IF(AND($N353="Devolvido",$M353&lt;=0),"Depósito devolvido sem valor",IF(AND($N353="Não se aplica",$M353&gt;0),"Definir destino do depósito",IF($M353&gt;$G353,"Depósito acima do valor previsto","OK")))))))))))))</f>
        <v/>
      </c>
    </row>
    <row r="354" ht="22" customHeight="1">
      <c r="A354" s="25" t="n"/>
      <c r="B354" s="48" t="n"/>
      <c r="C354" s="49" t="n"/>
      <c r="D354" s="28" t="n"/>
      <c r="E354" s="25" t="n"/>
      <c r="F354" s="25" t="n"/>
      <c r="G354" s="50" t="n"/>
      <c r="H354" s="25" t="n"/>
      <c r="I354" s="48" t="n"/>
      <c r="J354" s="49" t="n"/>
      <c r="K354" s="28" t="n"/>
      <c r="L354" s="50" t="n"/>
      <c r="M354" s="50" t="n"/>
      <c r="N354" s="25" t="n"/>
      <c r="O354" s="30">
        <f>IF($A354="","",IF($H354="Falta",0,IF(OR($B354="",$C354="",$I354="",$J354=""),"",MAX(0,(($B354+$C354)-($I354+$J354))*24))))</f>
        <v/>
      </c>
      <c r="P354" s="31">
        <f>IF($A354="","",IF($H354="Falta","Falta",IF($H354="Cancelamento",IF(OR($B354="",$C354="",$I354="",$J354=""),"Aviso não informado",IF(($I354+$J354)&gt;($B354+$C354),"Aviso após o horário",IF((($B354+$C354)-($I354+$J354))*24&lt;=Parâmetros!$B$2,"Cancelamento tardio","Cancelamento antecipado"))),"Tipo inválido")))</f>
        <v/>
      </c>
      <c r="Q354" s="31">
        <f>IF($A354="","",IF(OR($D354="",$K354=""),"",IF($K354=0,"Não",IF($K354&lt;$D354,"Parcial","Total"))))</f>
        <v/>
      </c>
      <c r="R354" s="32">
        <f>IF($A354="","",IF(OR($D354="",$K354=""),"",MAX(0,$D354-$K354)))</f>
        <v/>
      </c>
      <c r="S354" s="51">
        <f>IF($A354="","",IF(OR($G354="",$L354=""),"",MAX(0,$G354-$L354)))</f>
        <v/>
      </c>
      <c r="T354" s="51">
        <f>IF($A354="","",IF(OR($M354="",$N354="",$S354=""),"",IF($N354="Retido",MIN($M354,$S354),0)))</f>
        <v/>
      </c>
      <c r="U354" s="51">
        <f>IF($A354="","",IF(OR($S354="",$T354=""),"",MAX(0,$S354-$T354)))</f>
        <v/>
      </c>
      <c r="V354" s="31">
        <f>IF($A354="","",IF(COUNTIF($A$2:$A$501,$A354)&gt;1,"Código duplicado",IF(OR($B354="",$C354="",$D354="",$E354="",$F354="",$G354="",$H354="",$K354="",$L354="",$M354="",$N354=""),"Revisar campos obrigatórios",IF(AND($H354="Falta",$B354+$C354&gt;NOW()),"Falta com horário futuro",IF(AND($H354="Cancelamento",OR($I354="",$J354="")),"Informar aviso do cancelamento",IF(AND($H354="Falta",OR($I354&lt;&gt;"",$J354&lt;&gt;"")),"Limpar aviso para falta",IF(AND($H354="Cancelamento",($I354+$J354)&gt;($B354+$C354)),"Aviso após o horário",IF(AND($K354=0,$L354&gt;0),"Receita substituta sem reposição",IF(AND($K354&gt;0,$L354=0),"Confirmar reposição sem receita",IF(AND($N354="Retido",$M354&lt;=0),"Depósito retido sem valor",IF(AND($N354="Devolvido",$M354&lt;=0),"Depósito devolvido sem valor",IF(AND($N354="Não se aplica",$M354&gt;0),"Definir destino do depósito",IF($M354&gt;$G354,"Depósito acima do valor previsto","OK")))))))))))))</f>
        <v/>
      </c>
    </row>
    <row r="355" ht="22" customHeight="1">
      <c r="A355" s="25" t="n"/>
      <c r="B355" s="48" t="n"/>
      <c r="C355" s="49" t="n"/>
      <c r="D355" s="28" t="n"/>
      <c r="E355" s="25" t="n"/>
      <c r="F355" s="25" t="n"/>
      <c r="G355" s="50" t="n"/>
      <c r="H355" s="25" t="n"/>
      <c r="I355" s="48" t="n"/>
      <c r="J355" s="49" t="n"/>
      <c r="K355" s="28" t="n"/>
      <c r="L355" s="50" t="n"/>
      <c r="M355" s="50" t="n"/>
      <c r="N355" s="25" t="n"/>
      <c r="O355" s="34">
        <f>IF($A355="","",IF($H355="Falta",0,IF(OR($B355="",$C355="",$I355="",$J355=""),"",MAX(0,(($B355+$C355)-($I355+$J355))*24))))</f>
        <v/>
      </c>
      <c r="P355" s="35">
        <f>IF($A355="","",IF($H355="Falta","Falta",IF($H355="Cancelamento",IF(OR($B355="",$C355="",$I355="",$J355=""),"Aviso não informado",IF(($I355+$J355)&gt;($B355+$C355),"Aviso após o horário",IF((($B355+$C355)-($I355+$J355))*24&lt;=Parâmetros!$B$2,"Cancelamento tardio","Cancelamento antecipado"))),"Tipo inválido")))</f>
        <v/>
      </c>
      <c r="Q355" s="35">
        <f>IF($A355="","",IF(OR($D355="",$K355=""),"",IF($K355=0,"Não",IF($K355&lt;$D355,"Parcial","Total"))))</f>
        <v/>
      </c>
      <c r="R355" s="36">
        <f>IF($A355="","",IF(OR($D355="",$K355=""),"",MAX(0,$D355-$K355)))</f>
        <v/>
      </c>
      <c r="S355" s="52">
        <f>IF($A355="","",IF(OR($G355="",$L355=""),"",MAX(0,$G355-$L355)))</f>
        <v/>
      </c>
      <c r="T355" s="52">
        <f>IF($A355="","",IF(OR($M355="",$N355="",$S355=""),"",IF($N355="Retido",MIN($M355,$S355),0)))</f>
        <v/>
      </c>
      <c r="U355" s="52">
        <f>IF($A355="","",IF(OR($S355="",$T355=""),"",MAX(0,$S355-$T355)))</f>
        <v/>
      </c>
      <c r="V355" s="35">
        <f>IF($A355="","",IF(COUNTIF($A$2:$A$501,$A355)&gt;1,"Código duplicado",IF(OR($B355="",$C355="",$D355="",$E355="",$F355="",$G355="",$H355="",$K355="",$L355="",$M355="",$N355=""),"Revisar campos obrigatórios",IF(AND($H355="Falta",$B355+$C355&gt;NOW()),"Falta com horário futuro",IF(AND($H355="Cancelamento",OR($I355="",$J355="")),"Informar aviso do cancelamento",IF(AND($H355="Falta",OR($I355&lt;&gt;"",$J355&lt;&gt;"")),"Limpar aviso para falta",IF(AND($H355="Cancelamento",($I355+$J355)&gt;($B355+$C355)),"Aviso após o horário",IF(AND($K355=0,$L355&gt;0),"Receita substituta sem reposição",IF(AND($K355&gt;0,$L355=0),"Confirmar reposição sem receita",IF(AND($N355="Retido",$M355&lt;=0),"Depósito retido sem valor",IF(AND($N355="Devolvido",$M355&lt;=0),"Depósito devolvido sem valor",IF(AND($N355="Não se aplica",$M355&gt;0),"Definir destino do depósito",IF($M355&gt;$G355,"Depósito acima do valor previsto","OK")))))))))))))</f>
        <v/>
      </c>
    </row>
    <row r="356" ht="22" customHeight="1">
      <c r="A356" s="25" t="n"/>
      <c r="B356" s="48" t="n"/>
      <c r="C356" s="49" t="n"/>
      <c r="D356" s="28" t="n"/>
      <c r="E356" s="25" t="n"/>
      <c r="F356" s="25" t="n"/>
      <c r="G356" s="50" t="n"/>
      <c r="H356" s="25" t="n"/>
      <c r="I356" s="48" t="n"/>
      <c r="J356" s="49" t="n"/>
      <c r="K356" s="28" t="n"/>
      <c r="L356" s="50" t="n"/>
      <c r="M356" s="50" t="n"/>
      <c r="N356" s="25" t="n"/>
      <c r="O356" s="30">
        <f>IF($A356="","",IF($H356="Falta",0,IF(OR($B356="",$C356="",$I356="",$J356=""),"",MAX(0,(($B356+$C356)-($I356+$J356))*24))))</f>
        <v/>
      </c>
      <c r="P356" s="31">
        <f>IF($A356="","",IF($H356="Falta","Falta",IF($H356="Cancelamento",IF(OR($B356="",$C356="",$I356="",$J356=""),"Aviso não informado",IF(($I356+$J356)&gt;($B356+$C356),"Aviso após o horário",IF((($B356+$C356)-($I356+$J356))*24&lt;=Parâmetros!$B$2,"Cancelamento tardio","Cancelamento antecipado"))),"Tipo inválido")))</f>
        <v/>
      </c>
      <c r="Q356" s="31">
        <f>IF($A356="","",IF(OR($D356="",$K356=""),"",IF($K356=0,"Não",IF($K356&lt;$D356,"Parcial","Total"))))</f>
        <v/>
      </c>
      <c r="R356" s="32">
        <f>IF($A356="","",IF(OR($D356="",$K356=""),"",MAX(0,$D356-$K356)))</f>
        <v/>
      </c>
      <c r="S356" s="51">
        <f>IF($A356="","",IF(OR($G356="",$L356=""),"",MAX(0,$G356-$L356)))</f>
        <v/>
      </c>
      <c r="T356" s="51">
        <f>IF($A356="","",IF(OR($M356="",$N356="",$S356=""),"",IF($N356="Retido",MIN($M356,$S356),0)))</f>
        <v/>
      </c>
      <c r="U356" s="51">
        <f>IF($A356="","",IF(OR($S356="",$T356=""),"",MAX(0,$S356-$T356)))</f>
        <v/>
      </c>
      <c r="V356" s="31">
        <f>IF($A356="","",IF(COUNTIF($A$2:$A$501,$A356)&gt;1,"Código duplicado",IF(OR($B356="",$C356="",$D356="",$E356="",$F356="",$G356="",$H356="",$K356="",$L356="",$M356="",$N356=""),"Revisar campos obrigatórios",IF(AND($H356="Falta",$B356+$C356&gt;NOW()),"Falta com horário futuro",IF(AND($H356="Cancelamento",OR($I356="",$J356="")),"Informar aviso do cancelamento",IF(AND($H356="Falta",OR($I356&lt;&gt;"",$J356&lt;&gt;"")),"Limpar aviso para falta",IF(AND($H356="Cancelamento",($I356+$J356)&gt;($B356+$C356)),"Aviso após o horário",IF(AND($K356=0,$L356&gt;0),"Receita substituta sem reposição",IF(AND($K356&gt;0,$L356=0),"Confirmar reposição sem receita",IF(AND($N356="Retido",$M356&lt;=0),"Depósito retido sem valor",IF(AND($N356="Devolvido",$M356&lt;=0),"Depósito devolvido sem valor",IF(AND($N356="Não se aplica",$M356&gt;0),"Definir destino do depósito",IF($M356&gt;$G356,"Depósito acima do valor previsto","OK")))))))))))))</f>
        <v/>
      </c>
    </row>
    <row r="357" ht="22" customHeight="1">
      <c r="A357" s="25" t="n"/>
      <c r="B357" s="48" t="n"/>
      <c r="C357" s="49" t="n"/>
      <c r="D357" s="28" t="n"/>
      <c r="E357" s="25" t="n"/>
      <c r="F357" s="25" t="n"/>
      <c r="G357" s="50" t="n"/>
      <c r="H357" s="25" t="n"/>
      <c r="I357" s="48" t="n"/>
      <c r="J357" s="49" t="n"/>
      <c r="K357" s="28" t="n"/>
      <c r="L357" s="50" t="n"/>
      <c r="M357" s="50" t="n"/>
      <c r="N357" s="25" t="n"/>
      <c r="O357" s="34">
        <f>IF($A357="","",IF($H357="Falta",0,IF(OR($B357="",$C357="",$I357="",$J357=""),"",MAX(0,(($B357+$C357)-($I357+$J357))*24))))</f>
        <v/>
      </c>
      <c r="P357" s="35">
        <f>IF($A357="","",IF($H357="Falta","Falta",IF($H357="Cancelamento",IF(OR($B357="",$C357="",$I357="",$J357=""),"Aviso não informado",IF(($I357+$J357)&gt;($B357+$C357),"Aviso após o horário",IF((($B357+$C357)-($I357+$J357))*24&lt;=Parâmetros!$B$2,"Cancelamento tardio","Cancelamento antecipado"))),"Tipo inválido")))</f>
        <v/>
      </c>
      <c r="Q357" s="35">
        <f>IF($A357="","",IF(OR($D357="",$K357=""),"",IF($K357=0,"Não",IF($K357&lt;$D357,"Parcial","Total"))))</f>
        <v/>
      </c>
      <c r="R357" s="36">
        <f>IF($A357="","",IF(OR($D357="",$K357=""),"",MAX(0,$D357-$K357)))</f>
        <v/>
      </c>
      <c r="S357" s="52">
        <f>IF($A357="","",IF(OR($G357="",$L357=""),"",MAX(0,$G357-$L357)))</f>
        <v/>
      </c>
      <c r="T357" s="52">
        <f>IF($A357="","",IF(OR($M357="",$N357="",$S357=""),"",IF($N357="Retido",MIN($M357,$S357),0)))</f>
        <v/>
      </c>
      <c r="U357" s="52">
        <f>IF($A357="","",IF(OR($S357="",$T357=""),"",MAX(0,$S357-$T357)))</f>
        <v/>
      </c>
      <c r="V357" s="35">
        <f>IF($A357="","",IF(COUNTIF($A$2:$A$501,$A357)&gt;1,"Código duplicado",IF(OR($B357="",$C357="",$D357="",$E357="",$F357="",$G357="",$H357="",$K357="",$L357="",$M357="",$N357=""),"Revisar campos obrigatórios",IF(AND($H357="Falta",$B357+$C357&gt;NOW()),"Falta com horário futuro",IF(AND($H357="Cancelamento",OR($I357="",$J357="")),"Informar aviso do cancelamento",IF(AND($H357="Falta",OR($I357&lt;&gt;"",$J357&lt;&gt;"")),"Limpar aviso para falta",IF(AND($H357="Cancelamento",($I357+$J357)&gt;($B357+$C357)),"Aviso após o horário",IF(AND($K357=0,$L357&gt;0),"Receita substituta sem reposição",IF(AND($K357&gt;0,$L357=0),"Confirmar reposição sem receita",IF(AND($N357="Retido",$M357&lt;=0),"Depósito retido sem valor",IF(AND($N357="Devolvido",$M357&lt;=0),"Depósito devolvido sem valor",IF(AND($N357="Não se aplica",$M357&gt;0),"Definir destino do depósito",IF($M357&gt;$G357,"Depósito acima do valor previsto","OK")))))))))))))</f>
        <v/>
      </c>
    </row>
    <row r="358" ht="22" customHeight="1">
      <c r="A358" s="25" t="n"/>
      <c r="B358" s="48" t="n"/>
      <c r="C358" s="49" t="n"/>
      <c r="D358" s="28" t="n"/>
      <c r="E358" s="25" t="n"/>
      <c r="F358" s="25" t="n"/>
      <c r="G358" s="50" t="n"/>
      <c r="H358" s="25" t="n"/>
      <c r="I358" s="48" t="n"/>
      <c r="J358" s="49" t="n"/>
      <c r="K358" s="28" t="n"/>
      <c r="L358" s="50" t="n"/>
      <c r="M358" s="50" t="n"/>
      <c r="N358" s="25" t="n"/>
      <c r="O358" s="30">
        <f>IF($A358="","",IF($H358="Falta",0,IF(OR($B358="",$C358="",$I358="",$J358=""),"",MAX(0,(($B358+$C358)-($I358+$J358))*24))))</f>
        <v/>
      </c>
      <c r="P358" s="31">
        <f>IF($A358="","",IF($H358="Falta","Falta",IF($H358="Cancelamento",IF(OR($B358="",$C358="",$I358="",$J358=""),"Aviso não informado",IF(($I358+$J358)&gt;($B358+$C358),"Aviso após o horário",IF((($B358+$C358)-($I358+$J358))*24&lt;=Parâmetros!$B$2,"Cancelamento tardio","Cancelamento antecipado"))),"Tipo inválido")))</f>
        <v/>
      </c>
      <c r="Q358" s="31">
        <f>IF($A358="","",IF(OR($D358="",$K358=""),"",IF($K358=0,"Não",IF($K358&lt;$D358,"Parcial","Total"))))</f>
        <v/>
      </c>
      <c r="R358" s="32">
        <f>IF($A358="","",IF(OR($D358="",$K358=""),"",MAX(0,$D358-$K358)))</f>
        <v/>
      </c>
      <c r="S358" s="51">
        <f>IF($A358="","",IF(OR($G358="",$L358=""),"",MAX(0,$G358-$L358)))</f>
        <v/>
      </c>
      <c r="T358" s="51">
        <f>IF($A358="","",IF(OR($M358="",$N358="",$S358=""),"",IF($N358="Retido",MIN($M358,$S358),0)))</f>
        <v/>
      </c>
      <c r="U358" s="51">
        <f>IF($A358="","",IF(OR($S358="",$T358=""),"",MAX(0,$S358-$T358)))</f>
        <v/>
      </c>
      <c r="V358" s="31">
        <f>IF($A358="","",IF(COUNTIF($A$2:$A$501,$A358)&gt;1,"Código duplicado",IF(OR($B358="",$C358="",$D358="",$E358="",$F358="",$G358="",$H358="",$K358="",$L358="",$M358="",$N358=""),"Revisar campos obrigatórios",IF(AND($H358="Falta",$B358+$C358&gt;NOW()),"Falta com horário futuro",IF(AND($H358="Cancelamento",OR($I358="",$J358="")),"Informar aviso do cancelamento",IF(AND($H358="Falta",OR($I358&lt;&gt;"",$J358&lt;&gt;"")),"Limpar aviso para falta",IF(AND($H358="Cancelamento",($I358+$J358)&gt;($B358+$C358)),"Aviso após o horário",IF(AND($K358=0,$L358&gt;0),"Receita substituta sem reposição",IF(AND($K358&gt;0,$L358=0),"Confirmar reposição sem receita",IF(AND($N358="Retido",$M358&lt;=0),"Depósito retido sem valor",IF(AND($N358="Devolvido",$M358&lt;=0),"Depósito devolvido sem valor",IF(AND($N358="Não se aplica",$M358&gt;0),"Definir destino do depósito",IF($M358&gt;$G358,"Depósito acima do valor previsto","OK")))))))))))))</f>
        <v/>
      </c>
    </row>
    <row r="359" ht="22" customHeight="1">
      <c r="A359" s="25" t="n"/>
      <c r="B359" s="48" t="n"/>
      <c r="C359" s="49" t="n"/>
      <c r="D359" s="28" t="n"/>
      <c r="E359" s="25" t="n"/>
      <c r="F359" s="25" t="n"/>
      <c r="G359" s="50" t="n"/>
      <c r="H359" s="25" t="n"/>
      <c r="I359" s="48" t="n"/>
      <c r="J359" s="49" t="n"/>
      <c r="K359" s="28" t="n"/>
      <c r="L359" s="50" t="n"/>
      <c r="M359" s="50" t="n"/>
      <c r="N359" s="25" t="n"/>
      <c r="O359" s="34">
        <f>IF($A359="","",IF($H359="Falta",0,IF(OR($B359="",$C359="",$I359="",$J359=""),"",MAX(0,(($B359+$C359)-($I359+$J359))*24))))</f>
        <v/>
      </c>
      <c r="P359" s="35">
        <f>IF($A359="","",IF($H359="Falta","Falta",IF($H359="Cancelamento",IF(OR($B359="",$C359="",$I359="",$J359=""),"Aviso não informado",IF(($I359+$J359)&gt;($B359+$C359),"Aviso após o horário",IF((($B359+$C359)-($I359+$J359))*24&lt;=Parâmetros!$B$2,"Cancelamento tardio","Cancelamento antecipado"))),"Tipo inválido")))</f>
        <v/>
      </c>
      <c r="Q359" s="35">
        <f>IF($A359="","",IF(OR($D359="",$K359=""),"",IF($K359=0,"Não",IF($K359&lt;$D359,"Parcial","Total"))))</f>
        <v/>
      </c>
      <c r="R359" s="36">
        <f>IF($A359="","",IF(OR($D359="",$K359=""),"",MAX(0,$D359-$K359)))</f>
        <v/>
      </c>
      <c r="S359" s="52">
        <f>IF($A359="","",IF(OR($G359="",$L359=""),"",MAX(0,$G359-$L359)))</f>
        <v/>
      </c>
      <c r="T359" s="52">
        <f>IF($A359="","",IF(OR($M359="",$N359="",$S359=""),"",IF($N359="Retido",MIN($M359,$S359),0)))</f>
        <v/>
      </c>
      <c r="U359" s="52">
        <f>IF($A359="","",IF(OR($S359="",$T359=""),"",MAX(0,$S359-$T359)))</f>
        <v/>
      </c>
      <c r="V359" s="35">
        <f>IF($A359="","",IF(COUNTIF($A$2:$A$501,$A359)&gt;1,"Código duplicado",IF(OR($B359="",$C359="",$D359="",$E359="",$F359="",$G359="",$H359="",$K359="",$L359="",$M359="",$N359=""),"Revisar campos obrigatórios",IF(AND($H359="Falta",$B359+$C359&gt;NOW()),"Falta com horário futuro",IF(AND($H359="Cancelamento",OR($I359="",$J359="")),"Informar aviso do cancelamento",IF(AND($H359="Falta",OR($I359&lt;&gt;"",$J359&lt;&gt;"")),"Limpar aviso para falta",IF(AND($H359="Cancelamento",($I359+$J359)&gt;($B359+$C359)),"Aviso após o horário",IF(AND($K359=0,$L359&gt;0),"Receita substituta sem reposição",IF(AND($K359&gt;0,$L359=0),"Confirmar reposição sem receita",IF(AND($N359="Retido",$M359&lt;=0),"Depósito retido sem valor",IF(AND($N359="Devolvido",$M359&lt;=0),"Depósito devolvido sem valor",IF(AND($N359="Não se aplica",$M359&gt;0),"Definir destino do depósito",IF($M359&gt;$G359,"Depósito acima do valor previsto","OK")))))))))))))</f>
        <v/>
      </c>
    </row>
    <row r="360" ht="22" customHeight="1">
      <c r="A360" s="25" t="n"/>
      <c r="B360" s="48" t="n"/>
      <c r="C360" s="49" t="n"/>
      <c r="D360" s="28" t="n"/>
      <c r="E360" s="25" t="n"/>
      <c r="F360" s="25" t="n"/>
      <c r="G360" s="50" t="n"/>
      <c r="H360" s="25" t="n"/>
      <c r="I360" s="48" t="n"/>
      <c r="J360" s="49" t="n"/>
      <c r="K360" s="28" t="n"/>
      <c r="L360" s="50" t="n"/>
      <c r="M360" s="50" t="n"/>
      <c r="N360" s="25" t="n"/>
      <c r="O360" s="30">
        <f>IF($A360="","",IF($H360="Falta",0,IF(OR($B360="",$C360="",$I360="",$J360=""),"",MAX(0,(($B360+$C360)-($I360+$J360))*24))))</f>
        <v/>
      </c>
      <c r="P360" s="31">
        <f>IF($A360="","",IF($H360="Falta","Falta",IF($H360="Cancelamento",IF(OR($B360="",$C360="",$I360="",$J360=""),"Aviso não informado",IF(($I360+$J360)&gt;($B360+$C360),"Aviso após o horário",IF((($B360+$C360)-($I360+$J360))*24&lt;=Parâmetros!$B$2,"Cancelamento tardio","Cancelamento antecipado"))),"Tipo inválido")))</f>
        <v/>
      </c>
      <c r="Q360" s="31">
        <f>IF($A360="","",IF(OR($D360="",$K360=""),"",IF($K360=0,"Não",IF($K360&lt;$D360,"Parcial","Total"))))</f>
        <v/>
      </c>
      <c r="R360" s="32">
        <f>IF($A360="","",IF(OR($D360="",$K360=""),"",MAX(0,$D360-$K360)))</f>
        <v/>
      </c>
      <c r="S360" s="51">
        <f>IF($A360="","",IF(OR($G360="",$L360=""),"",MAX(0,$G360-$L360)))</f>
        <v/>
      </c>
      <c r="T360" s="51">
        <f>IF($A360="","",IF(OR($M360="",$N360="",$S360=""),"",IF($N360="Retido",MIN($M360,$S360),0)))</f>
        <v/>
      </c>
      <c r="U360" s="51">
        <f>IF($A360="","",IF(OR($S360="",$T360=""),"",MAX(0,$S360-$T360)))</f>
        <v/>
      </c>
      <c r="V360" s="31">
        <f>IF($A360="","",IF(COUNTIF($A$2:$A$501,$A360)&gt;1,"Código duplicado",IF(OR($B360="",$C360="",$D360="",$E360="",$F360="",$G360="",$H360="",$K360="",$L360="",$M360="",$N360=""),"Revisar campos obrigatórios",IF(AND($H360="Falta",$B360+$C360&gt;NOW()),"Falta com horário futuro",IF(AND($H360="Cancelamento",OR($I360="",$J360="")),"Informar aviso do cancelamento",IF(AND($H360="Falta",OR($I360&lt;&gt;"",$J360&lt;&gt;"")),"Limpar aviso para falta",IF(AND($H360="Cancelamento",($I360+$J360)&gt;($B360+$C360)),"Aviso após o horário",IF(AND($K360=0,$L360&gt;0),"Receita substituta sem reposição",IF(AND($K360&gt;0,$L360=0),"Confirmar reposição sem receita",IF(AND($N360="Retido",$M360&lt;=0),"Depósito retido sem valor",IF(AND($N360="Devolvido",$M360&lt;=0),"Depósito devolvido sem valor",IF(AND($N360="Não se aplica",$M360&gt;0),"Definir destino do depósito",IF($M360&gt;$G360,"Depósito acima do valor previsto","OK")))))))))))))</f>
        <v/>
      </c>
    </row>
    <row r="361" ht="22" customHeight="1">
      <c r="A361" s="25" t="n"/>
      <c r="B361" s="48" t="n"/>
      <c r="C361" s="49" t="n"/>
      <c r="D361" s="28" t="n"/>
      <c r="E361" s="25" t="n"/>
      <c r="F361" s="25" t="n"/>
      <c r="G361" s="50" t="n"/>
      <c r="H361" s="25" t="n"/>
      <c r="I361" s="48" t="n"/>
      <c r="J361" s="49" t="n"/>
      <c r="K361" s="28" t="n"/>
      <c r="L361" s="50" t="n"/>
      <c r="M361" s="50" t="n"/>
      <c r="N361" s="25" t="n"/>
      <c r="O361" s="34">
        <f>IF($A361="","",IF($H361="Falta",0,IF(OR($B361="",$C361="",$I361="",$J361=""),"",MAX(0,(($B361+$C361)-($I361+$J361))*24))))</f>
        <v/>
      </c>
      <c r="P361" s="35">
        <f>IF($A361="","",IF($H361="Falta","Falta",IF($H361="Cancelamento",IF(OR($B361="",$C361="",$I361="",$J361=""),"Aviso não informado",IF(($I361+$J361)&gt;($B361+$C361),"Aviso após o horário",IF((($B361+$C361)-($I361+$J361))*24&lt;=Parâmetros!$B$2,"Cancelamento tardio","Cancelamento antecipado"))),"Tipo inválido")))</f>
        <v/>
      </c>
      <c r="Q361" s="35">
        <f>IF($A361="","",IF(OR($D361="",$K361=""),"",IF($K361=0,"Não",IF($K361&lt;$D361,"Parcial","Total"))))</f>
        <v/>
      </c>
      <c r="R361" s="36">
        <f>IF($A361="","",IF(OR($D361="",$K361=""),"",MAX(0,$D361-$K361)))</f>
        <v/>
      </c>
      <c r="S361" s="52">
        <f>IF($A361="","",IF(OR($G361="",$L361=""),"",MAX(0,$G361-$L361)))</f>
        <v/>
      </c>
      <c r="T361" s="52">
        <f>IF($A361="","",IF(OR($M361="",$N361="",$S361=""),"",IF($N361="Retido",MIN($M361,$S361),0)))</f>
        <v/>
      </c>
      <c r="U361" s="52">
        <f>IF($A361="","",IF(OR($S361="",$T361=""),"",MAX(0,$S361-$T361)))</f>
        <v/>
      </c>
      <c r="V361" s="35">
        <f>IF($A361="","",IF(COUNTIF($A$2:$A$501,$A361)&gt;1,"Código duplicado",IF(OR($B361="",$C361="",$D361="",$E361="",$F361="",$G361="",$H361="",$K361="",$L361="",$M361="",$N361=""),"Revisar campos obrigatórios",IF(AND($H361="Falta",$B361+$C361&gt;NOW()),"Falta com horário futuro",IF(AND($H361="Cancelamento",OR($I361="",$J361="")),"Informar aviso do cancelamento",IF(AND($H361="Falta",OR($I361&lt;&gt;"",$J361&lt;&gt;"")),"Limpar aviso para falta",IF(AND($H361="Cancelamento",($I361+$J361)&gt;($B361+$C361)),"Aviso após o horário",IF(AND($K361=0,$L361&gt;0),"Receita substituta sem reposição",IF(AND($K361&gt;0,$L361=0),"Confirmar reposição sem receita",IF(AND($N361="Retido",$M361&lt;=0),"Depósito retido sem valor",IF(AND($N361="Devolvido",$M361&lt;=0),"Depósito devolvido sem valor",IF(AND($N361="Não se aplica",$M361&gt;0),"Definir destino do depósito",IF($M361&gt;$G361,"Depósito acima do valor previsto","OK")))))))))))))</f>
        <v/>
      </c>
    </row>
    <row r="362" ht="22" customHeight="1">
      <c r="A362" s="25" t="n"/>
      <c r="B362" s="48" t="n"/>
      <c r="C362" s="49" t="n"/>
      <c r="D362" s="28" t="n"/>
      <c r="E362" s="25" t="n"/>
      <c r="F362" s="25" t="n"/>
      <c r="G362" s="50" t="n"/>
      <c r="H362" s="25" t="n"/>
      <c r="I362" s="48" t="n"/>
      <c r="J362" s="49" t="n"/>
      <c r="K362" s="28" t="n"/>
      <c r="L362" s="50" t="n"/>
      <c r="M362" s="50" t="n"/>
      <c r="N362" s="25" t="n"/>
      <c r="O362" s="30">
        <f>IF($A362="","",IF($H362="Falta",0,IF(OR($B362="",$C362="",$I362="",$J362=""),"",MAX(0,(($B362+$C362)-($I362+$J362))*24))))</f>
        <v/>
      </c>
      <c r="P362" s="31">
        <f>IF($A362="","",IF($H362="Falta","Falta",IF($H362="Cancelamento",IF(OR($B362="",$C362="",$I362="",$J362=""),"Aviso não informado",IF(($I362+$J362)&gt;($B362+$C362),"Aviso após o horário",IF((($B362+$C362)-($I362+$J362))*24&lt;=Parâmetros!$B$2,"Cancelamento tardio","Cancelamento antecipado"))),"Tipo inválido")))</f>
        <v/>
      </c>
      <c r="Q362" s="31">
        <f>IF($A362="","",IF(OR($D362="",$K362=""),"",IF($K362=0,"Não",IF($K362&lt;$D362,"Parcial","Total"))))</f>
        <v/>
      </c>
      <c r="R362" s="32">
        <f>IF($A362="","",IF(OR($D362="",$K362=""),"",MAX(0,$D362-$K362)))</f>
        <v/>
      </c>
      <c r="S362" s="51">
        <f>IF($A362="","",IF(OR($G362="",$L362=""),"",MAX(0,$G362-$L362)))</f>
        <v/>
      </c>
      <c r="T362" s="51">
        <f>IF($A362="","",IF(OR($M362="",$N362="",$S362=""),"",IF($N362="Retido",MIN($M362,$S362),0)))</f>
        <v/>
      </c>
      <c r="U362" s="51">
        <f>IF($A362="","",IF(OR($S362="",$T362=""),"",MAX(0,$S362-$T362)))</f>
        <v/>
      </c>
      <c r="V362" s="31">
        <f>IF($A362="","",IF(COUNTIF($A$2:$A$501,$A362)&gt;1,"Código duplicado",IF(OR($B362="",$C362="",$D362="",$E362="",$F362="",$G362="",$H362="",$K362="",$L362="",$M362="",$N362=""),"Revisar campos obrigatórios",IF(AND($H362="Falta",$B362+$C362&gt;NOW()),"Falta com horário futuro",IF(AND($H362="Cancelamento",OR($I362="",$J362="")),"Informar aviso do cancelamento",IF(AND($H362="Falta",OR($I362&lt;&gt;"",$J362&lt;&gt;"")),"Limpar aviso para falta",IF(AND($H362="Cancelamento",($I362+$J362)&gt;($B362+$C362)),"Aviso após o horário",IF(AND($K362=0,$L362&gt;0),"Receita substituta sem reposição",IF(AND($K362&gt;0,$L362=0),"Confirmar reposição sem receita",IF(AND($N362="Retido",$M362&lt;=0),"Depósito retido sem valor",IF(AND($N362="Devolvido",$M362&lt;=0),"Depósito devolvido sem valor",IF(AND($N362="Não se aplica",$M362&gt;0),"Definir destino do depósito",IF($M362&gt;$G362,"Depósito acima do valor previsto","OK")))))))))))))</f>
        <v/>
      </c>
    </row>
    <row r="363" ht="22" customHeight="1">
      <c r="A363" s="25" t="n"/>
      <c r="B363" s="48" t="n"/>
      <c r="C363" s="49" t="n"/>
      <c r="D363" s="28" t="n"/>
      <c r="E363" s="25" t="n"/>
      <c r="F363" s="25" t="n"/>
      <c r="G363" s="50" t="n"/>
      <c r="H363" s="25" t="n"/>
      <c r="I363" s="48" t="n"/>
      <c r="J363" s="49" t="n"/>
      <c r="K363" s="28" t="n"/>
      <c r="L363" s="50" t="n"/>
      <c r="M363" s="50" t="n"/>
      <c r="N363" s="25" t="n"/>
      <c r="O363" s="34">
        <f>IF($A363="","",IF($H363="Falta",0,IF(OR($B363="",$C363="",$I363="",$J363=""),"",MAX(0,(($B363+$C363)-($I363+$J363))*24))))</f>
        <v/>
      </c>
      <c r="P363" s="35">
        <f>IF($A363="","",IF($H363="Falta","Falta",IF($H363="Cancelamento",IF(OR($B363="",$C363="",$I363="",$J363=""),"Aviso não informado",IF(($I363+$J363)&gt;($B363+$C363),"Aviso após o horário",IF((($B363+$C363)-($I363+$J363))*24&lt;=Parâmetros!$B$2,"Cancelamento tardio","Cancelamento antecipado"))),"Tipo inválido")))</f>
        <v/>
      </c>
      <c r="Q363" s="35">
        <f>IF($A363="","",IF(OR($D363="",$K363=""),"",IF($K363=0,"Não",IF($K363&lt;$D363,"Parcial","Total"))))</f>
        <v/>
      </c>
      <c r="R363" s="36">
        <f>IF($A363="","",IF(OR($D363="",$K363=""),"",MAX(0,$D363-$K363)))</f>
        <v/>
      </c>
      <c r="S363" s="52">
        <f>IF($A363="","",IF(OR($G363="",$L363=""),"",MAX(0,$G363-$L363)))</f>
        <v/>
      </c>
      <c r="T363" s="52">
        <f>IF($A363="","",IF(OR($M363="",$N363="",$S363=""),"",IF($N363="Retido",MIN($M363,$S363),0)))</f>
        <v/>
      </c>
      <c r="U363" s="52">
        <f>IF($A363="","",IF(OR($S363="",$T363=""),"",MAX(0,$S363-$T363)))</f>
        <v/>
      </c>
      <c r="V363" s="35">
        <f>IF($A363="","",IF(COUNTIF($A$2:$A$501,$A363)&gt;1,"Código duplicado",IF(OR($B363="",$C363="",$D363="",$E363="",$F363="",$G363="",$H363="",$K363="",$L363="",$M363="",$N363=""),"Revisar campos obrigatórios",IF(AND($H363="Falta",$B363+$C363&gt;NOW()),"Falta com horário futuro",IF(AND($H363="Cancelamento",OR($I363="",$J363="")),"Informar aviso do cancelamento",IF(AND($H363="Falta",OR($I363&lt;&gt;"",$J363&lt;&gt;"")),"Limpar aviso para falta",IF(AND($H363="Cancelamento",($I363+$J363)&gt;($B363+$C363)),"Aviso após o horário",IF(AND($K363=0,$L363&gt;0),"Receita substituta sem reposição",IF(AND($K363&gt;0,$L363=0),"Confirmar reposição sem receita",IF(AND($N363="Retido",$M363&lt;=0),"Depósito retido sem valor",IF(AND($N363="Devolvido",$M363&lt;=0),"Depósito devolvido sem valor",IF(AND($N363="Não se aplica",$M363&gt;0),"Definir destino do depósito",IF($M363&gt;$G363,"Depósito acima do valor previsto","OK")))))))))))))</f>
        <v/>
      </c>
    </row>
    <row r="364" ht="22" customHeight="1">
      <c r="A364" s="25" t="n"/>
      <c r="B364" s="48" t="n"/>
      <c r="C364" s="49" t="n"/>
      <c r="D364" s="28" t="n"/>
      <c r="E364" s="25" t="n"/>
      <c r="F364" s="25" t="n"/>
      <c r="G364" s="50" t="n"/>
      <c r="H364" s="25" t="n"/>
      <c r="I364" s="48" t="n"/>
      <c r="J364" s="49" t="n"/>
      <c r="K364" s="28" t="n"/>
      <c r="L364" s="50" t="n"/>
      <c r="M364" s="50" t="n"/>
      <c r="N364" s="25" t="n"/>
      <c r="O364" s="30">
        <f>IF($A364="","",IF($H364="Falta",0,IF(OR($B364="",$C364="",$I364="",$J364=""),"",MAX(0,(($B364+$C364)-($I364+$J364))*24))))</f>
        <v/>
      </c>
      <c r="P364" s="31">
        <f>IF($A364="","",IF($H364="Falta","Falta",IF($H364="Cancelamento",IF(OR($B364="",$C364="",$I364="",$J364=""),"Aviso não informado",IF(($I364+$J364)&gt;($B364+$C364),"Aviso após o horário",IF((($B364+$C364)-($I364+$J364))*24&lt;=Parâmetros!$B$2,"Cancelamento tardio","Cancelamento antecipado"))),"Tipo inválido")))</f>
        <v/>
      </c>
      <c r="Q364" s="31">
        <f>IF($A364="","",IF(OR($D364="",$K364=""),"",IF($K364=0,"Não",IF($K364&lt;$D364,"Parcial","Total"))))</f>
        <v/>
      </c>
      <c r="R364" s="32">
        <f>IF($A364="","",IF(OR($D364="",$K364=""),"",MAX(0,$D364-$K364)))</f>
        <v/>
      </c>
      <c r="S364" s="51">
        <f>IF($A364="","",IF(OR($G364="",$L364=""),"",MAX(0,$G364-$L364)))</f>
        <v/>
      </c>
      <c r="T364" s="51">
        <f>IF($A364="","",IF(OR($M364="",$N364="",$S364=""),"",IF($N364="Retido",MIN($M364,$S364),0)))</f>
        <v/>
      </c>
      <c r="U364" s="51">
        <f>IF($A364="","",IF(OR($S364="",$T364=""),"",MAX(0,$S364-$T364)))</f>
        <v/>
      </c>
      <c r="V364" s="31">
        <f>IF($A364="","",IF(COUNTIF($A$2:$A$501,$A364)&gt;1,"Código duplicado",IF(OR($B364="",$C364="",$D364="",$E364="",$F364="",$G364="",$H364="",$K364="",$L364="",$M364="",$N364=""),"Revisar campos obrigatórios",IF(AND($H364="Falta",$B364+$C364&gt;NOW()),"Falta com horário futuro",IF(AND($H364="Cancelamento",OR($I364="",$J364="")),"Informar aviso do cancelamento",IF(AND($H364="Falta",OR($I364&lt;&gt;"",$J364&lt;&gt;"")),"Limpar aviso para falta",IF(AND($H364="Cancelamento",($I364+$J364)&gt;($B364+$C364)),"Aviso após o horário",IF(AND($K364=0,$L364&gt;0),"Receita substituta sem reposição",IF(AND($K364&gt;0,$L364=0),"Confirmar reposição sem receita",IF(AND($N364="Retido",$M364&lt;=0),"Depósito retido sem valor",IF(AND($N364="Devolvido",$M364&lt;=0),"Depósito devolvido sem valor",IF(AND($N364="Não se aplica",$M364&gt;0),"Definir destino do depósito",IF($M364&gt;$G364,"Depósito acima do valor previsto","OK")))))))))))))</f>
        <v/>
      </c>
    </row>
    <row r="365" ht="22" customHeight="1">
      <c r="A365" s="25" t="n"/>
      <c r="B365" s="48" t="n"/>
      <c r="C365" s="49" t="n"/>
      <c r="D365" s="28" t="n"/>
      <c r="E365" s="25" t="n"/>
      <c r="F365" s="25" t="n"/>
      <c r="G365" s="50" t="n"/>
      <c r="H365" s="25" t="n"/>
      <c r="I365" s="48" t="n"/>
      <c r="J365" s="49" t="n"/>
      <c r="K365" s="28" t="n"/>
      <c r="L365" s="50" t="n"/>
      <c r="M365" s="50" t="n"/>
      <c r="N365" s="25" t="n"/>
      <c r="O365" s="34">
        <f>IF($A365="","",IF($H365="Falta",0,IF(OR($B365="",$C365="",$I365="",$J365=""),"",MAX(0,(($B365+$C365)-($I365+$J365))*24))))</f>
        <v/>
      </c>
      <c r="P365" s="35">
        <f>IF($A365="","",IF($H365="Falta","Falta",IF($H365="Cancelamento",IF(OR($B365="",$C365="",$I365="",$J365=""),"Aviso não informado",IF(($I365+$J365)&gt;($B365+$C365),"Aviso após o horário",IF((($B365+$C365)-($I365+$J365))*24&lt;=Parâmetros!$B$2,"Cancelamento tardio","Cancelamento antecipado"))),"Tipo inválido")))</f>
        <v/>
      </c>
      <c r="Q365" s="35">
        <f>IF($A365="","",IF(OR($D365="",$K365=""),"",IF($K365=0,"Não",IF($K365&lt;$D365,"Parcial","Total"))))</f>
        <v/>
      </c>
      <c r="R365" s="36">
        <f>IF($A365="","",IF(OR($D365="",$K365=""),"",MAX(0,$D365-$K365)))</f>
        <v/>
      </c>
      <c r="S365" s="52">
        <f>IF($A365="","",IF(OR($G365="",$L365=""),"",MAX(0,$G365-$L365)))</f>
        <v/>
      </c>
      <c r="T365" s="52">
        <f>IF($A365="","",IF(OR($M365="",$N365="",$S365=""),"",IF($N365="Retido",MIN($M365,$S365),0)))</f>
        <v/>
      </c>
      <c r="U365" s="52">
        <f>IF($A365="","",IF(OR($S365="",$T365=""),"",MAX(0,$S365-$T365)))</f>
        <v/>
      </c>
      <c r="V365" s="35">
        <f>IF($A365="","",IF(COUNTIF($A$2:$A$501,$A365)&gt;1,"Código duplicado",IF(OR($B365="",$C365="",$D365="",$E365="",$F365="",$G365="",$H365="",$K365="",$L365="",$M365="",$N365=""),"Revisar campos obrigatórios",IF(AND($H365="Falta",$B365+$C365&gt;NOW()),"Falta com horário futuro",IF(AND($H365="Cancelamento",OR($I365="",$J365="")),"Informar aviso do cancelamento",IF(AND($H365="Falta",OR($I365&lt;&gt;"",$J365&lt;&gt;"")),"Limpar aviso para falta",IF(AND($H365="Cancelamento",($I365+$J365)&gt;($B365+$C365)),"Aviso após o horário",IF(AND($K365=0,$L365&gt;0),"Receita substituta sem reposição",IF(AND($K365&gt;0,$L365=0),"Confirmar reposição sem receita",IF(AND($N365="Retido",$M365&lt;=0),"Depósito retido sem valor",IF(AND($N365="Devolvido",$M365&lt;=0),"Depósito devolvido sem valor",IF(AND($N365="Não se aplica",$M365&gt;0),"Definir destino do depósito",IF($M365&gt;$G365,"Depósito acima do valor previsto","OK")))))))))))))</f>
        <v/>
      </c>
    </row>
    <row r="366" ht="22" customHeight="1">
      <c r="A366" s="25" t="n"/>
      <c r="B366" s="48" t="n"/>
      <c r="C366" s="49" t="n"/>
      <c r="D366" s="28" t="n"/>
      <c r="E366" s="25" t="n"/>
      <c r="F366" s="25" t="n"/>
      <c r="G366" s="50" t="n"/>
      <c r="H366" s="25" t="n"/>
      <c r="I366" s="48" t="n"/>
      <c r="J366" s="49" t="n"/>
      <c r="K366" s="28" t="n"/>
      <c r="L366" s="50" t="n"/>
      <c r="M366" s="50" t="n"/>
      <c r="N366" s="25" t="n"/>
      <c r="O366" s="30">
        <f>IF($A366="","",IF($H366="Falta",0,IF(OR($B366="",$C366="",$I366="",$J366=""),"",MAX(0,(($B366+$C366)-($I366+$J366))*24))))</f>
        <v/>
      </c>
      <c r="P366" s="31">
        <f>IF($A366="","",IF($H366="Falta","Falta",IF($H366="Cancelamento",IF(OR($B366="",$C366="",$I366="",$J366=""),"Aviso não informado",IF(($I366+$J366)&gt;($B366+$C366),"Aviso após o horário",IF((($B366+$C366)-($I366+$J366))*24&lt;=Parâmetros!$B$2,"Cancelamento tardio","Cancelamento antecipado"))),"Tipo inválido")))</f>
        <v/>
      </c>
      <c r="Q366" s="31">
        <f>IF($A366="","",IF(OR($D366="",$K366=""),"",IF($K366=0,"Não",IF($K366&lt;$D366,"Parcial","Total"))))</f>
        <v/>
      </c>
      <c r="R366" s="32">
        <f>IF($A366="","",IF(OR($D366="",$K366=""),"",MAX(0,$D366-$K366)))</f>
        <v/>
      </c>
      <c r="S366" s="51">
        <f>IF($A366="","",IF(OR($G366="",$L366=""),"",MAX(0,$G366-$L366)))</f>
        <v/>
      </c>
      <c r="T366" s="51">
        <f>IF($A366="","",IF(OR($M366="",$N366="",$S366=""),"",IF($N366="Retido",MIN($M366,$S366),0)))</f>
        <v/>
      </c>
      <c r="U366" s="51">
        <f>IF($A366="","",IF(OR($S366="",$T366=""),"",MAX(0,$S366-$T366)))</f>
        <v/>
      </c>
      <c r="V366" s="31">
        <f>IF($A366="","",IF(COUNTIF($A$2:$A$501,$A366)&gt;1,"Código duplicado",IF(OR($B366="",$C366="",$D366="",$E366="",$F366="",$G366="",$H366="",$K366="",$L366="",$M366="",$N366=""),"Revisar campos obrigatórios",IF(AND($H366="Falta",$B366+$C366&gt;NOW()),"Falta com horário futuro",IF(AND($H366="Cancelamento",OR($I366="",$J366="")),"Informar aviso do cancelamento",IF(AND($H366="Falta",OR($I366&lt;&gt;"",$J366&lt;&gt;"")),"Limpar aviso para falta",IF(AND($H366="Cancelamento",($I366+$J366)&gt;($B366+$C366)),"Aviso após o horário",IF(AND($K366=0,$L366&gt;0),"Receita substituta sem reposição",IF(AND($K366&gt;0,$L366=0),"Confirmar reposição sem receita",IF(AND($N366="Retido",$M366&lt;=0),"Depósito retido sem valor",IF(AND($N366="Devolvido",$M366&lt;=0),"Depósito devolvido sem valor",IF(AND($N366="Não se aplica",$M366&gt;0),"Definir destino do depósito",IF($M366&gt;$G366,"Depósito acima do valor previsto","OK")))))))))))))</f>
        <v/>
      </c>
    </row>
    <row r="367" ht="22" customHeight="1">
      <c r="A367" s="25" t="n"/>
      <c r="B367" s="48" t="n"/>
      <c r="C367" s="49" t="n"/>
      <c r="D367" s="28" t="n"/>
      <c r="E367" s="25" t="n"/>
      <c r="F367" s="25" t="n"/>
      <c r="G367" s="50" t="n"/>
      <c r="H367" s="25" t="n"/>
      <c r="I367" s="48" t="n"/>
      <c r="J367" s="49" t="n"/>
      <c r="K367" s="28" t="n"/>
      <c r="L367" s="50" t="n"/>
      <c r="M367" s="50" t="n"/>
      <c r="N367" s="25" t="n"/>
      <c r="O367" s="34">
        <f>IF($A367="","",IF($H367="Falta",0,IF(OR($B367="",$C367="",$I367="",$J367=""),"",MAX(0,(($B367+$C367)-($I367+$J367))*24))))</f>
        <v/>
      </c>
      <c r="P367" s="35">
        <f>IF($A367="","",IF($H367="Falta","Falta",IF($H367="Cancelamento",IF(OR($B367="",$C367="",$I367="",$J367=""),"Aviso não informado",IF(($I367+$J367)&gt;($B367+$C367),"Aviso após o horário",IF((($B367+$C367)-($I367+$J367))*24&lt;=Parâmetros!$B$2,"Cancelamento tardio","Cancelamento antecipado"))),"Tipo inválido")))</f>
        <v/>
      </c>
      <c r="Q367" s="35">
        <f>IF($A367="","",IF(OR($D367="",$K367=""),"",IF($K367=0,"Não",IF($K367&lt;$D367,"Parcial","Total"))))</f>
        <v/>
      </c>
      <c r="R367" s="36">
        <f>IF($A367="","",IF(OR($D367="",$K367=""),"",MAX(0,$D367-$K367)))</f>
        <v/>
      </c>
      <c r="S367" s="52">
        <f>IF($A367="","",IF(OR($G367="",$L367=""),"",MAX(0,$G367-$L367)))</f>
        <v/>
      </c>
      <c r="T367" s="52">
        <f>IF($A367="","",IF(OR($M367="",$N367="",$S367=""),"",IF($N367="Retido",MIN($M367,$S367),0)))</f>
        <v/>
      </c>
      <c r="U367" s="52">
        <f>IF($A367="","",IF(OR($S367="",$T367=""),"",MAX(0,$S367-$T367)))</f>
        <v/>
      </c>
      <c r="V367" s="35">
        <f>IF($A367="","",IF(COUNTIF($A$2:$A$501,$A367)&gt;1,"Código duplicado",IF(OR($B367="",$C367="",$D367="",$E367="",$F367="",$G367="",$H367="",$K367="",$L367="",$M367="",$N367=""),"Revisar campos obrigatórios",IF(AND($H367="Falta",$B367+$C367&gt;NOW()),"Falta com horário futuro",IF(AND($H367="Cancelamento",OR($I367="",$J367="")),"Informar aviso do cancelamento",IF(AND($H367="Falta",OR($I367&lt;&gt;"",$J367&lt;&gt;"")),"Limpar aviso para falta",IF(AND($H367="Cancelamento",($I367+$J367)&gt;($B367+$C367)),"Aviso após o horário",IF(AND($K367=0,$L367&gt;0),"Receita substituta sem reposição",IF(AND($K367&gt;0,$L367=0),"Confirmar reposição sem receita",IF(AND($N367="Retido",$M367&lt;=0),"Depósito retido sem valor",IF(AND($N367="Devolvido",$M367&lt;=0),"Depósito devolvido sem valor",IF(AND($N367="Não se aplica",$M367&gt;0),"Definir destino do depósito",IF($M367&gt;$G367,"Depósito acima do valor previsto","OK")))))))))))))</f>
        <v/>
      </c>
    </row>
    <row r="368" ht="22" customHeight="1">
      <c r="A368" s="25" t="n"/>
      <c r="B368" s="48" t="n"/>
      <c r="C368" s="49" t="n"/>
      <c r="D368" s="28" t="n"/>
      <c r="E368" s="25" t="n"/>
      <c r="F368" s="25" t="n"/>
      <c r="G368" s="50" t="n"/>
      <c r="H368" s="25" t="n"/>
      <c r="I368" s="48" t="n"/>
      <c r="J368" s="49" t="n"/>
      <c r="K368" s="28" t="n"/>
      <c r="L368" s="50" t="n"/>
      <c r="M368" s="50" t="n"/>
      <c r="N368" s="25" t="n"/>
      <c r="O368" s="30">
        <f>IF($A368="","",IF($H368="Falta",0,IF(OR($B368="",$C368="",$I368="",$J368=""),"",MAX(0,(($B368+$C368)-($I368+$J368))*24))))</f>
        <v/>
      </c>
      <c r="P368" s="31">
        <f>IF($A368="","",IF($H368="Falta","Falta",IF($H368="Cancelamento",IF(OR($B368="",$C368="",$I368="",$J368=""),"Aviso não informado",IF(($I368+$J368)&gt;($B368+$C368),"Aviso após o horário",IF((($B368+$C368)-($I368+$J368))*24&lt;=Parâmetros!$B$2,"Cancelamento tardio","Cancelamento antecipado"))),"Tipo inválido")))</f>
        <v/>
      </c>
      <c r="Q368" s="31">
        <f>IF($A368="","",IF(OR($D368="",$K368=""),"",IF($K368=0,"Não",IF($K368&lt;$D368,"Parcial","Total"))))</f>
        <v/>
      </c>
      <c r="R368" s="32">
        <f>IF($A368="","",IF(OR($D368="",$K368=""),"",MAX(0,$D368-$K368)))</f>
        <v/>
      </c>
      <c r="S368" s="51">
        <f>IF($A368="","",IF(OR($G368="",$L368=""),"",MAX(0,$G368-$L368)))</f>
        <v/>
      </c>
      <c r="T368" s="51">
        <f>IF($A368="","",IF(OR($M368="",$N368="",$S368=""),"",IF($N368="Retido",MIN($M368,$S368),0)))</f>
        <v/>
      </c>
      <c r="U368" s="51">
        <f>IF($A368="","",IF(OR($S368="",$T368=""),"",MAX(0,$S368-$T368)))</f>
        <v/>
      </c>
      <c r="V368" s="31">
        <f>IF($A368="","",IF(COUNTIF($A$2:$A$501,$A368)&gt;1,"Código duplicado",IF(OR($B368="",$C368="",$D368="",$E368="",$F368="",$G368="",$H368="",$K368="",$L368="",$M368="",$N368=""),"Revisar campos obrigatórios",IF(AND($H368="Falta",$B368+$C368&gt;NOW()),"Falta com horário futuro",IF(AND($H368="Cancelamento",OR($I368="",$J368="")),"Informar aviso do cancelamento",IF(AND($H368="Falta",OR($I368&lt;&gt;"",$J368&lt;&gt;"")),"Limpar aviso para falta",IF(AND($H368="Cancelamento",($I368+$J368)&gt;($B368+$C368)),"Aviso após o horário",IF(AND($K368=0,$L368&gt;0),"Receita substituta sem reposição",IF(AND($K368&gt;0,$L368=0),"Confirmar reposição sem receita",IF(AND($N368="Retido",$M368&lt;=0),"Depósito retido sem valor",IF(AND($N368="Devolvido",$M368&lt;=0),"Depósito devolvido sem valor",IF(AND($N368="Não se aplica",$M368&gt;0),"Definir destino do depósito",IF($M368&gt;$G368,"Depósito acima do valor previsto","OK")))))))))))))</f>
        <v/>
      </c>
    </row>
    <row r="369" ht="22" customHeight="1">
      <c r="A369" s="25" t="n"/>
      <c r="B369" s="48" t="n"/>
      <c r="C369" s="49" t="n"/>
      <c r="D369" s="28" t="n"/>
      <c r="E369" s="25" t="n"/>
      <c r="F369" s="25" t="n"/>
      <c r="G369" s="50" t="n"/>
      <c r="H369" s="25" t="n"/>
      <c r="I369" s="48" t="n"/>
      <c r="J369" s="49" t="n"/>
      <c r="K369" s="28" t="n"/>
      <c r="L369" s="50" t="n"/>
      <c r="M369" s="50" t="n"/>
      <c r="N369" s="25" t="n"/>
      <c r="O369" s="34">
        <f>IF($A369="","",IF($H369="Falta",0,IF(OR($B369="",$C369="",$I369="",$J369=""),"",MAX(0,(($B369+$C369)-($I369+$J369))*24))))</f>
        <v/>
      </c>
      <c r="P369" s="35">
        <f>IF($A369="","",IF($H369="Falta","Falta",IF($H369="Cancelamento",IF(OR($B369="",$C369="",$I369="",$J369=""),"Aviso não informado",IF(($I369+$J369)&gt;($B369+$C369),"Aviso após o horário",IF((($B369+$C369)-($I369+$J369))*24&lt;=Parâmetros!$B$2,"Cancelamento tardio","Cancelamento antecipado"))),"Tipo inválido")))</f>
        <v/>
      </c>
      <c r="Q369" s="35">
        <f>IF($A369="","",IF(OR($D369="",$K369=""),"",IF($K369=0,"Não",IF($K369&lt;$D369,"Parcial","Total"))))</f>
        <v/>
      </c>
      <c r="R369" s="36">
        <f>IF($A369="","",IF(OR($D369="",$K369=""),"",MAX(0,$D369-$K369)))</f>
        <v/>
      </c>
      <c r="S369" s="52">
        <f>IF($A369="","",IF(OR($G369="",$L369=""),"",MAX(0,$G369-$L369)))</f>
        <v/>
      </c>
      <c r="T369" s="52">
        <f>IF($A369="","",IF(OR($M369="",$N369="",$S369=""),"",IF($N369="Retido",MIN($M369,$S369),0)))</f>
        <v/>
      </c>
      <c r="U369" s="52">
        <f>IF($A369="","",IF(OR($S369="",$T369=""),"",MAX(0,$S369-$T369)))</f>
        <v/>
      </c>
      <c r="V369" s="35">
        <f>IF($A369="","",IF(COUNTIF($A$2:$A$501,$A369)&gt;1,"Código duplicado",IF(OR($B369="",$C369="",$D369="",$E369="",$F369="",$G369="",$H369="",$K369="",$L369="",$M369="",$N369=""),"Revisar campos obrigatórios",IF(AND($H369="Falta",$B369+$C369&gt;NOW()),"Falta com horário futuro",IF(AND($H369="Cancelamento",OR($I369="",$J369="")),"Informar aviso do cancelamento",IF(AND($H369="Falta",OR($I369&lt;&gt;"",$J369&lt;&gt;"")),"Limpar aviso para falta",IF(AND($H369="Cancelamento",($I369+$J369)&gt;($B369+$C369)),"Aviso após o horário",IF(AND($K369=0,$L369&gt;0),"Receita substituta sem reposição",IF(AND($K369&gt;0,$L369=0),"Confirmar reposição sem receita",IF(AND($N369="Retido",$M369&lt;=0),"Depósito retido sem valor",IF(AND($N369="Devolvido",$M369&lt;=0),"Depósito devolvido sem valor",IF(AND($N369="Não se aplica",$M369&gt;0),"Definir destino do depósito",IF($M369&gt;$G369,"Depósito acima do valor previsto","OK")))))))))))))</f>
        <v/>
      </c>
    </row>
    <row r="370" ht="22" customHeight="1">
      <c r="A370" s="25" t="n"/>
      <c r="B370" s="48" t="n"/>
      <c r="C370" s="49" t="n"/>
      <c r="D370" s="28" t="n"/>
      <c r="E370" s="25" t="n"/>
      <c r="F370" s="25" t="n"/>
      <c r="G370" s="50" t="n"/>
      <c r="H370" s="25" t="n"/>
      <c r="I370" s="48" t="n"/>
      <c r="J370" s="49" t="n"/>
      <c r="K370" s="28" t="n"/>
      <c r="L370" s="50" t="n"/>
      <c r="M370" s="50" t="n"/>
      <c r="N370" s="25" t="n"/>
      <c r="O370" s="30">
        <f>IF($A370="","",IF($H370="Falta",0,IF(OR($B370="",$C370="",$I370="",$J370=""),"",MAX(0,(($B370+$C370)-($I370+$J370))*24))))</f>
        <v/>
      </c>
      <c r="P370" s="31">
        <f>IF($A370="","",IF($H370="Falta","Falta",IF($H370="Cancelamento",IF(OR($B370="",$C370="",$I370="",$J370=""),"Aviso não informado",IF(($I370+$J370)&gt;($B370+$C370),"Aviso após o horário",IF((($B370+$C370)-($I370+$J370))*24&lt;=Parâmetros!$B$2,"Cancelamento tardio","Cancelamento antecipado"))),"Tipo inválido")))</f>
        <v/>
      </c>
      <c r="Q370" s="31">
        <f>IF($A370="","",IF(OR($D370="",$K370=""),"",IF($K370=0,"Não",IF($K370&lt;$D370,"Parcial","Total"))))</f>
        <v/>
      </c>
      <c r="R370" s="32">
        <f>IF($A370="","",IF(OR($D370="",$K370=""),"",MAX(0,$D370-$K370)))</f>
        <v/>
      </c>
      <c r="S370" s="51">
        <f>IF($A370="","",IF(OR($G370="",$L370=""),"",MAX(0,$G370-$L370)))</f>
        <v/>
      </c>
      <c r="T370" s="51">
        <f>IF($A370="","",IF(OR($M370="",$N370="",$S370=""),"",IF($N370="Retido",MIN($M370,$S370),0)))</f>
        <v/>
      </c>
      <c r="U370" s="51">
        <f>IF($A370="","",IF(OR($S370="",$T370=""),"",MAX(0,$S370-$T370)))</f>
        <v/>
      </c>
      <c r="V370" s="31">
        <f>IF($A370="","",IF(COUNTIF($A$2:$A$501,$A370)&gt;1,"Código duplicado",IF(OR($B370="",$C370="",$D370="",$E370="",$F370="",$G370="",$H370="",$K370="",$L370="",$M370="",$N370=""),"Revisar campos obrigatórios",IF(AND($H370="Falta",$B370+$C370&gt;NOW()),"Falta com horário futuro",IF(AND($H370="Cancelamento",OR($I370="",$J370="")),"Informar aviso do cancelamento",IF(AND($H370="Falta",OR($I370&lt;&gt;"",$J370&lt;&gt;"")),"Limpar aviso para falta",IF(AND($H370="Cancelamento",($I370+$J370)&gt;($B370+$C370)),"Aviso após o horário",IF(AND($K370=0,$L370&gt;0),"Receita substituta sem reposição",IF(AND($K370&gt;0,$L370=0),"Confirmar reposição sem receita",IF(AND($N370="Retido",$M370&lt;=0),"Depósito retido sem valor",IF(AND($N370="Devolvido",$M370&lt;=0),"Depósito devolvido sem valor",IF(AND($N370="Não se aplica",$M370&gt;0),"Definir destino do depósito",IF($M370&gt;$G370,"Depósito acima do valor previsto","OK")))))))))))))</f>
        <v/>
      </c>
    </row>
    <row r="371" ht="22" customHeight="1">
      <c r="A371" s="25" t="n"/>
      <c r="B371" s="48" t="n"/>
      <c r="C371" s="49" t="n"/>
      <c r="D371" s="28" t="n"/>
      <c r="E371" s="25" t="n"/>
      <c r="F371" s="25" t="n"/>
      <c r="G371" s="50" t="n"/>
      <c r="H371" s="25" t="n"/>
      <c r="I371" s="48" t="n"/>
      <c r="J371" s="49" t="n"/>
      <c r="K371" s="28" t="n"/>
      <c r="L371" s="50" t="n"/>
      <c r="M371" s="50" t="n"/>
      <c r="N371" s="25" t="n"/>
      <c r="O371" s="34">
        <f>IF($A371="","",IF($H371="Falta",0,IF(OR($B371="",$C371="",$I371="",$J371=""),"",MAX(0,(($B371+$C371)-($I371+$J371))*24))))</f>
        <v/>
      </c>
      <c r="P371" s="35">
        <f>IF($A371="","",IF($H371="Falta","Falta",IF($H371="Cancelamento",IF(OR($B371="",$C371="",$I371="",$J371=""),"Aviso não informado",IF(($I371+$J371)&gt;($B371+$C371),"Aviso após o horário",IF((($B371+$C371)-($I371+$J371))*24&lt;=Parâmetros!$B$2,"Cancelamento tardio","Cancelamento antecipado"))),"Tipo inválido")))</f>
        <v/>
      </c>
      <c r="Q371" s="35">
        <f>IF($A371="","",IF(OR($D371="",$K371=""),"",IF($K371=0,"Não",IF($K371&lt;$D371,"Parcial","Total"))))</f>
        <v/>
      </c>
      <c r="R371" s="36">
        <f>IF($A371="","",IF(OR($D371="",$K371=""),"",MAX(0,$D371-$K371)))</f>
        <v/>
      </c>
      <c r="S371" s="52">
        <f>IF($A371="","",IF(OR($G371="",$L371=""),"",MAX(0,$G371-$L371)))</f>
        <v/>
      </c>
      <c r="T371" s="52">
        <f>IF($A371="","",IF(OR($M371="",$N371="",$S371=""),"",IF($N371="Retido",MIN($M371,$S371),0)))</f>
        <v/>
      </c>
      <c r="U371" s="52">
        <f>IF($A371="","",IF(OR($S371="",$T371=""),"",MAX(0,$S371-$T371)))</f>
        <v/>
      </c>
      <c r="V371" s="35">
        <f>IF($A371="","",IF(COUNTIF($A$2:$A$501,$A371)&gt;1,"Código duplicado",IF(OR($B371="",$C371="",$D371="",$E371="",$F371="",$G371="",$H371="",$K371="",$L371="",$M371="",$N371=""),"Revisar campos obrigatórios",IF(AND($H371="Falta",$B371+$C371&gt;NOW()),"Falta com horário futuro",IF(AND($H371="Cancelamento",OR($I371="",$J371="")),"Informar aviso do cancelamento",IF(AND($H371="Falta",OR($I371&lt;&gt;"",$J371&lt;&gt;"")),"Limpar aviso para falta",IF(AND($H371="Cancelamento",($I371+$J371)&gt;($B371+$C371)),"Aviso após o horário",IF(AND($K371=0,$L371&gt;0),"Receita substituta sem reposição",IF(AND($K371&gt;0,$L371=0),"Confirmar reposição sem receita",IF(AND($N371="Retido",$M371&lt;=0),"Depósito retido sem valor",IF(AND($N371="Devolvido",$M371&lt;=0),"Depósito devolvido sem valor",IF(AND($N371="Não se aplica",$M371&gt;0),"Definir destino do depósito",IF($M371&gt;$G371,"Depósito acima do valor previsto","OK")))))))))))))</f>
        <v/>
      </c>
    </row>
    <row r="372" ht="22" customHeight="1">
      <c r="A372" s="25" t="n"/>
      <c r="B372" s="48" t="n"/>
      <c r="C372" s="49" t="n"/>
      <c r="D372" s="28" t="n"/>
      <c r="E372" s="25" t="n"/>
      <c r="F372" s="25" t="n"/>
      <c r="G372" s="50" t="n"/>
      <c r="H372" s="25" t="n"/>
      <c r="I372" s="48" t="n"/>
      <c r="J372" s="49" t="n"/>
      <c r="K372" s="28" t="n"/>
      <c r="L372" s="50" t="n"/>
      <c r="M372" s="50" t="n"/>
      <c r="N372" s="25" t="n"/>
      <c r="O372" s="30">
        <f>IF($A372="","",IF($H372="Falta",0,IF(OR($B372="",$C372="",$I372="",$J372=""),"",MAX(0,(($B372+$C372)-($I372+$J372))*24))))</f>
        <v/>
      </c>
      <c r="P372" s="31">
        <f>IF($A372="","",IF($H372="Falta","Falta",IF($H372="Cancelamento",IF(OR($B372="",$C372="",$I372="",$J372=""),"Aviso não informado",IF(($I372+$J372)&gt;($B372+$C372),"Aviso após o horário",IF((($B372+$C372)-($I372+$J372))*24&lt;=Parâmetros!$B$2,"Cancelamento tardio","Cancelamento antecipado"))),"Tipo inválido")))</f>
        <v/>
      </c>
      <c r="Q372" s="31">
        <f>IF($A372="","",IF(OR($D372="",$K372=""),"",IF($K372=0,"Não",IF($K372&lt;$D372,"Parcial","Total"))))</f>
        <v/>
      </c>
      <c r="R372" s="32">
        <f>IF($A372="","",IF(OR($D372="",$K372=""),"",MAX(0,$D372-$K372)))</f>
        <v/>
      </c>
      <c r="S372" s="51">
        <f>IF($A372="","",IF(OR($G372="",$L372=""),"",MAX(0,$G372-$L372)))</f>
        <v/>
      </c>
      <c r="T372" s="51">
        <f>IF($A372="","",IF(OR($M372="",$N372="",$S372=""),"",IF($N372="Retido",MIN($M372,$S372),0)))</f>
        <v/>
      </c>
      <c r="U372" s="51">
        <f>IF($A372="","",IF(OR($S372="",$T372=""),"",MAX(0,$S372-$T372)))</f>
        <v/>
      </c>
      <c r="V372" s="31">
        <f>IF($A372="","",IF(COUNTIF($A$2:$A$501,$A372)&gt;1,"Código duplicado",IF(OR($B372="",$C372="",$D372="",$E372="",$F372="",$G372="",$H372="",$K372="",$L372="",$M372="",$N372=""),"Revisar campos obrigatórios",IF(AND($H372="Falta",$B372+$C372&gt;NOW()),"Falta com horário futuro",IF(AND($H372="Cancelamento",OR($I372="",$J372="")),"Informar aviso do cancelamento",IF(AND($H372="Falta",OR($I372&lt;&gt;"",$J372&lt;&gt;"")),"Limpar aviso para falta",IF(AND($H372="Cancelamento",($I372+$J372)&gt;($B372+$C372)),"Aviso após o horário",IF(AND($K372=0,$L372&gt;0),"Receita substituta sem reposição",IF(AND($K372&gt;0,$L372=0),"Confirmar reposição sem receita",IF(AND($N372="Retido",$M372&lt;=0),"Depósito retido sem valor",IF(AND($N372="Devolvido",$M372&lt;=0),"Depósito devolvido sem valor",IF(AND($N372="Não se aplica",$M372&gt;0),"Definir destino do depósito",IF($M372&gt;$G372,"Depósito acima do valor previsto","OK")))))))))))))</f>
        <v/>
      </c>
    </row>
    <row r="373" ht="22" customHeight="1">
      <c r="A373" s="25" t="n"/>
      <c r="B373" s="48" t="n"/>
      <c r="C373" s="49" t="n"/>
      <c r="D373" s="28" t="n"/>
      <c r="E373" s="25" t="n"/>
      <c r="F373" s="25" t="n"/>
      <c r="G373" s="50" t="n"/>
      <c r="H373" s="25" t="n"/>
      <c r="I373" s="48" t="n"/>
      <c r="J373" s="49" t="n"/>
      <c r="K373" s="28" t="n"/>
      <c r="L373" s="50" t="n"/>
      <c r="M373" s="50" t="n"/>
      <c r="N373" s="25" t="n"/>
      <c r="O373" s="34">
        <f>IF($A373="","",IF($H373="Falta",0,IF(OR($B373="",$C373="",$I373="",$J373=""),"",MAX(0,(($B373+$C373)-($I373+$J373))*24))))</f>
        <v/>
      </c>
      <c r="P373" s="35">
        <f>IF($A373="","",IF($H373="Falta","Falta",IF($H373="Cancelamento",IF(OR($B373="",$C373="",$I373="",$J373=""),"Aviso não informado",IF(($I373+$J373)&gt;($B373+$C373),"Aviso após o horário",IF((($B373+$C373)-($I373+$J373))*24&lt;=Parâmetros!$B$2,"Cancelamento tardio","Cancelamento antecipado"))),"Tipo inválido")))</f>
        <v/>
      </c>
      <c r="Q373" s="35">
        <f>IF($A373="","",IF(OR($D373="",$K373=""),"",IF($K373=0,"Não",IF($K373&lt;$D373,"Parcial","Total"))))</f>
        <v/>
      </c>
      <c r="R373" s="36">
        <f>IF($A373="","",IF(OR($D373="",$K373=""),"",MAX(0,$D373-$K373)))</f>
        <v/>
      </c>
      <c r="S373" s="52">
        <f>IF($A373="","",IF(OR($G373="",$L373=""),"",MAX(0,$G373-$L373)))</f>
        <v/>
      </c>
      <c r="T373" s="52">
        <f>IF($A373="","",IF(OR($M373="",$N373="",$S373=""),"",IF($N373="Retido",MIN($M373,$S373),0)))</f>
        <v/>
      </c>
      <c r="U373" s="52">
        <f>IF($A373="","",IF(OR($S373="",$T373=""),"",MAX(0,$S373-$T373)))</f>
        <v/>
      </c>
      <c r="V373" s="35">
        <f>IF($A373="","",IF(COUNTIF($A$2:$A$501,$A373)&gt;1,"Código duplicado",IF(OR($B373="",$C373="",$D373="",$E373="",$F373="",$G373="",$H373="",$K373="",$L373="",$M373="",$N373=""),"Revisar campos obrigatórios",IF(AND($H373="Falta",$B373+$C373&gt;NOW()),"Falta com horário futuro",IF(AND($H373="Cancelamento",OR($I373="",$J373="")),"Informar aviso do cancelamento",IF(AND($H373="Falta",OR($I373&lt;&gt;"",$J373&lt;&gt;"")),"Limpar aviso para falta",IF(AND($H373="Cancelamento",($I373+$J373)&gt;($B373+$C373)),"Aviso após o horário",IF(AND($K373=0,$L373&gt;0),"Receita substituta sem reposição",IF(AND($K373&gt;0,$L373=0),"Confirmar reposição sem receita",IF(AND($N373="Retido",$M373&lt;=0),"Depósito retido sem valor",IF(AND($N373="Devolvido",$M373&lt;=0),"Depósito devolvido sem valor",IF(AND($N373="Não se aplica",$M373&gt;0),"Definir destino do depósito",IF($M373&gt;$G373,"Depósito acima do valor previsto","OK")))))))))))))</f>
        <v/>
      </c>
    </row>
    <row r="374" ht="22" customHeight="1">
      <c r="A374" s="25" t="n"/>
      <c r="B374" s="48" t="n"/>
      <c r="C374" s="49" t="n"/>
      <c r="D374" s="28" t="n"/>
      <c r="E374" s="25" t="n"/>
      <c r="F374" s="25" t="n"/>
      <c r="G374" s="50" t="n"/>
      <c r="H374" s="25" t="n"/>
      <c r="I374" s="48" t="n"/>
      <c r="J374" s="49" t="n"/>
      <c r="K374" s="28" t="n"/>
      <c r="L374" s="50" t="n"/>
      <c r="M374" s="50" t="n"/>
      <c r="N374" s="25" t="n"/>
      <c r="O374" s="30">
        <f>IF($A374="","",IF($H374="Falta",0,IF(OR($B374="",$C374="",$I374="",$J374=""),"",MAX(0,(($B374+$C374)-($I374+$J374))*24))))</f>
        <v/>
      </c>
      <c r="P374" s="31">
        <f>IF($A374="","",IF($H374="Falta","Falta",IF($H374="Cancelamento",IF(OR($B374="",$C374="",$I374="",$J374=""),"Aviso não informado",IF(($I374+$J374)&gt;($B374+$C374),"Aviso após o horário",IF((($B374+$C374)-($I374+$J374))*24&lt;=Parâmetros!$B$2,"Cancelamento tardio","Cancelamento antecipado"))),"Tipo inválido")))</f>
        <v/>
      </c>
      <c r="Q374" s="31">
        <f>IF($A374="","",IF(OR($D374="",$K374=""),"",IF($K374=0,"Não",IF($K374&lt;$D374,"Parcial","Total"))))</f>
        <v/>
      </c>
      <c r="R374" s="32">
        <f>IF($A374="","",IF(OR($D374="",$K374=""),"",MAX(0,$D374-$K374)))</f>
        <v/>
      </c>
      <c r="S374" s="51">
        <f>IF($A374="","",IF(OR($G374="",$L374=""),"",MAX(0,$G374-$L374)))</f>
        <v/>
      </c>
      <c r="T374" s="51">
        <f>IF($A374="","",IF(OR($M374="",$N374="",$S374=""),"",IF($N374="Retido",MIN($M374,$S374),0)))</f>
        <v/>
      </c>
      <c r="U374" s="51">
        <f>IF($A374="","",IF(OR($S374="",$T374=""),"",MAX(0,$S374-$T374)))</f>
        <v/>
      </c>
      <c r="V374" s="31">
        <f>IF($A374="","",IF(COUNTIF($A$2:$A$501,$A374)&gt;1,"Código duplicado",IF(OR($B374="",$C374="",$D374="",$E374="",$F374="",$G374="",$H374="",$K374="",$L374="",$M374="",$N374=""),"Revisar campos obrigatórios",IF(AND($H374="Falta",$B374+$C374&gt;NOW()),"Falta com horário futuro",IF(AND($H374="Cancelamento",OR($I374="",$J374="")),"Informar aviso do cancelamento",IF(AND($H374="Falta",OR($I374&lt;&gt;"",$J374&lt;&gt;"")),"Limpar aviso para falta",IF(AND($H374="Cancelamento",($I374+$J374)&gt;($B374+$C374)),"Aviso após o horário",IF(AND($K374=0,$L374&gt;0),"Receita substituta sem reposição",IF(AND($K374&gt;0,$L374=0),"Confirmar reposição sem receita",IF(AND($N374="Retido",$M374&lt;=0),"Depósito retido sem valor",IF(AND($N374="Devolvido",$M374&lt;=0),"Depósito devolvido sem valor",IF(AND($N374="Não se aplica",$M374&gt;0),"Definir destino do depósito",IF($M374&gt;$G374,"Depósito acima do valor previsto","OK")))))))))))))</f>
        <v/>
      </c>
    </row>
    <row r="375" ht="22" customHeight="1">
      <c r="A375" s="25" t="n"/>
      <c r="B375" s="48" t="n"/>
      <c r="C375" s="49" t="n"/>
      <c r="D375" s="28" t="n"/>
      <c r="E375" s="25" t="n"/>
      <c r="F375" s="25" t="n"/>
      <c r="G375" s="50" t="n"/>
      <c r="H375" s="25" t="n"/>
      <c r="I375" s="48" t="n"/>
      <c r="J375" s="49" t="n"/>
      <c r="K375" s="28" t="n"/>
      <c r="L375" s="50" t="n"/>
      <c r="M375" s="50" t="n"/>
      <c r="N375" s="25" t="n"/>
      <c r="O375" s="34">
        <f>IF($A375="","",IF($H375="Falta",0,IF(OR($B375="",$C375="",$I375="",$J375=""),"",MAX(0,(($B375+$C375)-($I375+$J375))*24))))</f>
        <v/>
      </c>
      <c r="P375" s="35">
        <f>IF($A375="","",IF($H375="Falta","Falta",IF($H375="Cancelamento",IF(OR($B375="",$C375="",$I375="",$J375=""),"Aviso não informado",IF(($I375+$J375)&gt;($B375+$C375),"Aviso após o horário",IF((($B375+$C375)-($I375+$J375))*24&lt;=Parâmetros!$B$2,"Cancelamento tardio","Cancelamento antecipado"))),"Tipo inválido")))</f>
        <v/>
      </c>
      <c r="Q375" s="35">
        <f>IF($A375="","",IF(OR($D375="",$K375=""),"",IF($K375=0,"Não",IF($K375&lt;$D375,"Parcial","Total"))))</f>
        <v/>
      </c>
      <c r="R375" s="36">
        <f>IF($A375="","",IF(OR($D375="",$K375=""),"",MAX(0,$D375-$K375)))</f>
        <v/>
      </c>
      <c r="S375" s="52">
        <f>IF($A375="","",IF(OR($G375="",$L375=""),"",MAX(0,$G375-$L375)))</f>
        <v/>
      </c>
      <c r="T375" s="52">
        <f>IF($A375="","",IF(OR($M375="",$N375="",$S375=""),"",IF($N375="Retido",MIN($M375,$S375),0)))</f>
        <v/>
      </c>
      <c r="U375" s="52">
        <f>IF($A375="","",IF(OR($S375="",$T375=""),"",MAX(0,$S375-$T375)))</f>
        <v/>
      </c>
      <c r="V375" s="35">
        <f>IF($A375="","",IF(COUNTIF($A$2:$A$501,$A375)&gt;1,"Código duplicado",IF(OR($B375="",$C375="",$D375="",$E375="",$F375="",$G375="",$H375="",$K375="",$L375="",$M375="",$N375=""),"Revisar campos obrigatórios",IF(AND($H375="Falta",$B375+$C375&gt;NOW()),"Falta com horário futuro",IF(AND($H375="Cancelamento",OR($I375="",$J375="")),"Informar aviso do cancelamento",IF(AND($H375="Falta",OR($I375&lt;&gt;"",$J375&lt;&gt;"")),"Limpar aviso para falta",IF(AND($H375="Cancelamento",($I375+$J375)&gt;($B375+$C375)),"Aviso após o horário",IF(AND($K375=0,$L375&gt;0),"Receita substituta sem reposição",IF(AND($K375&gt;0,$L375=0),"Confirmar reposição sem receita",IF(AND($N375="Retido",$M375&lt;=0),"Depósito retido sem valor",IF(AND($N375="Devolvido",$M375&lt;=0),"Depósito devolvido sem valor",IF(AND($N375="Não se aplica",$M375&gt;0),"Definir destino do depósito",IF($M375&gt;$G375,"Depósito acima do valor previsto","OK")))))))))))))</f>
        <v/>
      </c>
    </row>
    <row r="376" ht="22" customHeight="1">
      <c r="A376" s="25" t="n"/>
      <c r="B376" s="48" t="n"/>
      <c r="C376" s="49" t="n"/>
      <c r="D376" s="28" t="n"/>
      <c r="E376" s="25" t="n"/>
      <c r="F376" s="25" t="n"/>
      <c r="G376" s="50" t="n"/>
      <c r="H376" s="25" t="n"/>
      <c r="I376" s="48" t="n"/>
      <c r="J376" s="49" t="n"/>
      <c r="K376" s="28" t="n"/>
      <c r="L376" s="50" t="n"/>
      <c r="M376" s="50" t="n"/>
      <c r="N376" s="25" t="n"/>
      <c r="O376" s="30">
        <f>IF($A376="","",IF($H376="Falta",0,IF(OR($B376="",$C376="",$I376="",$J376=""),"",MAX(0,(($B376+$C376)-($I376+$J376))*24))))</f>
        <v/>
      </c>
      <c r="P376" s="31">
        <f>IF($A376="","",IF($H376="Falta","Falta",IF($H376="Cancelamento",IF(OR($B376="",$C376="",$I376="",$J376=""),"Aviso não informado",IF(($I376+$J376)&gt;($B376+$C376),"Aviso após o horário",IF((($B376+$C376)-($I376+$J376))*24&lt;=Parâmetros!$B$2,"Cancelamento tardio","Cancelamento antecipado"))),"Tipo inválido")))</f>
        <v/>
      </c>
      <c r="Q376" s="31">
        <f>IF($A376="","",IF(OR($D376="",$K376=""),"",IF($K376=0,"Não",IF($K376&lt;$D376,"Parcial","Total"))))</f>
        <v/>
      </c>
      <c r="R376" s="32">
        <f>IF($A376="","",IF(OR($D376="",$K376=""),"",MAX(0,$D376-$K376)))</f>
        <v/>
      </c>
      <c r="S376" s="51">
        <f>IF($A376="","",IF(OR($G376="",$L376=""),"",MAX(0,$G376-$L376)))</f>
        <v/>
      </c>
      <c r="T376" s="51">
        <f>IF($A376="","",IF(OR($M376="",$N376="",$S376=""),"",IF($N376="Retido",MIN($M376,$S376),0)))</f>
        <v/>
      </c>
      <c r="U376" s="51">
        <f>IF($A376="","",IF(OR($S376="",$T376=""),"",MAX(0,$S376-$T376)))</f>
        <v/>
      </c>
      <c r="V376" s="31">
        <f>IF($A376="","",IF(COUNTIF($A$2:$A$501,$A376)&gt;1,"Código duplicado",IF(OR($B376="",$C376="",$D376="",$E376="",$F376="",$G376="",$H376="",$K376="",$L376="",$M376="",$N376=""),"Revisar campos obrigatórios",IF(AND($H376="Falta",$B376+$C376&gt;NOW()),"Falta com horário futuro",IF(AND($H376="Cancelamento",OR($I376="",$J376="")),"Informar aviso do cancelamento",IF(AND($H376="Falta",OR($I376&lt;&gt;"",$J376&lt;&gt;"")),"Limpar aviso para falta",IF(AND($H376="Cancelamento",($I376+$J376)&gt;($B376+$C376)),"Aviso após o horário",IF(AND($K376=0,$L376&gt;0),"Receita substituta sem reposição",IF(AND($K376&gt;0,$L376=0),"Confirmar reposição sem receita",IF(AND($N376="Retido",$M376&lt;=0),"Depósito retido sem valor",IF(AND($N376="Devolvido",$M376&lt;=0),"Depósito devolvido sem valor",IF(AND($N376="Não se aplica",$M376&gt;0),"Definir destino do depósito",IF($M376&gt;$G376,"Depósito acima do valor previsto","OK")))))))))))))</f>
        <v/>
      </c>
    </row>
    <row r="377" ht="22" customHeight="1">
      <c r="A377" s="25" t="n"/>
      <c r="B377" s="48" t="n"/>
      <c r="C377" s="49" t="n"/>
      <c r="D377" s="28" t="n"/>
      <c r="E377" s="25" t="n"/>
      <c r="F377" s="25" t="n"/>
      <c r="G377" s="50" t="n"/>
      <c r="H377" s="25" t="n"/>
      <c r="I377" s="48" t="n"/>
      <c r="J377" s="49" t="n"/>
      <c r="K377" s="28" t="n"/>
      <c r="L377" s="50" t="n"/>
      <c r="M377" s="50" t="n"/>
      <c r="N377" s="25" t="n"/>
      <c r="O377" s="34">
        <f>IF($A377="","",IF($H377="Falta",0,IF(OR($B377="",$C377="",$I377="",$J377=""),"",MAX(0,(($B377+$C377)-($I377+$J377))*24))))</f>
        <v/>
      </c>
      <c r="P377" s="35">
        <f>IF($A377="","",IF($H377="Falta","Falta",IF($H377="Cancelamento",IF(OR($B377="",$C377="",$I377="",$J377=""),"Aviso não informado",IF(($I377+$J377)&gt;($B377+$C377),"Aviso após o horário",IF((($B377+$C377)-($I377+$J377))*24&lt;=Parâmetros!$B$2,"Cancelamento tardio","Cancelamento antecipado"))),"Tipo inválido")))</f>
        <v/>
      </c>
      <c r="Q377" s="35">
        <f>IF($A377="","",IF(OR($D377="",$K377=""),"",IF($K377=0,"Não",IF($K377&lt;$D377,"Parcial","Total"))))</f>
        <v/>
      </c>
      <c r="R377" s="36">
        <f>IF($A377="","",IF(OR($D377="",$K377=""),"",MAX(0,$D377-$K377)))</f>
        <v/>
      </c>
      <c r="S377" s="52">
        <f>IF($A377="","",IF(OR($G377="",$L377=""),"",MAX(0,$G377-$L377)))</f>
        <v/>
      </c>
      <c r="T377" s="52">
        <f>IF($A377="","",IF(OR($M377="",$N377="",$S377=""),"",IF($N377="Retido",MIN($M377,$S377),0)))</f>
        <v/>
      </c>
      <c r="U377" s="52">
        <f>IF($A377="","",IF(OR($S377="",$T377=""),"",MAX(0,$S377-$T377)))</f>
        <v/>
      </c>
      <c r="V377" s="35">
        <f>IF($A377="","",IF(COUNTIF($A$2:$A$501,$A377)&gt;1,"Código duplicado",IF(OR($B377="",$C377="",$D377="",$E377="",$F377="",$G377="",$H377="",$K377="",$L377="",$M377="",$N377=""),"Revisar campos obrigatórios",IF(AND($H377="Falta",$B377+$C377&gt;NOW()),"Falta com horário futuro",IF(AND($H377="Cancelamento",OR($I377="",$J377="")),"Informar aviso do cancelamento",IF(AND($H377="Falta",OR($I377&lt;&gt;"",$J377&lt;&gt;"")),"Limpar aviso para falta",IF(AND($H377="Cancelamento",($I377+$J377)&gt;($B377+$C377)),"Aviso após o horário",IF(AND($K377=0,$L377&gt;0),"Receita substituta sem reposição",IF(AND($K377&gt;0,$L377=0),"Confirmar reposição sem receita",IF(AND($N377="Retido",$M377&lt;=0),"Depósito retido sem valor",IF(AND($N377="Devolvido",$M377&lt;=0),"Depósito devolvido sem valor",IF(AND($N377="Não se aplica",$M377&gt;0),"Definir destino do depósito",IF($M377&gt;$G377,"Depósito acima do valor previsto","OK")))))))))))))</f>
        <v/>
      </c>
    </row>
    <row r="378" ht="22" customHeight="1">
      <c r="A378" s="25" t="n"/>
      <c r="B378" s="48" t="n"/>
      <c r="C378" s="49" t="n"/>
      <c r="D378" s="28" t="n"/>
      <c r="E378" s="25" t="n"/>
      <c r="F378" s="25" t="n"/>
      <c r="G378" s="50" t="n"/>
      <c r="H378" s="25" t="n"/>
      <c r="I378" s="48" t="n"/>
      <c r="J378" s="49" t="n"/>
      <c r="K378" s="28" t="n"/>
      <c r="L378" s="50" t="n"/>
      <c r="M378" s="50" t="n"/>
      <c r="N378" s="25" t="n"/>
      <c r="O378" s="30">
        <f>IF($A378="","",IF($H378="Falta",0,IF(OR($B378="",$C378="",$I378="",$J378=""),"",MAX(0,(($B378+$C378)-($I378+$J378))*24))))</f>
        <v/>
      </c>
      <c r="P378" s="31">
        <f>IF($A378="","",IF($H378="Falta","Falta",IF($H378="Cancelamento",IF(OR($B378="",$C378="",$I378="",$J378=""),"Aviso não informado",IF(($I378+$J378)&gt;($B378+$C378),"Aviso após o horário",IF((($B378+$C378)-($I378+$J378))*24&lt;=Parâmetros!$B$2,"Cancelamento tardio","Cancelamento antecipado"))),"Tipo inválido")))</f>
        <v/>
      </c>
      <c r="Q378" s="31">
        <f>IF($A378="","",IF(OR($D378="",$K378=""),"",IF($K378=0,"Não",IF($K378&lt;$D378,"Parcial","Total"))))</f>
        <v/>
      </c>
      <c r="R378" s="32">
        <f>IF($A378="","",IF(OR($D378="",$K378=""),"",MAX(0,$D378-$K378)))</f>
        <v/>
      </c>
      <c r="S378" s="51">
        <f>IF($A378="","",IF(OR($G378="",$L378=""),"",MAX(0,$G378-$L378)))</f>
        <v/>
      </c>
      <c r="T378" s="51">
        <f>IF($A378="","",IF(OR($M378="",$N378="",$S378=""),"",IF($N378="Retido",MIN($M378,$S378),0)))</f>
        <v/>
      </c>
      <c r="U378" s="51">
        <f>IF($A378="","",IF(OR($S378="",$T378=""),"",MAX(0,$S378-$T378)))</f>
        <v/>
      </c>
      <c r="V378" s="31">
        <f>IF($A378="","",IF(COUNTIF($A$2:$A$501,$A378)&gt;1,"Código duplicado",IF(OR($B378="",$C378="",$D378="",$E378="",$F378="",$G378="",$H378="",$K378="",$L378="",$M378="",$N378=""),"Revisar campos obrigatórios",IF(AND($H378="Falta",$B378+$C378&gt;NOW()),"Falta com horário futuro",IF(AND($H378="Cancelamento",OR($I378="",$J378="")),"Informar aviso do cancelamento",IF(AND($H378="Falta",OR($I378&lt;&gt;"",$J378&lt;&gt;"")),"Limpar aviso para falta",IF(AND($H378="Cancelamento",($I378+$J378)&gt;($B378+$C378)),"Aviso após o horário",IF(AND($K378=0,$L378&gt;0),"Receita substituta sem reposição",IF(AND($K378&gt;0,$L378=0),"Confirmar reposição sem receita",IF(AND($N378="Retido",$M378&lt;=0),"Depósito retido sem valor",IF(AND($N378="Devolvido",$M378&lt;=0),"Depósito devolvido sem valor",IF(AND($N378="Não se aplica",$M378&gt;0),"Definir destino do depósito",IF($M378&gt;$G378,"Depósito acima do valor previsto","OK")))))))))))))</f>
        <v/>
      </c>
    </row>
    <row r="379" ht="22" customHeight="1">
      <c r="A379" s="25" t="n"/>
      <c r="B379" s="48" t="n"/>
      <c r="C379" s="49" t="n"/>
      <c r="D379" s="28" t="n"/>
      <c r="E379" s="25" t="n"/>
      <c r="F379" s="25" t="n"/>
      <c r="G379" s="50" t="n"/>
      <c r="H379" s="25" t="n"/>
      <c r="I379" s="48" t="n"/>
      <c r="J379" s="49" t="n"/>
      <c r="K379" s="28" t="n"/>
      <c r="L379" s="50" t="n"/>
      <c r="M379" s="50" t="n"/>
      <c r="N379" s="25" t="n"/>
      <c r="O379" s="34">
        <f>IF($A379="","",IF($H379="Falta",0,IF(OR($B379="",$C379="",$I379="",$J379=""),"",MAX(0,(($B379+$C379)-($I379+$J379))*24))))</f>
        <v/>
      </c>
      <c r="P379" s="35">
        <f>IF($A379="","",IF($H379="Falta","Falta",IF($H379="Cancelamento",IF(OR($B379="",$C379="",$I379="",$J379=""),"Aviso não informado",IF(($I379+$J379)&gt;($B379+$C379),"Aviso após o horário",IF((($B379+$C379)-($I379+$J379))*24&lt;=Parâmetros!$B$2,"Cancelamento tardio","Cancelamento antecipado"))),"Tipo inválido")))</f>
        <v/>
      </c>
      <c r="Q379" s="35">
        <f>IF($A379="","",IF(OR($D379="",$K379=""),"",IF($K379=0,"Não",IF($K379&lt;$D379,"Parcial","Total"))))</f>
        <v/>
      </c>
      <c r="R379" s="36">
        <f>IF($A379="","",IF(OR($D379="",$K379=""),"",MAX(0,$D379-$K379)))</f>
        <v/>
      </c>
      <c r="S379" s="52">
        <f>IF($A379="","",IF(OR($G379="",$L379=""),"",MAX(0,$G379-$L379)))</f>
        <v/>
      </c>
      <c r="T379" s="52">
        <f>IF($A379="","",IF(OR($M379="",$N379="",$S379=""),"",IF($N379="Retido",MIN($M379,$S379),0)))</f>
        <v/>
      </c>
      <c r="U379" s="52">
        <f>IF($A379="","",IF(OR($S379="",$T379=""),"",MAX(0,$S379-$T379)))</f>
        <v/>
      </c>
      <c r="V379" s="35">
        <f>IF($A379="","",IF(COUNTIF($A$2:$A$501,$A379)&gt;1,"Código duplicado",IF(OR($B379="",$C379="",$D379="",$E379="",$F379="",$G379="",$H379="",$K379="",$L379="",$M379="",$N379=""),"Revisar campos obrigatórios",IF(AND($H379="Falta",$B379+$C379&gt;NOW()),"Falta com horário futuro",IF(AND($H379="Cancelamento",OR($I379="",$J379="")),"Informar aviso do cancelamento",IF(AND($H379="Falta",OR($I379&lt;&gt;"",$J379&lt;&gt;"")),"Limpar aviso para falta",IF(AND($H379="Cancelamento",($I379+$J379)&gt;($B379+$C379)),"Aviso após o horário",IF(AND($K379=0,$L379&gt;0),"Receita substituta sem reposição",IF(AND($K379&gt;0,$L379=0),"Confirmar reposição sem receita",IF(AND($N379="Retido",$M379&lt;=0),"Depósito retido sem valor",IF(AND($N379="Devolvido",$M379&lt;=0),"Depósito devolvido sem valor",IF(AND($N379="Não se aplica",$M379&gt;0),"Definir destino do depósito",IF($M379&gt;$G379,"Depósito acima do valor previsto","OK")))))))))))))</f>
        <v/>
      </c>
    </row>
    <row r="380" ht="22" customHeight="1">
      <c r="A380" s="25" t="n"/>
      <c r="B380" s="48" t="n"/>
      <c r="C380" s="49" t="n"/>
      <c r="D380" s="28" t="n"/>
      <c r="E380" s="25" t="n"/>
      <c r="F380" s="25" t="n"/>
      <c r="G380" s="50" t="n"/>
      <c r="H380" s="25" t="n"/>
      <c r="I380" s="48" t="n"/>
      <c r="J380" s="49" t="n"/>
      <c r="K380" s="28" t="n"/>
      <c r="L380" s="50" t="n"/>
      <c r="M380" s="50" t="n"/>
      <c r="N380" s="25" t="n"/>
      <c r="O380" s="30">
        <f>IF($A380="","",IF($H380="Falta",0,IF(OR($B380="",$C380="",$I380="",$J380=""),"",MAX(0,(($B380+$C380)-($I380+$J380))*24))))</f>
        <v/>
      </c>
      <c r="P380" s="31">
        <f>IF($A380="","",IF($H380="Falta","Falta",IF($H380="Cancelamento",IF(OR($B380="",$C380="",$I380="",$J380=""),"Aviso não informado",IF(($I380+$J380)&gt;($B380+$C380),"Aviso após o horário",IF((($B380+$C380)-($I380+$J380))*24&lt;=Parâmetros!$B$2,"Cancelamento tardio","Cancelamento antecipado"))),"Tipo inválido")))</f>
        <v/>
      </c>
      <c r="Q380" s="31">
        <f>IF($A380="","",IF(OR($D380="",$K380=""),"",IF($K380=0,"Não",IF($K380&lt;$D380,"Parcial","Total"))))</f>
        <v/>
      </c>
      <c r="R380" s="32">
        <f>IF($A380="","",IF(OR($D380="",$K380=""),"",MAX(0,$D380-$K380)))</f>
        <v/>
      </c>
      <c r="S380" s="51">
        <f>IF($A380="","",IF(OR($G380="",$L380=""),"",MAX(0,$G380-$L380)))</f>
        <v/>
      </c>
      <c r="T380" s="51">
        <f>IF($A380="","",IF(OR($M380="",$N380="",$S380=""),"",IF($N380="Retido",MIN($M380,$S380),0)))</f>
        <v/>
      </c>
      <c r="U380" s="51">
        <f>IF($A380="","",IF(OR($S380="",$T380=""),"",MAX(0,$S380-$T380)))</f>
        <v/>
      </c>
      <c r="V380" s="31">
        <f>IF($A380="","",IF(COUNTIF($A$2:$A$501,$A380)&gt;1,"Código duplicado",IF(OR($B380="",$C380="",$D380="",$E380="",$F380="",$G380="",$H380="",$K380="",$L380="",$M380="",$N380=""),"Revisar campos obrigatórios",IF(AND($H380="Falta",$B380+$C380&gt;NOW()),"Falta com horário futuro",IF(AND($H380="Cancelamento",OR($I380="",$J380="")),"Informar aviso do cancelamento",IF(AND($H380="Falta",OR($I380&lt;&gt;"",$J380&lt;&gt;"")),"Limpar aviso para falta",IF(AND($H380="Cancelamento",($I380+$J380)&gt;($B380+$C380)),"Aviso após o horário",IF(AND($K380=0,$L380&gt;0),"Receita substituta sem reposição",IF(AND($K380&gt;0,$L380=0),"Confirmar reposição sem receita",IF(AND($N380="Retido",$M380&lt;=0),"Depósito retido sem valor",IF(AND($N380="Devolvido",$M380&lt;=0),"Depósito devolvido sem valor",IF(AND($N380="Não se aplica",$M380&gt;0),"Definir destino do depósito",IF($M380&gt;$G380,"Depósito acima do valor previsto","OK")))))))))))))</f>
        <v/>
      </c>
    </row>
    <row r="381" ht="22" customHeight="1">
      <c r="A381" s="25" t="n"/>
      <c r="B381" s="48" t="n"/>
      <c r="C381" s="49" t="n"/>
      <c r="D381" s="28" t="n"/>
      <c r="E381" s="25" t="n"/>
      <c r="F381" s="25" t="n"/>
      <c r="G381" s="50" t="n"/>
      <c r="H381" s="25" t="n"/>
      <c r="I381" s="48" t="n"/>
      <c r="J381" s="49" t="n"/>
      <c r="K381" s="28" t="n"/>
      <c r="L381" s="50" t="n"/>
      <c r="M381" s="50" t="n"/>
      <c r="N381" s="25" t="n"/>
      <c r="O381" s="34">
        <f>IF($A381="","",IF($H381="Falta",0,IF(OR($B381="",$C381="",$I381="",$J381=""),"",MAX(0,(($B381+$C381)-($I381+$J381))*24))))</f>
        <v/>
      </c>
      <c r="P381" s="35">
        <f>IF($A381="","",IF($H381="Falta","Falta",IF($H381="Cancelamento",IF(OR($B381="",$C381="",$I381="",$J381=""),"Aviso não informado",IF(($I381+$J381)&gt;($B381+$C381),"Aviso após o horário",IF((($B381+$C381)-($I381+$J381))*24&lt;=Parâmetros!$B$2,"Cancelamento tardio","Cancelamento antecipado"))),"Tipo inválido")))</f>
        <v/>
      </c>
      <c r="Q381" s="35">
        <f>IF($A381="","",IF(OR($D381="",$K381=""),"",IF($K381=0,"Não",IF($K381&lt;$D381,"Parcial","Total"))))</f>
        <v/>
      </c>
      <c r="R381" s="36">
        <f>IF($A381="","",IF(OR($D381="",$K381=""),"",MAX(0,$D381-$K381)))</f>
        <v/>
      </c>
      <c r="S381" s="52">
        <f>IF($A381="","",IF(OR($G381="",$L381=""),"",MAX(0,$G381-$L381)))</f>
        <v/>
      </c>
      <c r="T381" s="52">
        <f>IF($A381="","",IF(OR($M381="",$N381="",$S381=""),"",IF($N381="Retido",MIN($M381,$S381),0)))</f>
        <v/>
      </c>
      <c r="U381" s="52">
        <f>IF($A381="","",IF(OR($S381="",$T381=""),"",MAX(0,$S381-$T381)))</f>
        <v/>
      </c>
      <c r="V381" s="35">
        <f>IF($A381="","",IF(COUNTIF($A$2:$A$501,$A381)&gt;1,"Código duplicado",IF(OR($B381="",$C381="",$D381="",$E381="",$F381="",$G381="",$H381="",$K381="",$L381="",$M381="",$N381=""),"Revisar campos obrigatórios",IF(AND($H381="Falta",$B381+$C381&gt;NOW()),"Falta com horário futuro",IF(AND($H381="Cancelamento",OR($I381="",$J381="")),"Informar aviso do cancelamento",IF(AND($H381="Falta",OR($I381&lt;&gt;"",$J381&lt;&gt;"")),"Limpar aviso para falta",IF(AND($H381="Cancelamento",($I381+$J381)&gt;($B381+$C381)),"Aviso após o horário",IF(AND($K381=0,$L381&gt;0),"Receita substituta sem reposição",IF(AND($K381&gt;0,$L381=0),"Confirmar reposição sem receita",IF(AND($N381="Retido",$M381&lt;=0),"Depósito retido sem valor",IF(AND($N381="Devolvido",$M381&lt;=0),"Depósito devolvido sem valor",IF(AND($N381="Não se aplica",$M381&gt;0),"Definir destino do depósito",IF($M381&gt;$G381,"Depósito acima do valor previsto","OK")))))))))))))</f>
        <v/>
      </c>
    </row>
    <row r="382" ht="22" customHeight="1">
      <c r="A382" s="25" t="n"/>
      <c r="B382" s="48" t="n"/>
      <c r="C382" s="49" t="n"/>
      <c r="D382" s="28" t="n"/>
      <c r="E382" s="25" t="n"/>
      <c r="F382" s="25" t="n"/>
      <c r="G382" s="50" t="n"/>
      <c r="H382" s="25" t="n"/>
      <c r="I382" s="48" t="n"/>
      <c r="J382" s="49" t="n"/>
      <c r="K382" s="28" t="n"/>
      <c r="L382" s="50" t="n"/>
      <c r="M382" s="50" t="n"/>
      <c r="N382" s="25" t="n"/>
      <c r="O382" s="30">
        <f>IF($A382="","",IF($H382="Falta",0,IF(OR($B382="",$C382="",$I382="",$J382=""),"",MAX(0,(($B382+$C382)-($I382+$J382))*24))))</f>
        <v/>
      </c>
      <c r="P382" s="31">
        <f>IF($A382="","",IF($H382="Falta","Falta",IF($H382="Cancelamento",IF(OR($B382="",$C382="",$I382="",$J382=""),"Aviso não informado",IF(($I382+$J382)&gt;($B382+$C382),"Aviso após o horário",IF((($B382+$C382)-($I382+$J382))*24&lt;=Parâmetros!$B$2,"Cancelamento tardio","Cancelamento antecipado"))),"Tipo inválido")))</f>
        <v/>
      </c>
      <c r="Q382" s="31">
        <f>IF($A382="","",IF(OR($D382="",$K382=""),"",IF($K382=0,"Não",IF($K382&lt;$D382,"Parcial","Total"))))</f>
        <v/>
      </c>
      <c r="R382" s="32">
        <f>IF($A382="","",IF(OR($D382="",$K382=""),"",MAX(0,$D382-$K382)))</f>
        <v/>
      </c>
      <c r="S382" s="51">
        <f>IF($A382="","",IF(OR($G382="",$L382=""),"",MAX(0,$G382-$L382)))</f>
        <v/>
      </c>
      <c r="T382" s="51">
        <f>IF($A382="","",IF(OR($M382="",$N382="",$S382=""),"",IF($N382="Retido",MIN($M382,$S382),0)))</f>
        <v/>
      </c>
      <c r="U382" s="51">
        <f>IF($A382="","",IF(OR($S382="",$T382=""),"",MAX(0,$S382-$T382)))</f>
        <v/>
      </c>
      <c r="V382" s="31">
        <f>IF($A382="","",IF(COUNTIF($A$2:$A$501,$A382)&gt;1,"Código duplicado",IF(OR($B382="",$C382="",$D382="",$E382="",$F382="",$G382="",$H382="",$K382="",$L382="",$M382="",$N382=""),"Revisar campos obrigatórios",IF(AND($H382="Falta",$B382+$C382&gt;NOW()),"Falta com horário futuro",IF(AND($H382="Cancelamento",OR($I382="",$J382="")),"Informar aviso do cancelamento",IF(AND($H382="Falta",OR($I382&lt;&gt;"",$J382&lt;&gt;"")),"Limpar aviso para falta",IF(AND($H382="Cancelamento",($I382+$J382)&gt;($B382+$C382)),"Aviso após o horário",IF(AND($K382=0,$L382&gt;0),"Receita substituta sem reposição",IF(AND($K382&gt;0,$L382=0),"Confirmar reposição sem receita",IF(AND($N382="Retido",$M382&lt;=0),"Depósito retido sem valor",IF(AND($N382="Devolvido",$M382&lt;=0),"Depósito devolvido sem valor",IF(AND($N382="Não se aplica",$M382&gt;0),"Definir destino do depósito",IF($M382&gt;$G382,"Depósito acima do valor previsto","OK")))))))))))))</f>
        <v/>
      </c>
    </row>
    <row r="383" ht="22" customHeight="1">
      <c r="A383" s="25" t="n"/>
      <c r="B383" s="48" t="n"/>
      <c r="C383" s="49" t="n"/>
      <c r="D383" s="28" t="n"/>
      <c r="E383" s="25" t="n"/>
      <c r="F383" s="25" t="n"/>
      <c r="G383" s="50" t="n"/>
      <c r="H383" s="25" t="n"/>
      <c r="I383" s="48" t="n"/>
      <c r="J383" s="49" t="n"/>
      <c r="K383" s="28" t="n"/>
      <c r="L383" s="50" t="n"/>
      <c r="M383" s="50" t="n"/>
      <c r="N383" s="25" t="n"/>
      <c r="O383" s="34">
        <f>IF($A383="","",IF($H383="Falta",0,IF(OR($B383="",$C383="",$I383="",$J383=""),"",MAX(0,(($B383+$C383)-($I383+$J383))*24))))</f>
        <v/>
      </c>
      <c r="P383" s="35">
        <f>IF($A383="","",IF($H383="Falta","Falta",IF($H383="Cancelamento",IF(OR($B383="",$C383="",$I383="",$J383=""),"Aviso não informado",IF(($I383+$J383)&gt;($B383+$C383),"Aviso após o horário",IF((($B383+$C383)-($I383+$J383))*24&lt;=Parâmetros!$B$2,"Cancelamento tardio","Cancelamento antecipado"))),"Tipo inválido")))</f>
        <v/>
      </c>
      <c r="Q383" s="35">
        <f>IF($A383="","",IF(OR($D383="",$K383=""),"",IF($K383=0,"Não",IF($K383&lt;$D383,"Parcial","Total"))))</f>
        <v/>
      </c>
      <c r="R383" s="36">
        <f>IF($A383="","",IF(OR($D383="",$K383=""),"",MAX(0,$D383-$K383)))</f>
        <v/>
      </c>
      <c r="S383" s="52">
        <f>IF($A383="","",IF(OR($G383="",$L383=""),"",MAX(0,$G383-$L383)))</f>
        <v/>
      </c>
      <c r="T383" s="52">
        <f>IF($A383="","",IF(OR($M383="",$N383="",$S383=""),"",IF($N383="Retido",MIN($M383,$S383),0)))</f>
        <v/>
      </c>
      <c r="U383" s="52">
        <f>IF($A383="","",IF(OR($S383="",$T383=""),"",MAX(0,$S383-$T383)))</f>
        <v/>
      </c>
      <c r="V383" s="35">
        <f>IF($A383="","",IF(COUNTIF($A$2:$A$501,$A383)&gt;1,"Código duplicado",IF(OR($B383="",$C383="",$D383="",$E383="",$F383="",$G383="",$H383="",$K383="",$L383="",$M383="",$N383=""),"Revisar campos obrigatórios",IF(AND($H383="Falta",$B383+$C383&gt;NOW()),"Falta com horário futuro",IF(AND($H383="Cancelamento",OR($I383="",$J383="")),"Informar aviso do cancelamento",IF(AND($H383="Falta",OR($I383&lt;&gt;"",$J383&lt;&gt;"")),"Limpar aviso para falta",IF(AND($H383="Cancelamento",($I383+$J383)&gt;($B383+$C383)),"Aviso após o horário",IF(AND($K383=0,$L383&gt;0),"Receita substituta sem reposição",IF(AND($K383&gt;0,$L383=0),"Confirmar reposição sem receita",IF(AND($N383="Retido",$M383&lt;=0),"Depósito retido sem valor",IF(AND($N383="Devolvido",$M383&lt;=0),"Depósito devolvido sem valor",IF(AND($N383="Não se aplica",$M383&gt;0),"Definir destino do depósito",IF($M383&gt;$G383,"Depósito acima do valor previsto","OK")))))))))))))</f>
        <v/>
      </c>
    </row>
    <row r="384" ht="22" customHeight="1">
      <c r="A384" s="25" t="n"/>
      <c r="B384" s="48" t="n"/>
      <c r="C384" s="49" t="n"/>
      <c r="D384" s="28" t="n"/>
      <c r="E384" s="25" t="n"/>
      <c r="F384" s="25" t="n"/>
      <c r="G384" s="50" t="n"/>
      <c r="H384" s="25" t="n"/>
      <c r="I384" s="48" t="n"/>
      <c r="J384" s="49" t="n"/>
      <c r="K384" s="28" t="n"/>
      <c r="L384" s="50" t="n"/>
      <c r="M384" s="50" t="n"/>
      <c r="N384" s="25" t="n"/>
      <c r="O384" s="30">
        <f>IF($A384="","",IF($H384="Falta",0,IF(OR($B384="",$C384="",$I384="",$J384=""),"",MAX(0,(($B384+$C384)-($I384+$J384))*24))))</f>
        <v/>
      </c>
      <c r="P384" s="31">
        <f>IF($A384="","",IF($H384="Falta","Falta",IF($H384="Cancelamento",IF(OR($B384="",$C384="",$I384="",$J384=""),"Aviso não informado",IF(($I384+$J384)&gt;($B384+$C384),"Aviso após o horário",IF((($B384+$C384)-($I384+$J384))*24&lt;=Parâmetros!$B$2,"Cancelamento tardio","Cancelamento antecipado"))),"Tipo inválido")))</f>
        <v/>
      </c>
      <c r="Q384" s="31">
        <f>IF($A384="","",IF(OR($D384="",$K384=""),"",IF($K384=0,"Não",IF($K384&lt;$D384,"Parcial","Total"))))</f>
        <v/>
      </c>
      <c r="R384" s="32">
        <f>IF($A384="","",IF(OR($D384="",$K384=""),"",MAX(0,$D384-$K384)))</f>
        <v/>
      </c>
      <c r="S384" s="51">
        <f>IF($A384="","",IF(OR($G384="",$L384=""),"",MAX(0,$G384-$L384)))</f>
        <v/>
      </c>
      <c r="T384" s="51">
        <f>IF($A384="","",IF(OR($M384="",$N384="",$S384=""),"",IF($N384="Retido",MIN($M384,$S384),0)))</f>
        <v/>
      </c>
      <c r="U384" s="51">
        <f>IF($A384="","",IF(OR($S384="",$T384=""),"",MAX(0,$S384-$T384)))</f>
        <v/>
      </c>
      <c r="V384" s="31">
        <f>IF($A384="","",IF(COUNTIF($A$2:$A$501,$A384)&gt;1,"Código duplicado",IF(OR($B384="",$C384="",$D384="",$E384="",$F384="",$G384="",$H384="",$K384="",$L384="",$M384="",$N384=""),"Revisar campos obrigatórios",IF(AND($H384="Falta",$B384+$C384&gt;NOW()),"Falta com horário futuro",IF(AND($H384="Cancelamento",OR($I384="",$J384="")),"Informar aviso do cancelamento",IF(AND($H384="Falta",OR($I384&lt;&gt;"",$J384&lt;&gt;"")),"Limpar aviso para falta",IF(AND($H384="Cancelamento",($I384+$J384)&gt;($B384+$C384)),"Aviso após o horário",IF(AND($K384=0,$L384&gt;0),"Receita substituta sem reposição",IF(AND($K384&gt;0,$L384=0),"Confirmar reposição sem receita",IF(AND($N384="Retido",$M384&lt;=0),"Depósito retido sem valor",IF(AND($N384="Devolvido",$M384&lt;=0),"Depósito devolvido sem valor",IF(AND($N384="Não se aplica",$M384&gt;0),"Definir destino do depósito",IF($M384&gt;$G384,"Depósito acima do valor previsto","OK")))))))))))))</f>
        <v/>
      </c>
    </row>
    <row r="385" ht="22" customHeight="1">
      <c r="A385" s="25" t="n"/>
      <c r="B385" s="48" t="n"/>
      <c r="C385" s="49" t="n"/>
      <c r="D385" s="28" t="n"/>
      <c r="E385" s="25" t="n"/>
      <c r="F385" s="25" t="n"/>
      <c r="G385" s="50" t="n"/>
      <c r="H385" s="25" t="n"/>
      <c r="I385" s="48" t="n"/>
      <c r="J385" s="49" t="n"/>
      <c r="K385" s="28" t="n"/>
      <c r="L385" s="50" t="n"/>
      <c r="M385" s="50" t="n"/>
      <c r="N385" s="25" t="n"/>
      <c r="O385" s="34">
        <f>IF($A385="","",IF($H385="Falta",0,IF(OR($B385="",$C385="",$I385="",$J385=""),"",MAX(0,(($B385+$C385)-($I385+$J385))*24))))</f>
        <v/>
      </c>
      <c r="P385" s="35">
        <f>IF($A385="","",IF($H385="Falta","Falta",IF($H385="Cancelamento",IF(OR($B385="",$C385="",$I385="",$J385=""),"Aviso não informado",IF(($I385+$J385)&gt;($B385+$C385),"Aviso após o horário",IF((($B385+$C385)-($I385+$J385))*24&lt;=Parâmetros!$B$2,"Cancelamento tardio","Cancelamento antecipado"))),"Tipo inválido")))</f>
        <v/>
      </c>
      <c r="Q385" s="35">
        <f>IF($A385="","",IF(OR($D385="",$K385=""),"",IF($K385=0,"Não",IF($K385&lt;$D385,"Parcial","Total"))))</f>
        <v/>
      </c>
      <c r="R385" s="36">
        <f>IF($A385="","",IF(OR($D385="",$K385=""),"",MAX(0,$D385-$K385)))</f>
        <v/>
      </c>
      <c r="S385" s="52">
        <f>IF($A385="","",IF(OR($G385="",$L385=""),"",MAX(0,$G385-$L385)))</f>
        <v/>
      </c>
      <c r="T385" s="52">
        <f>IF($A385="","",IF(OR($M385="",$N385="",$S385=""),"",IF($N385="Retido",MIN($M385,$S385),0)))</f>
        <v/>
      </c>
      <c r="U385" s="52">
        <f>IF($A385="","",IF(OR($S385="",$T385=""),"",MAX(0,$S385-$T385)))</f>
        <v/>
      </c>
      <c r="V385" s="35">
        <f>IF($A385="","",IF(COUNTIF($A$2:$A$501,$A385)&gt;1,"Código duplicado",IF(OR($B385="",$C385="",$D385="",$E385="",$F385="",$G385="",$H385="",$K385="",$L385="",$M385="",$N385=""),"Revisar campos obrigatórios",IF(AND($H385="Falta",$B385+$C385&gt;NOW()),"Falta com horário futuro",IF(AND($H385="Cancelamento",OR($I385="",$J385="")),"Informar aviso do cancelamento",IF(AND($H385="Falta",OR($I385&lt;&gt;"",$J385&lt;&gt;"")),"Limpar aviso para falta",IF(AND($H385="Cancelamento",($I385+$J385)&gt;($B385+$C385)),"Aviso após o horário",IF(AND($K385=0,$L385&gt;0),"Receita substituta sem reposição",IF(AND($K385&gt;0,$L385=0),"Confirmar reposição sem receita",IF(AND($N385="Retido",$M385&lt;=0),"Depósito retido sem valor",IF(AND($N385="Devolvido",$M385&lt;=0),"Depósito devolvido sem valor",IF(AND($N385="Não se aplica",$M385&gt;0),"Definir destino do depósito",IF($M385&gt;$G385,"Depósito acima do valor previsto","OK")))))))))))))</f>
        <v/>
      </c>
    </row>
    <row r="386" ht="22" customHeight="1">
      <c r="A386" s="25" t="n"/>
      <c r="B386" s="48" t="n"/>
      <c r="C386" s="49" t="n"/>
      <c r="D386" s="28" t="n"/>
      <c r="E386" s="25" t="n"/>
      <c r="F386" s="25" t="n"/>
      <c r="G386" s="50" t="n"/>
      <c r="H386" s="25" t="n"/>
      <c r="I386" s="48" t="n"/>
      <c r="J386" s="49" t="n"/>
      <c r="K386" s="28" t="n"/>
      <c r="L386" s="50" t="n"/>
      <c r="M386" s="50" t="n"/>
      <c r="N386" s="25" t="n"/>
      <c r="O386" s="30">
        <f>IF($A386="","",IF($H386="Falta",0,IF(OR($B386="",$C386="",$I386="",$J386=""),"",MAX(0,(($B386+$C386)-($I386+$J386))*24))))</f>
        <v/>
      </c>
      <c r="P386" s="31">
        <f>IF($A386="","",IF($H386="Falta","Falta",IF($H386="Cancelamento",IF(OR($B386="",$C386="",$I386="",$J386=""),"Aviso não informado",IF(($I386+$J386)&gt;($B386+$C386),"Aviso após o horário",IF((($B386+$C386)-($I386+$J386))*24&lt;=Parâmetros!$B$2,"Cancelamento tardio","Cancelamento antecipado"))),"Tipo inválido")))</f>
        <v/>
      </c>
      <c r="Q386" s="31">
        <f>IF($A386="","",IF(OR($D386="",$K386=""),"",IF($K386=0,"Não",IF($K386&lt;$D386,"Parcial","Total"))))</f>
        <v/>
      </c>
      <c r="R386" s="32">
        <f>IF($A386="","",IF(OR($D386="",$K386=""),"",MAX(0,$D386-$K386)))</f>
        <v/>
      </c>
      <c r="S386" s="51">
        <f>IF($A386="","",IF(OR($G386="",$L386=""),"",MAX(0,$G386-$L386)))</f>
        <v/>
      </c>
      <c r="T386" s="51">
        <f>IF($A386="","",IF(OR($M386="",$N386="",$S386=""),"",IF($N386="Retido",MIN($M386,$S386),0)))</f>
        <v/>
      </c>
      <c r="U386" s="51">
        <f>IF($A386="","",IF(OR($S386="",$T386=""),"",MAX(0,$S386-$T386)))</f>
        <v/>
      </c>
      <c r="V386" s="31">
        <f>IF($A386="","",IF(COUNTIF($A$2:$A$501,$A386)&gt;1,"Código duplicado",IF(OR($B386="",$C386="",$D386="",$E386="",$F386="",$G386="",$H386="",$K386="",$L386="",$M386="",$N386=""),"Revisar campos obrigatórios",IF(AND($H386="Falta",$B386+$C386&gt;NOW()),"Falta com horário futuro",IF(AND($H386="Cancelamento",OR($I386="",$J386="")),"Informar aviso do cancelamento",IF(AND($H386="Falta",OR($I386&lt;&gt;"",$J386&lt;&gt;"")),"Limpar aviso para falta",IF(AND($H386="Cancelamento",($I386+$J386)&gt;($B386+$C386)),"Aviso após o horário",IF(AND($K386=0,$L386&gt;0),"Receita substituta sem reposição",IF(AND($K386&gt;0,$L386=0),"Confirmar reposição sem receita",IF(AND($N386="Retido",$M386&lt;=0),"Depósito retido sem valor",IF(AND($N386="Devolvido",$M386&lt;=0),"Depósito devolvido sem valor",IF(AND($N386="Não se aplica",$M386&gt;0),"Definir destino do depósito",IF($M386&gt;$G386,"Depósito acima do valor previsto","OK")))))))))))))</f>
        <v/>
      </c>
    </row>
    <row r="387" ht="22" customHeight="1">
      <c r="A387" s="25" t="n"/>
      <c r="B387" s="48" t="n"/>
      <c r="C387" s="49" t="n"/>
      <c r="D387" s="28" t="n"/>
      <c r="E387" s="25" t="n"/>
      <c r="F387" s="25" t="n"/>
      <c r="G387" s="50" t="n"/>
      <c r="H387" s="25" t="n"/>
      <c r="I387" s="48" t="n"/>
      <c r="J387" s="49" t="n"/>
      <c r="K387" s="28" t="n"/>
      <c r="L387" s="50" t="n"/>
      <c r="M387" s="50" t="n"/>
      <c r="N387" s="25" t="n"/>
      <c r="O387" s="34">
        <f>IF($A387="","",IF($H387="Falta",0,IF(OR($B387="",$C387="",$I387="",$J387=""),"",MAX(0,(($B387+$C387)-($I387+$J387))*24))))</f>
        <v/>
      </c>
      <c r="P387" s="35">
        <f>IF($A387="","",IF($H387="Falta","Falta",IF($H387="Cancelamento",IF(OR($B387="",$C387="",$I387="",$J387=""),"Aviso não informado",IF(($I387+$J387)&gt;($B387+$C387),"Aviso após o horário",IF((($B387+$C387)-($I387+$J387))*24&lt;=Parâmetros!$B$2,"Cancelamento tardio","Cancelamento antecipado"))),"Tipo inválido")))</f>
        <v/>
      </c>
      <c r="Q387" s="35">
        <f>IF($A387="","",IF(OR($D387="",$K387=""),"",IF($K387=0,"Não",IF($K387&lt;$D387,"Parcial","Total"))))</f>
        <v/>
      </c>
      <c r="R387" s="36">
        <f>IF($A387="","",IF(OR($D387="",$K387=""),"",MAX(0,$D387-$K387)))</f>
        <v/>
      </c>
      <c r="S387" s="52">
        <f>IF($A387="","",IF(OR($G387="",$L387=""),"",MAX(0,$G387-$L387)))</f>
        <v/>
      </c>
      <c r="T387" s="52">
        <f>IF($A387="","",IF(OR($M387="",$N387="",$S387=""),"",IF($N387="Retido",MIN($M387,$S387),0)))</f>
        <v/>
      </c>
      <c r="U387" s="52">
        <f>IF($A387="","",IF(OR($S387="",$T387=""),"",MAX(0,$S387-$T387)))</f>
        <v/>
      </c>
      <c r="V387" s="35">
        <f>IF($A387="","",IF(COUNTIF($A$2:$A$501,$A387)&gt;1,"Código duplicado",IF(OR($B387="",$C387="",$D387="",$E387="",$F387="",$G387="",$H387="",$K387="",$L387="",$M387="",$N387=""),"Revisar campos obrigatórios",IF(AND($H387="Falta",$B387+$C387&gt;NOW()),"Falta com horário futuro",IF(AND($H387="Cancelamento",OR($I387="",$J387="")),"Informar aviso do cancelamento",IF(AND($H387="Falta",OR($I387&lt;&gt;"",$J387&lt;&gt;"")),"Limpar aviso para falta",IF(AND($H387="Cancelamento",($I387+$J387)&gt;($B387+$C387)),"Aviso após o horário",IF(AND($K387=0,$L387&gt;0),"Receita substituta sem reposição",IF(AND($K387&gt;0,$L387=0),"Confirmar reposição sem receita",IF(AND($N387="Retido",$M387&lt;=0),"Depósito retido sem valor",IF(AND($N387="Devolvido",$M387&lt;=0),"Depósito devolvido sem valor",IF(AND($N387="Não se aplica",$M387&gt;0),"Definir destino do depósito",IF($M387&gt;$G387,"Depósito acima do valor previsto","OK")))))))))))))</f>
        <v/>
      </c>
    </row>
    <row r="388" ht="22" customHeight="1">
      <c r="A388" s="25" t="n"/>
      <c r="B388" s="48" t="n"/>
      <c r="C388" s="49" t="n"/>
      <c r="D388" s="28" t="n"/>
      <c r="E388" s="25" t="n"/>
      <c r="F388" s="25" t="n"/>
      <c r="G388" s="50" t="n"/>
      <c r="H388" s="25" t="n"/>
      <c r="I388" s="48" t="n"/>
      <c r="J388" s="49" t="n"/>
      <c r="K388" s="28" t="n"/>
      <c r="L388" s="50" t="n"/>
      <c r="M388" s="50" t="n"/>
      <c r="N388" s="25" t="n"/>
      <c r="O388" s="30">
        <f>IF($A388="","",IF($H388="Falta",0,IF(OR($B388="",$C388="",$I388="",$J388=""),"",MAX(0,(($B388+$C388)-($I388+$J388))*24))))</f>
        <v/>
      </c>
      <c r="P388" s="31">
        <f>IF($A388="","",IF($H388="Falta","Falta",IF($H388="Cancelamento",IF(OR($B388="",$C388="",$I388="",$J388=""),"Aviso não informado",IF(($I388+$J388)&gt;($B388+$C388),"Aviso após o horário",IF((($B388+$C388)-($I388+$J388))*24&lt;=Parâmetros!$B$2,"Cancelamento tardio","Cancelamento antecipado"))),"Tipo inválido")))</f>
        <v/>
      </c>
      <c r="Q388" s="31">
        <f>IF($A388="","",IF(OR($D388="",$K388=""),"",IF($K388=0,"Não",IF($K388&lt;$D388,"Parcial","Total"))))</f>
        <v/>
      </c>
      <c r="R388" s="32">
        <f>IF($A388="","",IF(OR($D388="",$K388=""),"",MAX(0,$D388-$K388)))</f>
        <v/>
      </c>
      <c r="S388" s="51">
        <f>IF($A388="","",IF(OR($G388="",$L388=""),"",MAX(0,$G388-$L388)))</f>
        <v/>
      </c>
      <c r="T388" s="51">
        <f>IF($A388="","",IF(OR($M388="",$N388="",$S388=""),"",IF($N388="Retido",MIN($M388,$S388),0)))</f>
        <v/>
      </c>
      <c r="U388" s="51">
        <f>IF($A388="","",IF(OR($S388="",$T388=""),"",MAX(0,$S388-$T388)))</f>
        <v/>
      </c>
      <c r="V388" s="31">
        <f>IF($A388="","",IF(COUNTIF($A$2:$A$501,$A388)&gt;1,"Código duplicado",IF(OR($B388="",$C388="",$D388="",$E388="",$F388="",$G388="",$H388="",$K388="",$L388="",$M388="",$N388=""),"Revisar campos obrigatórios",IF(AND($H388="Falta",$B388+$C388&gt;NOW()),"Falta com horário futuro",IF(AND($H388="Cancelamento",OR($I388="",$J388="")),"Informar aviso do cancelamento",IF(AND($H388="Falta",OR($I388&lt;&gt;"",$J388&lt;&gt;"")),"Limpar aviso para falta",IF(AND($H388="Cancelamento",($I388+$J388)&gt;($B388+$C388)),"Aviso após o horário",IF(AND($K388=0,$L388&gt;0),"Receita substituta sem reposição",IF(AND($K388&gt;0,$L388=0),"Confirmar reposição sem receita",IF(AND($N388="Retido",$M388&lt;=0),"Depósito retido sem valor",IF(AND($N388="Devolvido",$M388&lt;=0),"Depósito devolvido sem valor",IF(AND($N388="Não se aplica",$M388&gt;0),"Definir destino do depósito",IF($M388&gt;$G388,"Depósito acima do valor previsto","OK")))))))))))))</f>
        <v/>
      </c>
    </row>
    <row r="389" ht="22" customHeight="1">
      <c r="A389" s="25" t="n"/>
      <c r="B389" s="48" t="n"/>
      <c r="C389" s="49" t="n"/>
      <c r="D389" s="28" t="n"/>
      <c r="E389" s="25" t="n"/>
      <c r="F389" s="25" t="n"/>
      <c r="G389" s="50" t="n"/>
      <c r="H389" s="25" t="n"/>
      <c r="I389" s="48" t="n"/>
      <c r="J389" s="49" t="n"/>
      <c r="K389" s="28" t="n"/>
      <c r="L389" s="50" t="n"/>
      <c r="M389" s="50" t="n"/>
      <c r="N389" s="25" t="n"/>
      <c r="O389" s="34">
        <f>IF($A389="","",IF($H389="Falta",0,IF(OR($B389="",$C389="",$I389="",$J389=""),"",MAX(0,(($B389+$C389)-($I389+$J389))*24))))</f>
        <v/>
      </c>
      <c r="P389" s="35">
        <f>IF($A389="","",IF($H389="Falta","Falta",IF($H389="Cancelamento",IF(OR($B389="",$C389="",$I389="",$J389=""),"Aviso não informado",IF(($I389+$J389)&gt;($B389+$C389),"Aviso após o horário",IF((($B389+$C389)-($I389+$J389))*24&lt;=Parâmetros!$B$2,"Cancelamento tardio","Cancelamento antecipado"))),"Tipo inválido")))</f>
        <v/>
      </c>
      <c r="Q389" s="35">
        <f>IF($A389="","",IF(OR($D389="",$K389=""),"",IF($K389=0,"Não",IF($K389&lt;$D389,"Parcial","Total"))))</f>
        <v/>
      </c>
      <c r="R389" s="36">
        <f>IF($A389="","",IF(OR($D389="",$K389=""),"",MAX(0,$D389-$K389)))</f>
        <v/>
      </c>
      <c r="S389" s="52">
        <f>IF($A389="","",IF(OR($G389="",$L389=""),"",MAX(0,$G389-$L389)))</f>
        <v/>
      </c>
      <c r="T389" s="52">
        <f>IF($A389="","",IF(OR($M389="",$N389="",$S389=""),"",IF($N389="Retido",MIN($M389,$S389),0)))</f>
        <v/>
      </c>
      <c r="U389" s="52">
        <f>IF($A389="","",IF(OR($S389="",$T389=""),"",MAX(0,$S389-$T389)))</f>
        <v/>
      </c>
      <c r="V389" s="35">
        <f>IF($A389="","",IF(COUNTIF($A$2:$A$501,$A389)&gt;1,"Código duplicado",IF(OR($B389="",$C389="",$D389="",$E389="",$F389="",$G389="",$H389="",$K389="",$L389="",$M389="",$N389=""),"Revisar campos obrigatórios",IF(AND($H389="Falta",$B389+$C389&gt;NOW()),"Falta com horário futuro",IF(AND($H389="Cancelamento",OR($I389="",$J389="")),"Informar aviso do cancelamento",IF(AND($H389="Falta",OR($I389&lt;&gt;"",$J389&lt;&gt;"")),"Limpar aviso para falta",IF(AND($H389="Cancelamento",($I389+$J389)&gt;($B389+$C389)),"Aviso após o horário",IF(AND($K389=0,$L389&gt;0),"Receita substituta sem reposição",IF(AND($K389&gt;0,$L389=0),"Confirmar reposição sem receita",IF(AND($N389="Retido",$M389&lt;=0),"Depósito retido sem valor",IF(AND($N389="Devolvido",$M389&lt;=0),"Depósito devolvido sem valor",IF(AND($N389="Não se aplica",$M389&gt;0),"Definir destino do depósito",IF($M389&gt;$G389,"Depósito acima do valor previsto","OK")))))))))))))</f>
        <v/>
      </c>
    </row>
    <row r="390" ht="22" customHeight="1">
      <c r="A390" s="25" t="n"/>
      <c r="B390" s="48" t="n"/>
      <c r="C390" s="49" t="n"/>
      <c r="D390" s="28" t="n"/>
      <c r="E390" s="25" t="n"/>
      <c r="F390" s="25" t="n"/>
      <c r="G390" s="50" t="n"/>
      <c r="H390" s="25" t="n"/>
      <c r="I390" s="48" t="n"/>
      <c r="J390" s="49" t="n"/>
      <c r="K390" s="28" t="n"/>
      <c r="L390" s="50" t="n"/>
      <c r="M390" s="50" t="n"/>
      <c r="N390" s="25" t="n"/>
      <c r="O390" s="30">
        <f>IF($A390="","",IF($H390="Falta",0,IF(OR($B390="",$C390="",$I390="",$J390=""),"",MAX(0,(($B390+$C390)-($I390+$J390))*24))))</f>
        <v/>
      </c>
      <c r="P390" s="31">
        <f>IF($A390="","",IF($H390="Falta","Falta",IF($H390="Cancelamento",IF(OR($B390="",$C390="",$I390="",$J390=""),"Aviso não informado",IF(($I390+$J390)&gt;($B390+$C390),"Aviso após o horário",IF((($B390+$C390)-($I390+$J390))*24&lt;=Parâmetros!$B$2,"Cancelamento tardio","Cancelamento antecipado"))),"Tipo inválido")))</f>
        <v/>
      </c>
      <c r="Q390" s="31">
        <f>IF($A390="","",IF(OR($D390="",$K390=""),"",IF($K390=0,"Não",IF($K390&lt;$D390,"Parcial","Total"))))</f>
        <v/>
      </c>
      <c r="R390" s="32">
        <f>IF($A390="","",IF(OR($D390="",$K390=""),"",MAX(0,$D390-$K390)))</f>
        <v/>
      </c>
      <c r="S390" s="51">
        <f>IF($A390="","",IF(OR($G390="",$L390=""),"",MAX(0,$G390-$L390)))</f>
        <v/>
      </c>
      <c r="T390" s="51">
        <f>IF($A390="","",IF(OR($M390="",$N390="",$S390=""),"",IF($N390="Retido",MIN($M390,$S390),0)))</f>
        <v/>
      </c>
      <c r="U390" s="51">
        <f>IF($A390="","",IF(OR($S390="",$T390=""),"",MAX(0,$S390-$T390)))</f>
        <v/>
      </c>
      <c r="V390" s="31">
        <f>IF($A390="","",IF(COUNTIF($A$2:$A$501,$A390)&gt;1,"Código duplicado",IF(OR($B390="",$C390="",$D390="",$E390="",$F390="",$G390="",$H390="",$K390="",$L390="",$M390="",$N390=""),"Revisar campos obrigatórios",IF(AND($H390="Falta",$B390+$C390&gt;NOW()),"Falta com horário futuro",IF(AND($H390="Cancelamento",OR($I390="",$J390="")),"Informar aviso do cancelamento",IF(AND($H390="Falta",OR($I390&lt;&gt;"",$J390&lt;&gt;"")),"Limpar aviso para falta",IF(AND($H390="Cancelamento",($I390+$J390)&gt;($B390+$C390)),"Aviso após o horário",IF(AND($K390=0,$L390&gt;0),"Receita substituta sem reposição",IF(AND($K390&gt;0,$L390=0),"Confirmar reposição sem receita",IF(AND($N390="Retido",$M390&lt;=0),"Depósito retido sem valor",IF(AND($N390="Devolvido",$M390&lt;=0),"Depósito devolvido sem valor",IF(AND($N390="Não se aplica",$M390&gt;0),"Definir destino do depósito",IF($M390&gt;$G390,"Depósito acima do valor previsto","OK")))))))))))))</f>
        <v/>
      </c>
    </row>
    <row r="391" ht="22" customHeight="1">
      <c r="A391" s="25" t="n"/>
      <c r="B391" s="48" t="n"/>
      <c r="C391" s="49" t="n"/>
      <c r="D391" s="28" t="n"/>
      <c r="E391" s="25" t="n"/>
      <c r="F391" s="25" t="n"/>
      <c r="G391" s="50" t="n"/>
      <c r="H391" s="25" t="n"/>
      <c r="I391" s="48" t="n"/>
      <c r="J391" s="49" t="n"/>
      <c r="K391" s="28" t="n"/>
      <c r="L391" s="50" t="n"/>
      <c r="M391" s="50" t="n"/>
      <c r="N391" s="25" t="n"/>
      <c r="O391" s="34">
        <f>IF($A391="","",IF($H391="Falta",0,IF(OR($B391="",$C391="",$I391="",$J391=""),"",MAX(0,(($B391+$C391)-($I391+$J391))*24))))</f>
        <v/>
      </c>
      <c r="P391" s="35">
        <f>IF($A391="","",IF($H391="Falta","Falta",IF($H391="Cancelamento",IF(OR($B391="",$C391="",$I391="",$J391=""),"Aviso não informado",IF(($I391+$J391)&gt;($B391+$C391),"Aviso após o horário",IF((($B391+$C391)-($I391+$J391))*24&lt;=Parâmetros!$B$2,"Cancelamento tardio","Cancelamento antecipado"))),"Tipo inválido")))</f>
        <v/>
      </c>
      <c r="Q391" s="35">
        <f>IF($A391="","",IF(OR($D391="",$K391=""),"",IF($K391=0,"Não",IF($K391&lt;$D391,"Parcial","Total"))))</f>
        <v/>
      </c>
      <c r="R391" s="36">
        <f>IF($A391="","",IF(OR($D391="",$K391=""),"",MAX(0,$D391-$K391)))</f>
        <v/>
      </c>
      <c r="S391" s="52">
        <f>IF($A391="","",IF(OR($G391="",$L391=""),"",MAX(0,$G391-$L391)))</f>
        <v/>
      </c>
      <c r="T391" s="52">
        <f>IF($A391="","",IF(OR($M391="",$N391="",$S391=""),"",IF($N391="Retido",MIN($M391,$S391),0)))</f>
        <v/>
      </c>
      <c r="U391" s="52">
        <f>IF($A391="","",IF(OR($S391="",$T391=""),"",MAX(0,$S391-$T391)))</f>
        <v/>
      </c>
      <c r="V391" s="35">
        <f>IF($A391="","",IF(COUNTIF($A$2:$A$501,$A391)&gt;1,"Código duplicado",IF(OR($B391="",$C391="",$D391="",$E391="",$F391="",$G391="",$H391="",$K391="",$L391="",$M391="",$N391=""),"Revisar campos obrigatórios",IF(AND($H391="Falta",$B391+$C391&gt;NOW()),"Falta com horário futuro",IF(AND($H391="Cancelamento",OR($I391="",$J391="")),"Informar aviso do cancelamento",IF(AND($H391="Falta",OR($I391&lt;&gt;"",$J391&lt;&gt;"")),"Limpar aviso para falta",IF(AND($H391="Cancelamento",($I391+$J391)&gt;($B391+$C391)),"Aviso após o horário",IF(AND($K391=0,$L391&gt;0),"Receita substituta sem reposição",IF(AND($K391&gt;0,$L391=0),"Confirmar reposição sem receita",IF(AND($N391="Retido",$M391&lt;=0),"Depósito retido sem valor",IF(AND($N391="Devolvido",$M391&lt;=0),"Depósito devolvido sem valor",IF(AND($N391="Não se aplica",$M391&gt;0),"Definir destino do depósito",IF($M391&gt;$G391,"Depósito acima do valor previsto","OK")))))))))))))</f>
        <v/>
      </c>
    </row>
    <row r="392" ht="22" customHeight="1">
      <c r="A392" s="25" t="n"/>
      <c r="B392" s="48" t="n"/>
      <c r="C392" s="49" t="n"/>
      <c r="D392" s="28" t="n"/>
      <c r="E392" s="25" t="n"/>
      <c r="F392" s="25" t="n"/>
      <c r="G392" s="50" t="n"/>
      <c r="H392" s="25" t="n"/>
      <c r="I392" s="48" t="n"/>
      <c r="J392" s="49" t="n"/>
      <c r="K392" s="28" t="n"/>
      <c r="L392" s="50" t="n"/>
      <c r="M392" s="50" t="n"/>
      <c r="N392" s="25" t="n"/>
      <c r="O392" s="30">
        <f>IF($A392="","",IF($H392="Falta",0,IF(OR($B392="",$C392="",$I392="",$J392=""),"",MAX(0,(($B392+$C392)-($I392+$J392))*24))))</f>
        <v/>
      </c>
      <c r="P392" s="31">
        <f>IF($A392="","",IF($H392="Falta","Falta",IF($H392="Cancelamento",IF(OR($B392="",$C392="",$I392="",$J392=""),"Aviso não informado",IF(($I392+$J392)&gt;($B392+$C392),"Aviso após o horário",IF((($B392+$C392)-($I392+$J392))*24&lt;=Parâmetros!$B$2,"Cancelamento tardio","Cancelamento antecipado"))),"Tipo inválido")))</f>
        <v/>
      </c>
      <c r="Q392" s="31">
        <f>IF($A392="","",IF(OR($D392="",$K392=""),"",IF($K392=0,"Não",IF($K392&lt;$D392,"Parcial","Total"))))</f>
        <v/>
      </c>
      <c r="R392" s="32">
        <f>IF($A392="","",IF(OR($D392="",$K392=""),"",MAX(0,$D392-$K392)))</f>
        <v/>
      </c>
      <c r="S392" s="51">
        <f>IF($A392="","",IF(OR($G392="",$L392=""),"",MAX(0,$G392-$L392)))</f>
        <v/>
      </c>
      <c r="T392" s="51">
        <f>IF($A392="","",IF(OR($M392="",$N392="",$S392=""),"",IF($N392="Retido",MIN($M392,$S392),0)))</f>
        <v/>
      </c>
      <c r="U392" s="51">
        <f>IF($A392="","",IF(OR($S392="",$T392=""),"",MAX(0,$S392-$T392)))</f>
        <v/>
      </c>
      <c r="V392" s="31">
        <f>IF($A392="","",IF(COUNTIF($A$2:$A$501,$A392)&gt;1,"Código duplicado",IF(OR($B392="",$C392="",$D392="",$E392="",$F392="",$G392="",$H392="",$K392="",$L392="",$M392="",$N392=""),"Revisar campos obrigatórios",IF(AND($H392="Falta",$B392+$C392&gt;NOW()),"Falta com horário futuro",IF(AND($H392="Cancelamento",OR($I392="",$J392="")),"Informar aviso do cancelamento",IF(AND($H392="Falta",OR($I392&lt;&gt;"",$J392&lt;&gt;"")),"Limpar aviso para falta",IF(AND($H392="Cancelamento",($I392+$J392)&gt;($B392+$C392)),"Aviso após o horário",IF(AND($K392=0,$L392&gt;0),"Receita substituta sem reposição",IF(AND($K392&gt;0,$L392=0),"Confirmar reposição sem receita",IF(AND($N392="Retido",$M392&lt;=0),"Depósito retido sem valor",IF(AND($N392="Devolvido",$M392&lt;=0),"Depósito devolvido sem valor",IF(AND($N392="Não se aplica",$M392&gt;0),"Definir destino do depósito",IF($M392&gt;$G392,"Depósito acima do valor previsto","OK")))))))))))))</f>
        <v/>
      </c>
    </row>
    <row r="393" ht="22" customHeight="1">
      <c r="A393" s="25" t="n"/>
      <c r="B393" s="48" t="n"/>
      <c r="C393" s="49" t="n"/>
      <c r="D393" s="28" t="n"/>
      <c r="E393" s="25" t="n"/>
      <c r="F393" s="25" t="n"/>
      <c r="G393" s="50" t="n"/>
      <c r="H393" s="25" t="n"/>
      <c r="I393" s="48" t="n"/>
      <c r="J393" s="49" t="n"/>
      <c r="K393" s="28" t="n"/>
      <c r="L393" s="50" t="n"/>
      <c r="M393" s="50" t="n"/>
      <c r="N393" s="25" t="n"/>
      <c r="O393" s="34">
        <f>IF($A393="","",IF($H393="Falta",0,IF(OR($B393="",$C393="",$I393="",$J393=""),"",MAX(0,(($B393+$C393)-($I393+$J393))*24))))</f>
        <v/>
      </c>
      <c r="P393" s="35">
        <f>IF($A393="","",IF($H393="Falta","Falta",IF($H393="Cancelamento",IF(OR($B393="",$C393="",$I393="",$J393=""),"Aviso não informado",IF(($I393+$J393)&gt;($B393+$C393),"Aviso após o horário",IF((($B393+$C393)-($I393+$J393))*24&lt;=Parâmetros!$B$2,"Cancelamento tardio","Cancelamento antecipado"))),"Tipo inválido")))</f>
        <v/>
      </c>
      <c r="Q393" s="35">
        <f>IF($A393="","",IF(OR($D393="",$K393=""),"",IF($K393=0,"Não",IF($K393&lt;$D393,"Parcial","Total"))))</f>
        <v/>
      </c>
      <c r="R393" s="36">
        <f>IF($A393="","",IF(OR($D393="",$K393=""),"",MAX(0,$D393-$K393)))</f>
        <v/>
      </c>
      <c r="S393" s="52">
        <f>IF($A393="","",IF(OR($G393="",$L393=""),"",MAX(0,$G393-$L393)))</f>
        <v/>
      </c>
      <c r="T393" s="52">
        <f>IF($A393="","",IF(OR($M393="",$N393="",$S393=""),"",IF($N393="Retido",MIN($M393,$S393),0)))</f>
        <v/>
      </c>
      <c r="U393" s="52">
        <f>IF($A393="","",IF(OR($S393="",$T393=""),"",MAX(0,$S393-$T393)))</f>
        <v/>
      </c>
      <c r="V393" s="35">
        <f>IF($A393="","",IF(COUNTIF($A$2:$A$501,$A393)&gt;1,"Código duplicado",IF(OR($B393="",$C393="",$D393="",$E393="",$F393="",$G393="",$H393="",$K393="",$L393="",$M393="",$N393=""),"Revisar campos obrigatórios",IF(AND($H393="Falta",$B393+$C393&gt;NOW()),"Falta com horário futuro",IF(AND($H393="Cancelamento",OR($I393="",$J393="")),"Informar aviso do cancelamento",IF(AND($H393="Falta",OR($I393&lt;&gt;"",$J393&lt;&gt;"")),"Limpar aviso para falta",IF(AND($H393="Cancelamento",($I393+$J393)&gt;($B393+$C393)),"Aviso após o horário",IF(AND($K393=0,$L393&gt;0),"Receita substituta sem reposição",IF(AND($K393&gt;0,$L393=0),"Confirmar reposição sem receita",IF(AND($N393="Retido",$M393&lt;=0),"Depósito retido sem valor",IF(AND($N393="Devolvido",$M393&lt;=0),"Depósito devolvido sem valor",IF(AND($N393="Não se aplica",$M393&gt;0),"Definir destino do depósito",IF($M393&gt;$G393,"Depósito acima do valor previsto","OK")))))))))))))</f>
        <v/>
      </c>
    </row>
    <row r="394" ht="22" customHeight="1">
      <c r="A394" s="25" t="n"/>
      <c r="B394" s="48" t="n"/>
      <c r="C394" s="49" t="n"/>
      <c r="D394" s="28" t="n"/>
      <c r="E394" s="25" t="n"/>
      <c r="F394" s="25" t="n"/>
      <c r="G394" s="50" t="n"/>
      <c r="H394" s="25" t="n"/>
      <c r="I394" s="48" t="n"/>
      <c r="J394" s="49" t="n"/>
      <c r="K394" s="28" t="n"/>
      <c r="L394" s="50" t="n"/>
      <c r="M394" s="50" t="n"/>
      <c r="N394" s="25" t="n"/>
      <c r="O394" s="30">
        <f>IF($A394="","",IF($H394="Falta",0,IF(OR($B394="",$C394="",$I394="",$J394=""),"",MAX(0,(($B394+$C394)-($I394+$J394))*24))))</f>
        <v/>
      </c>
      <c r="P394" s="31">
        <f>IF($A394="","",IF($H394="Falta","Falta",IF($H394="Cancelamento",IF(OR($B394="",$C394="",$I394="",$J394=""),"Aviso não informado",IF(($I394+$J394)&gt;($B394+$C394),"Aviso após o horário",IF((($B394+$C394)-($I394+$J394))*24&lt;=Parâmetros!$B$2,"Cancelamento tardio","Cancelamento antecipado"))),"Tipo inválido")))</f>
        <v/>
      </c>
      <c r="Q394" s="31">
        <f>IF($A394="","",IF(OR($D394="",$K394=""),"",IF($K394=0,"Não",IF($K394&lt;$D394,"Parcial","Total"))))</f>
        <v/>
      </c>
      <c r="R394" s="32">
        <f>IF($A394="","",IF(OR($D394="",$K394=""),"",MAX(0,$D394-$K394)))</f>
        <v/>
      </c>
      <c r="S394" s="51">
        <f>IF($A394="","",IF(OR($G394="",$L394=""),"",MAX(0,$G394-$L394)))</f>
        <v/>
      </c>
      <c r="T394" s="51">
        <f>IF($A394="","",IF(OR($M394="",$N394="",$S394=""),"",IF($N394="Retido",MIN($M394,$S394),0)))</f>
        <v/>
      </c>
      <c r="U394" s="51">
        <f>IF($A394="","",IF(OR($S394="",$T394=""),"",MAX(0,$S394-$T394)))</f>
        <v/>
      </c>
      <c r="V394" s="31">
        <f>IF($A394="","",IF(COUNTIF($A$2:$A$501,$A394)&gt;1,"Código duplicado",IF(OR($B394="",$C394="",$D394="",$E394="",$F394="",$G394="",$H394="",$K394="",$L394="",$M394="",$N394=""),"Revisar campos obrigatórios",IF(AND($H394="Falta",$B394+$C394&gt;NOW()),"Falta com horário futuro",IF(AND($H394="Cancelamento",OR($I394="",$J394="")),"Informar aviso do cancelamento",IF(AND($H394="Falta",OR($I394&lt;&gt;"",$J394&lt;&gt;"")),"Limpar aviso para falta",IF(AND($H394="Cancelamento",($I394+$J394)&gt;($B394+$C394)),"Aviso após o horário",IF(AND($K394=0,$L394&gt;0),"Receita substituta sem reposição",IF(AND($K394&gt;0,$L394=0),"Confirmar reposição sem receita",IF(AND($N394="Retido",$M394&lt;=0),"Depósito retido sem valor",IF(AND($N394="Devolvido",$M394&lt;=0),"Depósito devolvido sem valor",IF(AND($N394="Não se aplica",$M394&gt;0),"Definir destino do depósito",IF($M394&gt;$G394,"Depósito acima do valor previsto","OK")))))))))))))</f>
        <v/>
      </c>
    </row>
    <row r="395" ht="22" customHeight="1">
      <c r="A395" s="25" t="n"/>
      <c r="B395" s="48" t="n"/>
      <c r="C395" s="49" t="n"/>
      <c r="D395" s="28" t="n"/>
      <c r="E395" s="25" t="n"/>
      <c r="F395" s="25" t="n"/>
      <c r="G395" s="50" t="n"/>
      <c r="H395" s="25" t="n"/>
      <c r="I395" s="48" t="n"/>
      <c r="J395" s="49" t="n"/>
      <c r="K395" s="28" t="n"/>
      <c r="L395" s="50" t="n"/>
      <c r="M395" s="50" t="n"/>
      <c r="N395" s="25" t="n"/>
      <c r="O395" s="34">
        <f>IF($A395="","",IF($H395="Falta",0,IF(OR($B395="",$C395="",$I395="",$J395=""),"",MAX(0,(($B395+$C395)-($I395+$J395))*24))))</f>
        <v/>
      </c>
      <c r="P395" s="35">
        <f>IF($A395="","",IF($H395="Falta","Falta",IF($H395="Cancelamento",IF(OR($B395="",$C395="",$I395="",$J395=""),"Aviso não informado",IF(($I395+$J395)&gt;($B395+$C395),"Aviso após o horário",IF((($B395+$C395)-($I395+$J395))*24&lt;=Parâmetros!$B$2,"Cancelamento tardio","Cancelamento antecipado"))),"Tipo inválido")))</f>
        <v/>
      </c>
      <c r="Q395" s="35">
        <f>IF($A395="","",IF(OR($D395="",$K395=""),"",IF($K395=0,"Não",IF($K395&lt;$D395,"Parcial","Total"))))</f>
        <v/>
      </c>
      <c r="R395" s="36">
        <f>IF($A395="","",IF(OR($D395="",$K395=""),"",MAX(0,$D395-$K395)))</f>
        <v/>
      </c>
      <c r="S395" s="52">
        <f>IF($A395="","",IF(OR($G395="",$L395=""),"",MAX(0,$G395-$L395)))</f>
        <v/>
      </c>
      <c r="T395" s="52">
        <f>IF($A395="","",IF(OR($M395="",$N395="",$S395=""),"",IF($N395="Retido",MIN($M395,$S395),0)))</f>
        <v/>
      </c>
      <c r="U395" s="52">
        <f>IF($A395="","",IF(OR($S395="",$T395=""),"",MAX(0,$S395-$T395)))</f>
        <v/>
      </c>
      <c r="V395" s="35">
        <f>IF($A395="","",IF(COUNTIF($A$2:$A$501,$A395)&gt;1,"Código duplicado",IF(OR($B395="",$C395="",$D395="",$E395="",$F395="",$G395="",$H395="",$K395="",$L395="",$M395="",$N395=""),"Revisar campos obrigatórios",IF(AND($H395="Falta",$B395+$C395&gt;NOW()),"Falta com horário futuro",IF(AND($H395="Cancelamento",OR($I395="",$J395="")),"Informar aviso do cancelamento",IF(AND($H395="Falta",OR($I395&lt;&gt;"",$J395&lt;&gt;"")),"Limpar aviso para falta",IF(AND($H395="Cancelamento",($I395+$J395)&gt;($B395+$C395)),"Aviso após o horário",IF(AND($K395=0,$L395&gt;0),"Receita substituta sem reposição",IF(AND($K395&gt;0,$L395=0),"Confirmar reposição sem receita",IF(AND($N395="Retido",$M395&lt;=0),"Depósito retido sem valor",IF(AND($N395="Devolvido",$M395&lt;=0),"Depósito devolvido sem valor",IF(AND($N395="Não se aplica",$M395&gt;0),"Definir destino do depósito",IF($M395&gt;$G395,"Depósito acima do valor previsto","OK")))))))))))))</f>
        <v/>
      </c>
    </row>
    <row r="396" ht="22" customHeight="1">
      <c r="A396" s="25" t="n"/>
      <c r="B396" s="48" t="n"/>
      <c r="C396" s="49" t="n"/>
      <c r="D396" s="28" t="n"/>
      <c r="E396" s="25" t="n"/>
      <c r="F396" s="25" t="n"/>
      <c r="G396" s="50" t="n"/>
      <c r="H396" s="25" t="n"/>
      <c r="I396" s="48" t="n"/>
      <c r="J396" s="49" t="n"/>
      <c r="K396" s="28" t="n"/>
      <c r="L396" s="50" t="n"/>
      <c r="M396" s="50" t="n"/>
      <c r="N396" s="25" t="n"/>
      <c r="O396" s="30">
        <f>IF($A396="","",IF($H396="Falta",0,IF(OR($B396="",$C396="",$I396="",$J396=""),"",MAX(0,(($B396+$C396)-($I396+$J396))*24))))</f>
        <v/>
      </c>
      <c r="P396" s="31">
        <f>IF($A396="","",IF($H396="Falta","Falta",IF($H396="Cancelamento",IF(OR($B396="",$C396="",$I396="",$J396=""),"Aviso não informado",IF(($I396+$J396)&gt;($B396+$C396),"Aviso após o horário",IF((($B396+$C396)-($I396+$J396))*24&lt;=Parâmetros!$B$2,"Cancelamento tardio","Cancelamento antecipado"))),"Tipo inválido")))</f>
        <v/>
      </c>
      <c r="Q396" s="31">
        <f>IF($A396="","",IF(OR($D396="",$K396=""),"",IF($K396=0,"Não",IF($K396&lt;$D396,"Parcial","Total"))))</f>
        <v/>
      </c>
      <c r="R396" s="32">
        <f>IF($A396="","",IF(OR($D396="",$K396=""),"",MAX(0,$D396-$K396)))</f>
        <v/>
      </c>
      <c r="S396" s="51">
        <f>IF($A396="","",IF(OR($G396="",$L396=""),"",MAX(0,$G396-$L396)))</f>
        <v/>
      </c>
      <c r="T396" s="51">
        <f>IF($A396="","",IF(OR($M396="",$N396="",$S396=""),"",IF($N396="Retido",MIN($M396,$S396),0)))</f>
        <v/>
      </c>
      <c r="U396" s="51">
        <f>IF($A396="","",IF(OR($S396="",$T396=""),"",MAX(0,$S396-$T396)))</f>
        <v/>
      </c>
      <c r="V396" s="31">
        <f>IF($A396="","",IF(COUNTIF($A$2:$A$501,$A396)&gt;1,"Código duplicado",IF(OR($B396="",$C396="",$D396="",$E396="",$F396="",$G396="",$H396="",$K396="",$L396="",$M396="",$N396=""),"Revisar campos obrigatórios",IF(AND($H396="Falta",$B396+$C396&gt;NOW()),"Falta com horário futuro",IF(AND($H396="Cancelamento",OR($I396="",$J396="")),"Informar aviso do cancelamento",IF(AND($H396="Falta",OR($I396&lt;&gt;"",$J396&lt;&gt;"")),"Limpar aviso para falta",IF(AND($H396="Cancelamento",($I396+$J396)&gt;($B396+$C396)),"Aviso após o horário",IF(AND($K396=0,$L396&gt;0),"Receita substituta sem reposição",IF(AND($K396&gt;0,$L396=0),"Confirmar reposição sem receita",IF(AND($N396="Retido",$M396&lt;=0),"Depósito retido sem valor",IF(AND($N396="Devolvido",$M396&lt;=0),"Depósito devolvido sem valor",IF(AND($N396="Não se aplica",$M396&gt;0),"Definir destino do depósito",IF($M396&gt;$G396,"Depósito acima do valor previsto","OK")))))))))))))</f>
        <v/>
      </c>
    </row>
    <row r="397" ht="22" customHeight="1">
      <c r="A397" s="25" t="n"/>
      <c r="B397" s="48" t="n"/>
      <c r="C397" s="49" t="n"/>
      <c r="D397" s="28" t="n"/>
      <c r="E397" s="25" t="n"/>
      <c r="F397" s="25" t="n"/>
      <c r="G397" s="50" t="n"/>
      <c r="H397" s="25" t="n"/>
      <c r="I397" s="48" t="n"/>
      <c r="J397" s="49" t="n"/>
      <c r="K397" s="28" t="n"/>
      <c r="L397" s="50" t="n"/>
      <c r="M397" s="50" t="n"/>
      <c r="N397" s="25" t="n"/>
      <c r="O397" s="34">
        <f>IF($A397="","",IF($H397="Falta",0,IF(OR($B397="",$C397="",$I397="",$J397=""),"",MAX(0,(($B397+$C397)-($I397+$J397))*24))))</f>
        <v/>
      </c>
      <c r="P397" s="35">
        <f>IF($A397="","",IF($H397="Falta","Falta",IF($H397="Cancelamento",IF(OR($B397="",$C397="",$I397="",$J397=""),"Aviso não informado",IF(($I397+$J397)&gt;($B397+$C397),"Aviso após o horário",IF((($B397+$C397)-($I397+$J397))*24&lt;=Parâmetros!$B$2,"Cancelamento tardio","Cancelamento antecipado"))),"Tipo inválido")))</f>
        <v/>
      </c>
      <c r="Q397" s="35">
        <f>IF($A397="","",IF(OR($D397="",$K397=""),"",IF($K397=0,"Não",IF($K397&lt;$D397,"Parcial","Total"))))</f>
        <v/>
      </c>
      <c r="R397" s="36">
        <f>IF($A397="","",IF(OR($D397="",$K397=""),"",MAX(0,$D397-$K397)))</f>
        <v/>
      </c>
      <c r="S397" s="52">
        <f>IF($A397="","",IF(OR($G397="",$L397=""),"",MAX(0,$G397-$L397)))</f>
        <v/>
      </c>
      <c r="T397" s="52">
        <f>IF($A397="","",IF(OR($M397="",$N397="",$S397=""),"",IF($N397="Retido",MIN($M397,$S397),0)))</f>
        <v/>
      </c>
      <c r="U397" s="52">
        <f>IF($A397="","",IF(OR($S397="",$T397=""),"",MAX(0,$S397-$T397)))</f>
        <v/>
      </c>
      <c r="V397" s="35">
        <f>IF($A397="","",IF(COUNTIF($A$2:$A$501,$A397)&gt;1,"Código duplicado",IF(OR($B397="",$C397="",$D397="",$E397="",$F397="",$G397="",$H397="",$K397="",$L397="",$M397="",$N397=""),"Revisar campos obrigatórios",IF(AND($H397="Falta",$B397+$C397&gt;NOW()),"Falta com horário futuro",IF(AND($H397="Cancelamento",OR($I397="",$J397="")),"Informar aviso do cancelamento",IF(AND($H397="Falta",OR($I397&lt;&gt;"",$J397&lt;&gt;"")),"Limpar aviso para falta",IF(AND($H397="Cancelamento",($I397+$J397)&gt;($B397+$C397)),"Aviso após o horário",IF(AND($K397=0,$L397&gt;0),"Receita substituta sem reposição",IF(AND($K397&gt;0,$L397=0),"Confirmar reposição sem receita",IF(AND($N397="Retido",$M397&lt;=0),"Depósito retido sem valor",IF(AND($N397="Devolvido",$M397&lt;=0),"Depósito devolvido sem valor",IF(AND($N397="Não se aplica",$M397&gt;0),"Definir destino do depósito",IF($M397&gt;$G397,"Depósito acima do valor previsto","OK")))))))))))))</f>
        <v/>
      </c>
    </row>
    <row r="398" ht="22" customHeight="1">
      <c r="A398" s="25" t="n"/>
      <c r="B398" s="48" t="n"/>
      <c r="C398" s="49" t="n"/>
      <c r="D398" s="28" t="n"/>
      <c r="E398" s="25" t="n"/>
      <c r="F398" s="25" t="n"/>
      <c r="G398" s="50" t="n"/>
      <c r="H398" s="25" t="n"/>
      <c r="I398" s="48" t="n"/>
      <c r="J398" s="49" t="n"/>
      <c r="K398" s="28" t="n"/>
      <c r="L398" s="50" t="n"/>
      <c r="M398" s="50" t="n"/>
      <c r="N398" s="25" t="n"/>
      <c r="O398" s="30">
        <f>IF($A398="","",IF($H398="Falta",0,IF(OR($B398="",$C398="",$I398="",$J398=""),"",MAX(0,(($B398+$C398)-($I398+$J398))*24))))</f>
        <v/>
      </c>
      <c r="P398" s="31">
        <f>IF($A398="","",IF($H398="Falta","Falta",IF($H398="Cancelamento",IF(OR($B398="",$C398="",$I398="",$J398=""),"Aviso não informado",IF(($I398+$J398)&gt;($B398+$C398),"Aviso após o horário",IF((($B398+$C398)-($I398+$J398))*24&lt;=Parâmetros!$B$2,"Cancelamento tardio","Cancelamento antecipado"))),"Tipo inválido")))</f>
        <v/>
      </c>
      <c r="Q398" s="31">
        <f>IF($A398="","",IF(OR($D398="",$K398=""),"",IF($K398=0,"Não",IF($K398&lt;$D398,"Parcial","Total"))))</f>
        <v/>
      </c>
      <c r="R398" s="32">
        <f>IF($A398="","",IF(OR($D398="",$K398=""),"",MAX(0,$D398-$K398)))</f>
        <v/>
      </c>
      <c r="S398" s="51">
        <f>IF($A398="","",IF(OR($G398="",$L398=""),"",MAX(0,$G398-$L398)))</f>
        <v/>
      </c>
      <c r="T398" s="51">
        <f>IF($A398="","",IF(OR($M398="",$N398="",$S398=""),"",IF($N398="Retido",MIN($M398,$S398),0)))</f>
        <v/>
      </c>
      <c r="U398" s="51">
        <f>IF($A398="","",IF(OR($S398="",$T398=""),"",MAX(0,$S398-$T398)))</f>
        <v/>
      </c>
      <c r="V398" s="31">
        <f>IF($A398="","",IF(COUNTIF($A$2:$A$501,$A398)&gt;1,"Código duplicado",IF(OR($B398="",$C398="",$D398="",$E398="",$F398="",$G398="",$H398="",$K398="",$L398="",$M398="",$N398=""),"Revisar campos obrigatórios",IF(AND($H398="Falta",$B398+$C398&gt;NOW()),"Falta com horário futuro",IF(AND($H398="Cancelamento",OR($I398="",$J398="")),"Informar aviso do cancelamento",IF(AND($H398="Falta",OR($I398&lt;&gt;"",$J398&lt;&gt;"")),"Limpar aviso para falta",IF(AND($H398="Cancelamento",($I398+$J398)&gt;($B398+$C398)),"Aviso após o horário",IF(AND($K398=0,$L398&gt;0),"Receita substituta sem reposição",IF(AND($K398&gt;0,$L398=0),"Confirmar reposição sem receita",IF(AND($N398="Retido",$M398&lt;=0),"Depósito retido sem valor",IF(AND($N398="Devolvido",$M398&lt;=0),"Depósito devolvido sem valor",IF(AND($N398="Não se aplica",$M398&gt;0),"Definir destino do depósito",IF($M398&gt;$G398,"Depósito acima do valor previsto","OK")))))))))))))</f>
        <v/>
      </c>
    </row>
    <row r="399" ht="22" customHeight="1">
      <c r="A399" s="25" t="n"/>
      <c r="B399" s="48" t="n"/>
      <c r="C399" s="49" t="n"/>
      <c r="D399" s="28" t="n"/>
      <c r="E399" s="25" t="n"/>
      <c r="F399" s="25" t="n"/>
      <c r="G399" s="50" t="n"/>
      <c r="H399" s="25" t="n"/>
      <c r="I399" s="48" t="n"/>
      <c r="J399" s="49" t="n"/>
      <c r="K399" s="28" t="n"/>
      <c r="L399" s="50" t="n"/>
      <c r="M399" s="50" t="n"/>
      <c r="N399" s="25" t="n"/>
      <c r="O399" s="34">
        <f>IF($A399="","",IF($H399="Falta",0,IF(OR($B399="",$C399="",$I399="",$J399=""),"",MAX(0,(($B399+$C399)-($I399+$J399))*24))))</f>
        <v/>
      </c>
      <c r="P399" s="35">
        <f>IF($A399="","",IF($H399="Falta","Falta",IF($H399="Cancelamento",IF(OR($B399="",$C399="",$I399="",$J399=""),"Aviso não informado",IF(($I399+$J399)&gt;($B399+$C399),"Aviso após o horário",IF((($B399+$C399)-($I399+$J399))*24&lt;=Parâmetros!$B$2,"Cancelamento tardio","Cancelamento antecipado"))),"Tipo inválido")))</f>
        <v/>
      </c>
      <c r="Q399" s="35">
        <f>IF($A399="","",IF(OR($D399="",$K399=""),"",IF($K399=0,"Não",IF($K399&lt;$D399,"Parcial","Total"))))</f>
        <v/>
      </c>
      <c r="R399" s="36">
        <f>IF($A399="","",IF(OR($D399="",$K399=""),"",MAX(0,$D399-$K399)))</f>
        <v/>
      </c>
      <c r="S399" s="52">
        <f>IF($A399="","",IF(OR($G399="",$L399=""),"",MAX(0,$G399-$L399)))</f>
        <v/>
      </c>
      <c r="T399" s="52">
        <f>IF($A399="","",IF(OR($M399="",$N399="",$S399=""),"",IF($N399="Retido",MIN($M399,$S399),0)))</f>
        <v/>
      </c>
      <c r="U399" s="52">
        <f>IF($A399="","",IF(OR($S399="",$T399=""),"",MAX(0,$S399-$T399)))</f>
        <v/>
      </c>
      <c r="V399" s="35">
        <f>IF($A399="","",IF(COUNTIF($A$2:$A$501,$A399)&gt;1,"Código duplicado",IF(OR($B399="",$C399="",$D399="",$E399="",$F399="",$G399="",$H399="",$K399="",$L399="",$M399="",$N399=""),"Revisar campos obrigatórios",IF(AND($H399="Falta",$B399+$C399&gt;NOW()),"Falta com horário futuro",IF(AND($H399="Cancelamento",OR($I399="",$J399="")),"Informar aviso do cancelamento",IF(AND($H399="Falta",OR($I399&lt;&gt;"",$J399&lt;&gt;"")),"Limpar aviso para falta",IF(AND($H399="Cancelamento",($I399+$J399)&gt;($B399+$C399)),"Aviso após o horário",IF(AND($K399=0,$L399&gt;0),"Receita substituta sem reposição",IF(AND($K399&gt;0,$L399=0),"Confirmar reposição sem receita",IF(AND($N399="Retido",$M399&lt;=0),"Depósito retido sem valor",IF(AND($N399="Devolvido",$M399&lt;=0),"Depósito devolvido sem valor",IF(AND($N399="Não se aplica",$M399&gt;0),"Definir destino do depósito",IF($M399&gt;$G399,"Depósito acima do valor previsto","OK")))))))))))))</f>
        <v/>
      </c>
    </row>
    <row r="400" ht="22" customHeight="1">
      <c r="A400" s="25" t="n"/>
      <c r="B400" s="48" t="n"/>
      <c r="C400" s="49" t="n"/>
      <c r="D400" s="28" t="n"/>
      <c r="E400" s="25" t="n"/>
      <c r="F400" s="25" t="n"/>
      <c r="G400" s="50" t="n"/>
      <c r="H400" s="25" t="n"/>
      <c r="I400" s="48" t="n"/>
      <c r="J400" s="49" t="n"/>
      <c r="K400" s="28" t="n"/>
      <c r="L400" s="50" t="n"/>
      <c r="M400" s="50" t="n"/>
      <c r="N400" s="25" t="n"/>
      <c r="O400" s="30">
        <f>IF($A400="","",IF($H400="Falta",0,IF(OR($B400="",$C400="",$I400="",$J400=""),"",MAX(0,(($B400+$C400)-($I400+$J400))*24))))</f>
        <v/>
      </c>
      <c r="P400" s="31">
        <f>IF($A400="","",IF($H400="Falta","Falta",IF($H400="Cancelamento",IF(OR($B400="",$C400="",$I400="",$J400=""),"Aviso não informado",IF(($I400+$J400)&gt;($B400+$C400),"Aviso após o horário",IF((($B400+$C400)-($I400+$J400))*24&lt;=Parâmetros!$B$2,"Cancelamento tardio","Cancelamento antecipado"))),"Tipo inválido")))</f>
        <v/>
      </c>
      <c r="Q400" s="31">
        <f>IF($A400="","",IF(OR($D400="",$K400=""),"",IF($K400=0,"Não",IF($K400&lt;$D400,"Parcial","Total"))))</f>
        <v/>
      </c>
      <c r="R400" s="32">
        <f>IF($A400="","",IF(OR($D400="",$K400=""),"",MAX(0,$D400-$K400)))</f>
        <v/>
      </c>
      <c r="S400" s="51">
        <f>IF($A400="","",IF(OR($G400="",$L400=""),"",MAX(0,$G400-$L400)))</f>
        <v/>
      </c>
      <c r="T400" s="51">
        <f>IF($A400="","",IF(OR($M400="",$N400="",$S400=""),"",IF($N400="Retido",MIN($M400,$S400),0)))</f>
        <v/>
      </c>
      <c r="U400" s="51">
        <f>IF($A400="","",IF(OR($S400="",$T400=""),"",MAX(0,$S400-$T400)))</f>
        <v/>
      </c>
      <c r="V400" s="31">
        <f>IF($A400="","",IF(COUNTIF($A$2:$A$501,$A400)&gt;1,"Código duplicado",IF(OR($B400="",$C400="",$D400="",$E400="",$F400="",$G400="",$H400="",$K400="",$L400="",$M400="",$N400=""),"Revisar campos obrigatórios",IF(AND($H400="Falta",$B400+$C400&gt;NOW()),"Falta com horário futuro",IF(AND($H400="Cancelamento",OR($I400="",$J400="")),"Informar aviso do cancelamento",IF(AND($H400="Falta",OR($I400&lt;&gt;"",$J400&lt;&gt;"")),"Limpar aviso para falta",IF(AND($H400="Cancelamento",($I400+$J400)&gt;($B400+$C400)),"Aviso após o horário",IF(AND($K400=0,$L400&gt;0),"Receita substituta sem reposição",IF(AND($K400&gt;0,$L400=0),"Confirmar reposição sem receita",IF(AND($N400="Retido",$M400&lt;=0),"Depósito retido sem valor",IF(AND($N400="Devolvido",$M400&lt;=0),"Depósito devolvido sem valor",IF(AND($N400="Não se aplica",$M400&gt;0),"Definir destino do depósito",IF($M400&gt;$G400,"Depósito acima do valor previsto","OK")))))))))))))</f>
        <v/>
      </c>
    </row>
    <row r="401" ht="22" customHeight="1">
      <c r="A401" s="25" t="n"/>
      <c r="B401" s="48" t="n"/>
      <c r="C401" s="49" t="n"/>
      <c r="D401" s="28" t="n"/>
      <c r="E401" s="25" t="n"/>
      <c r="F401" s="25" t="n"/>
      <c r="G401" s="50" t="n"/>
      <c r="H401" s="25" t="n"/>
      <c r="I401" s="48" t="n"/>
      <c r="J401" s="49" t="n"/>
      <c r="K401" s="28" t="n"/>
      <c r="L401" s="50" t="n"/>
      <c r="M401" s="50" t="n"/>
      <c r="N401" s="25" t="n"/>
      <c r="O401" s="34">
        <f>IF($A401="","",IF($H401="Falta",0,IF(OR($B401="",$C401="",$I401="",$J401=""),"",MAX(0,(($B401+$C401)-($I401+$J401))*24))))</f>
        <v/>
      </c>
      <c r="P401" s="35">
        <f>IF($A401="","",IF($H401="Falta","Falta",IF($H401="Cancelamento",IF(OR($B401="",$C401="",$I401="",$J401=""),"Aviso não informado",IF(($I401+$J401)&gt;($B401+$C401),"Aviso após o horário",IF((($B401+$C401)-($I401+$J401))*24&lt;=Parâmetros!$B$2,"Cancelamento tardio","Cancelamento antecipado"))),"Tipo inválido")))</f>
        <v/>
      </c>
      <c r="Q401" s="35">
        <f>IF($A401="","",IF(OR($D401="",$K401=""),"",IF($K401=0,"Não",IF($K401&lt;$D401,"Parcial","Total"))))</f>
        <v/>
      </c>
      <c r="R401" s="36">
        <f>IF($A401="","",IF(OR($D401="",$K401=""),"",MAX(0,$D401-$K401)))</f>
        <v/>
      </c>
      <c r="S401" s="52">
        <f>IF($A401="","",IF(OR($G401="",$L401=""),"",MAX(0,$G401-$L401)))</f>
        <v/>
      </c>
      <c r="T401" s="52">
        <f>IF($A401="","",IF(OR($M401="",$N401="",$S401=""),"",IF($N401="Retido",MIN($M401,$S401),0)))</f>
        <v/>
      </c>
      <c r="U401" s="52">
        <f>IF($A401="","",IF(OR($S401="",$T401=""),"",MAX(0,$S401-$T401)))</f>
        <v/>
      </c>
      <c r="V401" s="35">
        <f>IF($A401="","",IF(COUNTIF($A$2:$A$501,$A401)&gt;1,"Código duplicado",IF(OR($B401="",$C401="",$D401="",$E401="",$F401="",$G401="",$H401="",$K401="",$L401="",$M401="",$N401=""),"Revisar campos obrigatórios",IF(AND($H401="Falta",$B401+$C401&gt;NOW()),"Falta com horário futuro",IF(AND($H401="Cancelamento",OR($I401="",$J401="")),"Informar aviso do cancelamento",IF(AND($H401="Falta",OR($I401&lt;&gt;"",$J401&lt;&gt;"")),"Limpar aviso para falta",IF(AND($H401="Cancelamento",($I401+$J401)&gt;($B401+$C401)),"Aviso após o horário",IF(AND($K401=0,$L401&gt;0),"Receita substituta sem reposição",IF(AND($K401&gt;0,$L401=0),"Confirmar reposição sem receita",IF(AND($N401="Retido",$M401&lt;=0),"Depósito retido sem valor",IF(AND($N401="Devolvido",$M401&lt;=0),"Depósito devolvido sem valor",IF(AND($N401="Não se aplica",$M401&gt;0),"Definir destino do depósito",IF($M401&gt;$G401,"Depósito acima do valor previsto","OK")))))))))))))</f>
        <v/>
      </c>
    </row>
    <row r="402" ht="22" customHeight="1">
      <c r="A402" s="25" t="n"/>
      <c r="B402" s="48" t="n"/>
      <c r="C402" s="49" t="n"/>
      <c r="D402" s="28" t="n"/>
      <c r="E402" s="25" t="n"/>
      <c r="F402" s="25" t="n"/>
      <c r="G402" s="50" t="n"/>
      <c r="H402" s="25" t="n"/>
      <c r="I402" s="48" t="n"/>
      <c r="J402" s="49" t="n"/>
      <c r="K402" s="28" t="n"/>
      <c r="L402" s="50" t="n"/>
      <c r="M402" s="50" t="n"/>
      <c r="N402" s="25" t="n"/>
      <c r="O402" s="30">
        <f>IF($A402="","",IF($H402="Falta",0,IF(OR($B402="",$C402="",$I402="",$J402=""),"",MAX(0,(($B402+$C402)-($I402+$J402))*24))))</f>
        <v/>
      </c>
      <c r="P402" s="31">
        <f>IF($A402="","",IF($H402="Falta","Falta",IF($H402="Cancelamento",IF(OR($B402="",$C402="",$I402="",$J402=""),"Aviso não informado",IF(($I402+$J402)&gt;($B402+$C402),"Aviso após o horário",IF((($B402+$C402)-($I402+$J402))*24&lt;=Parâmetros!$B$2,"Cancelamento tardio","Cancelamento antecipado"))),"Tipo inválido")))</f>
        <v/>
      </c>
      <c r="Q402" s="31">
        <f>IF($A402="","",IF(OR($D402="",$K402=""),"",IF($K402=0,"Não",IF($K402&lt;$D402,"Parcial","Total"))))</f>
        <v/>
      </c>
      <c r="R402" s="32">
        <f>IF($A402="","",IF(OR($D402="",$K402=""),"",MAX(0,$D402-$K402)))</f>
        <v/>
      </c>
      <c r="S402" s="51">
        <f>IF($A402="","",IF(OR($G402="",$L402=""),"",MAX(0,$G402-$L402)))</f>
        <v/>
      </c>
      <c r="T402" s="51">
        <f>IF($A402="","",IF(OR($M402="",$N402="",$S402=""),"",IF($N402="Retido",MIN($M402,$S402),0)))</f>
        <v/>
      </c>
      <c r="U402" s="51">
        <f>IF($A402="","",IF(OR($S402="",$T402=""),"",MAX(0,$S402-$T402)))</f>
        <v/>
      </c>
      <c r="V402" s="31">
        <f>IF($A402="","",IF(COUNTIF($A$2:$A$501,$A402)&gt;1,"Código duplicado",IF(OR($B402="",$C402="",$D402="",$E402="",$F402="",$G402="",$H402="",$K402="",$L402="",$M402="",$N402=""),"Revisar campos obrigatórios",IF(AND($H402="Falta",$B402+$C402&gt;NOW()),"Falta com horário futuro",IF(AND($H402="Cancelamento",OR($I402="",$J402="")),"Informar aviso do cancelamento",IF(AND($H402="Falta",OR($I402&lt;&gt;"",$J402&lt;&gt;"")),"Limpar aviso para falta",IF(AND($H402="Cancelamento",($I402+$J402)&gt;($B402+$C402)),"Aviso após o horário",IF(AND($K402=0,$L402&gt;0),"Receita substituta sem reposição",IF(AND($K402&gt;0,$L402=0),"Confirmar reposição sem receita",IF(AND($N402="Retido",$M402&lt;=0),"Depósito retido sem valor",IF(AND($N402="Devolvido",$M402&lt;=0),"Depósito devolvido sem valor",IF(AND($N402="Não se aplica",$M402&gt;0),"Definir destino do depósito",IF($M402&gt;$G402,"Depósito acima do valor previsto","OK")))))))))))))</f>
        <v/>
      </c>
    </row>
    <row r="403" ht="22" customHeight="1">
      <c r="A403" s="25" t="n"/>
      <c r="B403" s="48" t="n"/>
      <c r="C403" s="49" t="n"/>
      <c r="D403" s="28" t="n"/>
      <c r="E403" s="25" t="n"/>
      <c r="F403" s="25" t="n"/>
      <c r="G403" s="50" t="n"/>
      <c r="H403" s="25" t="n"/>
      <c r="I403" s="48" t="n"/>
      <c r="J403" s="49" t="n"/>
      <c r="K403" s="28" t="n"/>
      <c r="L403" s="50" t="n"/>
      <c r="M403" s="50" t="n"/>
      <c r="N403" s="25" t="n"/>
      <c r="O403" s="34">
        <f>IF($A403="","",IF($H403="Falta",0,IF(OR($B403="",$C403="",$I403="",$J403=""),"",MAX(0,(($B403+$C403)-($I403+$J403))*24))))</f>
        <v/>
      </c>
      <c r="P403" s="35">
        <f>IF($A403="","",IF($H403="Falta","Falta",IF($H403="Cancelamento",IF(OR($B403="",$C403="",$I403="",$J403=""),"Aviso não informado",IF(($I403+$J403)&gt;($B403+$C403),"Aviso após o horário",IF((($B403+$C403)-($I403+$J403))*24&lt;=Parâmetros!$B$2,"Cancelamento tardio","Cancelamento antecipado"))),"Tipo inválido")))</f>
        <v/>
      </c>
      <c r="Q403" s="35">
        <f>IF($A403="","",IF(OR($D403="",$K403=""),"",IF($K403=0,"Não",IF($K403&lt;$D403,"Parcial","Total"))))</f>
        <v/>
      </c>
      <c r="R403" s="36">
        <f>IF($A403="","",IF(OR($D403="",$K403=""),"",MAX(0,$D403-$K403)))</f>
        <v/>
      </c>
      <c r="S403" s="52">
        <f>IF($A403="","",IF(OR($G403="",$L403=""),"",MAX(0,$G403-$L403)))</f>
        <v/>
      </c>
      <c r="T403" s="52">
        <f>IF($A403="","",IF(OR($M403="",$N403="",$S403=""),"",IF($N403="Retido",MIN($M403,$S403),0)))</f>
        <v/>
      </c>
      <c r="U403" s="52">
        <f>IF($A403="","",IF(OR($S403="",$T403=""),"",MAX(0,$S403-$T403)))</f>
        <v/>
      </c>
      <c r="V403" s="35">
        <f>IF($A403="","",IF(COUNTIF($A$2:$A$501,$A403)&gt;1,"Código duplicado",IF(OR($B403="",$C403="",$D403="",$E403="",$F403="",$G403="",$H403="",$K403="",$L403="",$M403="",$N403=""),"Revisar campos obrigatórios",IF(AND($H403="Falta",$B403+$C403&gt;NOW()),"Falta com horário futuro",IF(AND($H403="Cancelamento",OR($I403="",$J403="")),"Informar aviso do cancelamento",IF(AND($H403="Falta",OR($I403&lt;&gt;"",$J403&lt;&gt;"")),"Limpar aviso para falta",IF(AND($H403="Cancelamento",($I403+$J403)&gt;($B403+$C403)),"Aviso após o horário",IF(AND($K403=0,$L403&gt;0),"Receita substituta sem reposição",IF(AND($K403&gt;0,$L403=0),"Confirmar reposição sem receita",IF(AND($N403="Retido",$M403&lt;=0),"Depósito retido sem valor",IF(AND($N403="Devolvido",$M403&lt;=0),"Depósito devolvido sem valor",IF(AND($N403="Não se aplica",$M403&gt;0),"Definir destino do depósito",IF($M403&gt;$G403,"Depósito acima do valor previsto","OK")))))))))))))</f>
        <v/>
      </c>
    </row>
    <row r="404" ht="22" customHeight="1">
      <c r="A404" s="25" t="n"/>
      <c r="B404" s="48" t="n"/>
      <c r="C404" s="49" t="n"/>
      <c r="D404" s="28" t="n"/>
      <c r="E404" s="25" t="n"/>
      <c r="F404" s="25" t="n"/>
      <c r="G404" s="50" t="n"/>
      <c r="H404" s="25" t="n"/>
      <c r="I404" s="48" t="n"/>
      <c r="J404" s="49" t="n"/>
      <c r="K404" s="28" t="n"/>
      <c r="L404" s="50" t="n"/>
      <c r="M404" s="50" t="n"/>
      <c r="N404" s="25" t="n"/>
      <c r="O404" s="30">
        <f>IF($A404="","",IF($H404="Falta",0,IF(OR($B404="",$C404="",$I404="",$J404=""),"",MAX(0,(($B404+$C404)-($I404+$J404))*24))))</f>
        <v/>
      </c>
      <c r="P404" s="31">
        <f>IF($A404="","",IF($H404="Falta","Falta",IF($H404="Cancelamento",IF(OR($B404="",$C404="",$I404="",$J404=""),"Aviso não informado",IF(($I404+$J404)&gt;($B404+$C404),"Aviso após o horário",IF((($B404+$C404)-($I404+$J404))*24&lt;=Parâmetros!$B$2,"Cancelamento tardio","Cancelamento antecipado"))),"Tipo inválido")))</f>
        <v/>
      </c>
      <c r="Q404" s="31">
        <f>IF($A404="","",IF(OR($D404="",$K404=""),"",IF($K404=0,"Não",IF($K404&lt;$D404,"Parcial","Total"))))</f>
        <v/>
      </c>
      <c r="R404" s="32">
        <f>IF($A404="","",IF(OR($D404="",$K404=""),"",MAX(0,$D404-$K404)))</f>
        <v/>
      </c>
      <c r="S404" s="51">
        <f>IF($A404="","",IF(OR($G404="",$L404=""),"",MAX(0,$G404-$L404)))</f>
        <v/>
      </c>
      <c r="T404" s="51">
        <f>IF($A404="","",IF(OR($M404="",$N404="",$S404=""),"",IF($N404="Retido",MIN($M404,$S404),0)))</f>
        <v/>
      </c>
      <c r="U404" s="51">
        <f>IF($A404="","",IF(OR($S404="",$T404=""),"",MAX(0,$S404-$T404)))</f>
        <v/>
      </c>
      <c r="V404" s="31">
        <f>IF($A404="","",IF(COUNTIF($A$2:$A$501,$A404)&gt;1,"Código duplicado",IF(OR($B404="",$C404="",$D404="",$E404="",$F404="",$G404="",$H404="",$K404="",$L404="",$M404="",$N404=""),"Revisar campos obrigatórios",IF(AND($H404="Falta",$B404+$C404&gt;NOW()),"Falta com horário futuro",IF(AND($H404="Cancelamento",OR($I404="",$J404="")),"Informar aviso do cancelamento",IF(AND($H404="Falta",OR($I404&lt;&gt;"",$J404&lt;&gt;"")),"Limpar aviso para falta",IF(AND($H404="Cancelamento",($I404+$J404)&gt;($B404+$C404)),"Aviso após o horário",IF(AND($K404=0,$L404&gt;0),"Receita substituta sem reposição",IF(AND($K404&gt;0,$L404=0),"Confirmar reposição sem receita",IF(AND($N404="Retido",$M404&lt;=0),"Depósito retido sem valor",IF(AND($N404="Devolvido",$M404&lt;=0),"Depósito devolvido sem valor",IF(AND($N404="Não se aplica",$M404&gt;0),"Definir destino do depósito",IF($M404&gt;$G404,"Depósito acima do valor previsto","OK")))))))))))))</f>
        <v/>
      </c>
    </row>
    <row r="405" ht="22" customHeight="1">
      <c r="A405" s="25" t="n"/>
      <c r="B405" s="48" t="n"/>
      <c r="C405" s="49" t="n"/>
      <c r="D405" s="28" t="n"/>
      <c r="E405" s="25" t="n"/>
      <c r="F405" s="25" t="n"/>
      <c r="G405" s="50" t="n"/>
      <c r="H405" s="25" t="n"/>
      <c r="I405" s="48" t="n"/>
      <c r="J405" s="49" t="n"/>
      <c r="K405" s="28" t="n"/>
      <c r="L405" s="50" t="n"/>
      <c r="M405" s="50" t="n"/>
      <c r="N405" s="25" t="n"/>
      <c r="O405" s="34">
        <f>IF($A405="","",IF($H405="Falta",0,IF(OR($B405="",$C405="",$I405="",$J405=""),"",MAX(0,(($B405+$C405)-($I405+$J405))*24))))</f>
        <v/>
      </c>
      <c r="P405" s="35">
        <f>IF($A405="","",IF($H405="Falta","Falta",IF($H405="Cancelamento",IF(OR($B405="",$C405="",$I405="",$J405=""),"Aviso não informado",IF(($I405+$J405)&gt;($B405+$C405),"Aviso após o horário",IF((($B405+$C405)-($I405+$J405))*24&lt;=Parâmetros!$B$2,"Cancelamento tardio","Cancelamento antecipado"))),"Tipo inválido")))</f>
        <v/>
      </c>
      <c r="Q405" s="35">
        <f>IF($A405="","",IF(OR($D405="",$K405=""),"",IF($K405=0,"Não",IF($K405&lt;$D405,"Parcial","Total"))))</f>
        <v/>
      </c>
      <c r="R405" s="36">
        <f>IF($A405="","",IF(OR($D405="",$K405=""),"",MAX(0,$D405-$K405)))</f>
        <v/>
      </c>
      <c r="S405" s="52">
        <f>IF($A405="","",IF(OR($G405="",$L405=""),"",MAX(0,$G405-$L405)))</f>
        <v/>
      </c>
      <c r="T405" s="52">
        <f>IF($A405="","",IF(OR($M405="",$N405="",$S405=""),"",IF($N405="Retido",MIN($M405,$S405),0)))</f>
        <v/>
      </c>
      <c r="U405" s="52">
        <f>IF($A405="","",IF(OR($S405="",$T405=""),"",MAX(0,$S405-$T405)))</f>
        <v/>
      </c>
      <c r="V405" s="35">
        <f>IF($A405="","",IF(COUNTIF($A$2:$A$501,$A405)&gt;1,"Código duplicado",IF(OR($B405="",$C405="",$D405="",$E405="",$F405="",$G405="",$H405="",$K405="",$L405="",$M405="",$N405=""),"Revisar campos obrigatórios",IF(AND($H405="Falta",$B405+$C405&gt;NOW()),"Falta com horário futuro",IF(AND($H405="Cancelamento",OR($I405="",$J405="")),"Informar aviso do cancelamento",IF(AND($H405="Falta",OR($I405&lt;&gt;"",$J405&lt;&gt;"")),"Limpar aviso para falta",IF(AND($H405="Cancelamento",($I405+$J405)&gt;($B405+$C405)),"Aviso após o horário",IF(AND($K405=0,$L405&gt;0),"Receita substituta sem reposição",IF(AND($K405&gt;0,$L405=0),"Confirmar reposição sem receita",IF(AND($N405="Retido",$M405&lt;=0),"Depósito retido sem valor",IF(AND($N405="Devolvido",$M405&lt;=0),"Depósito devolvido sem valor",IF(AND($N405="Não se aplica",$M405&gt;0),"Definir destino do depósito",IF($M405&gt;$G405,"Depósito acima do valor previsto","OK")))))))))))))</f>
        <v/>
      </c>
    </row>
    <row r="406" ht="22" customHeight="1">
      <c r="A406" s="25" t="n"/>
      <c r="B406" s="48" t="n"/>
      <c r="C406" s="49" t="n"/>
      <c r="D406" s="28" t="n"/>
      <c r="E406" s="25" t="n"/>
      <c r="F406" s="25" t="n"/>
      <c r="G406" s="50" t="n"/>
      <c r="H406" s="25" t="n"/>
      <c r="I406" s="48" t="n"/>
      <c r="J406" s="49" t="n"/>
      <c r="K406" s="28" t="n"/>
      <c r="L406" s="50" t="n"/>
      <c r="M406" s="50" t="n"/>
      <c r="N406" s="25" t="n"/>
      <c r="O406" s="30">
        <f>IF($A406="","",IF($H406="Falta",0,IF(OR($B406="",$C406="",$I406="",$J406=""),"",MAX(0,(($B406+$C406)-($I406+$J406))*24))))</f>
        <v/>
      </c>
      <c r="P406" s="31">
        <f>IF($A406="","",IF($H406="Falta","Falta",IF($H406="Cancelamento",IF(OR($B406="",$C406="",$I406="",$J406=""),"Aviso não informado",IF(($I406+$J406)&gt;($B406+$C406),"Aviso após o horário",IF((($B406+$C406)-($I406+$J406))*24&lt;=Parâmetros!$B$2,"Cancelamento tardio","Cancelamento antecipado"))),"Tipo inválido")))</f>
        <v/>
      </c>
      <c r="Q406" s="31">
        <f>IF($A406="","",IF(OR($D406="",$K406=""),"",IF($K406=0,"Não",IF($K406&lt;$D406,"Parcial","Total"))))</f>
        <v/>
      </c>
      <c r="R406" s="32">
        <f>IF($A406="","",IF(OR($D406="",$K406=""),"",MAX(0,$D406-$K406)))</f>
        <v/>
      </c>
      <c r="S406" s="51">
        <f>IF($A406="","",IF(OR($G406="",$L406=""),"",MAX(0,$G406-$L406)))</f>
        <v/>
      </c>
      <c r="T406" s="51">
        <f>IF($A406="","",IF(OR($M406="",$N406="",$S406=""),"",IF($N406="Retido",MIN($M406,$S406),0)))</f>
        <v/>
      </c>
      <c r="U406" s="51">
        <f>IF($A406="","",IF(OR($S406="",$T406=""),"",MAX(0,$S406-$T406)))</f>
        <v/>
      </c>
      <c r="V406" s="31">
        <f>IF($A406="","",IF(COUNTIF($A$2:$A$501,$A406)&gt;1,"Código duplicado",IF(OR($B406="",$C406="",$D406="",$E406="",$F406="",$G406="",$H406="",$K406="",$L406="",$M406="",$N406=""),"Revisar campos obrigatórios",IF(AND($H406="Falta",$B406+$C406&gt;NOW()),"Falta com horário futuro",IF(AND($H406="Cancelamento",OR($I406="",$J406="")),"Informar aviso do cancelamento",IF(AND($H406="Falta",OR($I406&lt;&gt;"",$J406&lt;&gt;"")),"Limpar aviso para falta",IF(AND($H406="Cancelamento",($I406+$J406)&gt;($B406+$C406)),"Aviso após o horário",IF(AND($K406=0,$L406&gt;0),"Receita substituta sem reposição",IF(AND($K406&gt;0,$L406=0),"Confirmar reposição sem receita",IF(AND($N406="Retido",$M406&lt;=0),"Depósito retido sem valor",IF(AND($N406="Devolvido",$M406&lt;=0),"Depósito devolvido sem valor",IF(AND($N406="Não se aplica",$M406&gt;0),"Definir destino do depósito",IF($M406&gt;$G406,"Depósito acima do valor previsto","OK")))))))))))))</f>
        <v/>
      </c>
    </row>
    <row r="407" ht="22" customHeight="1">
      <c r="A407" s="25" t="n"/>
      <c r="B407" s="48" t="n"/>
      <c r="C407" s="49" t="n"/>
      <c r="D407" s="28" t="n"/>
      <c r="E407" s="25" t="n"/>
      <c r="F407" s="25" t="n"/>
      <c r="G407" s="50" t="n"/>
      <c r="H407" s="25" t="n"/>
      <c r="I407" s="48" t="n"/>
      <c r="J407" s="49" t="n"/>
      <c r="K407" s="28" t="n"/>
      <c r="L407" s="50" t="n"/>
      <c r="M407" s="50" t="n"/>
      <c r="N407" s="25" t="n"/>
      <c r="O407" s="34">
        <f>IF($A407="","",IF($H407="Falta",0,IF(OR($B407="",$C407="",$I407="",$J407=""),"",MAX(0,(($B407+$C407)-($I407+$J407))*24))))</f>
        <v/>
      </c>
      <c r="P407" s="35">
        <f>IF($A407="","",IF($H407="Falta","Falta",IF($H407="Cancelamento",IF(OR($B407="",$C407="",$I407="",$J407=""),"Aviso não informado",IF(($I407+$J407)&gt;($B407+$C407),"Aviso após o horário",IF((($B407+$C407)-($I407+$J407))*24&lt;=Parâmetros!$B$2,"Cancelamento tardio","Cancelamento antecipado"))),"Tipo inválido")))</f>
        <v/>
      </c>
      <c r="Q407" s="35">
        <f>IF($A407="","",IF(OR($D407="",$K407=""),"",IF($K407=0,"Não",IF($K407&lt;$D407,"Parcial","Total"))))</f>
        <v/>
      </c>
      <c r="R407" s="36">
        <f>IF($A407="","",IF(OR($D407="",$K407=""),"",MAX(0,$D407-$K407)))</f>
        <v/>
      </c>
      <c r="S407" s="52">
        <f>IF($A407="","",IF(OR($G407="",$L407=""),"",MAX(0,$G407-$L407)))</f>
        <v/>
      </c>
      <c r="T407" s="52">
        <f>IF($A407="","",IF(OR($M407="",$N407="",$S407=""),"",IF($N407="Retido",MIN($M407,$S407),0)))</f>
        <v/>
      </c>
      <c r="U407" s="52">
        <f>IF($A407="","",IF(OR($S407="",$T407=""),"",MAX(0,$S407-$T407)))</f>
        <v/>
      </c>
      <c r="V407" s="35">
        <f>IF($A407="","",IF(COUNTIF($A$2:$A$501,$A407)&gt;1,"Código duplicado",IF(OR($B407="",$C407="",$D407="",$E407="",$F407="",$G407="",$H407="",$K407="",$L407="",$M407="",$N407=""),"Revisar campos obrigatórios",IF(AND($H407="Falta",$B407+$C407&gt;NOW()),"Falta com horário futuro",IF(AND($H407="Cancelamento",OR($I407="",$J407="")),"Informar aviso do cancelamento",IF(AND($H407="Falta",OR($I407&lt;&gt;"",$J407&lt;&gt;"")),"Limpar aviso para falta",IF(AND($H407="Cancelamento",($I407+$J407)&gt;($B407+$C407)),"Aviso após o horário",IF(AND($K407=0,$L407&gt;0),"Receita substituta sem reposição",IF(AND($K407&gt;0,$L407=0),"Confirmar reposição sem receita",IF(AND($N407="Retido",$M407&lt;=0),"Depósito retido sem valor",IF(AND($N407="Devolvido",$M407&lt;=0),"Depósito devolvido sem valor",IF(AND($N407="Não se aplica",$M407&gt;0),"Definir destino do depósito",IF($M407&gt;$G407,"Depósito acima do valor previsto","OK")))))))))))))</f>
        <v/>
      </c>
    </row>
    <row r="408" ht="22" customHeight="1">
      <c r="A408" s="25" t="n"/>
      <c r="B408" s="48" t="n"/>
      <c r="C408" s="49" t="n"/>
      <c r="D408" s="28" t="n"/>
      <c r="E408" s="25" t="n"/>
      <c r="F408" s="25" t="n"/>
      <c r="G408" s="50" t="n"/>
      <c r="H408" s="25" t="n"/>
      <c r="I408" s="48" t="n"/>
      <c r="J408" s="49" t="n"/>
      <c r="K408" s="28" t="n"/>
      <c r="L408" s="50" t="n"/>
      <c r="M408" s="50" t="n"/>
      <c r="N408" s="25" t="n"/>
      <c r="O408" s="30">
        <f>IF($A408="","",IF($H408="Falta",0,IF(OR($B408="",$C408="",$I408="",$J408=""),"",MAX(0,(($B408+$C408)-($I408+$J408))*24))))</f>
        <v/>
      </c>
      <c r="P408" s="31">
        <f>IF($A408="","",IF($H408="Falta","Falta",IF($H408="Cancelamento",IF(OR($B408="",$C408="",$I408="",$J408=""),"Aviso não informado",IF(($I408+$J408)&gt;($B408+$C408),"Aviso após o horário",IF((($B408+$C408)-($I408+$J408))*24&lt;=Parâmetros!$B$2,"Cancelamento tardio","Cancelamento antecipado"))),"Tipo inválido")))</f>
        <v/>
      </c>
      <c r="Q408" s="31">
        <f>IF($A408="","",IF(OR($D408="",$K408=""),"",IF($K408=0,"Não",IF($K408&lt;$D408,"Parcial","Total"))))</f>
        <v/>
      </c>
      <c r="R408" s="32">
        <f>IF($A408="","",IF(OR($D408="",$K408=""),"",MAX(0,$D408-$K408)))</f>
        <v/>
      </c>
      <c r="S408" s="51">
        <f>IF($A408="","",IF(OR($G408="",$L408=""),"",MAX(0,$G408-$L408)))</f>
        <v/>
      </c>
      <c r="T408" s="51">
        <f>IF($A408="","",IF(OR($M408="",$N408="",$S408=""),"",IF($N408="Retido",MIN($M408,$S408),0)))</f>
        <v/>
      </c>
      <c r="U408" s="51">
        <f>IF($A408="","",IF(OR($S408="",$T408=""),"",MAX(0,$S408-$T408)))</f>
        <v/>
      </c>
      <c r="V408" s="31">
        <f>IF($A408="","",IF(COUNTIF($A$2:$A$501,$A408)&gt;1,"Código duplicado",IF(OR($B408="",$C408="",$D408="",$E408="",$F408="",$G408="",$H408="",$K408="",$L408="",$M408="",$N408=""),"Revisar campos obrigatórios",IF(AND($H408="Falta",$B408+$C408&gt;NOW()),"Falta com horário futuro",IF(AND($H408="Cancelamento",OR($I408="",$J408="")),"Informar aviso do cancelamento",IF(AND($H408="Falta",OR($I408&lt;&gt;"",$J408&lt;&gt;"")),"Limpar aviso para falta",IF(AND($H408="Cancelamento",($I408+$J408)&gt;($B408+$C408)),"Aviso após o horário",IF(AND($K408=0,$L408&gt;0),"Receita substituta sem reposição",IF(AND($K408&gt;0,$L408=0),"Confirmar reposição sem receita",IF(AND($N408="Retido",$M408&lt;=0),"Depósito retido sem valor",IF(AND($N408="Devolvido",$M408&lt;=0),"Depósito devolvido sem valor",IF(AND($N408="Não se aplica",$M408&gt;0),"Definir destino do depósito",IF($M408&gt;$G408,"Depósito acima do valor previsto","OK")))))))))))))</f>
        <v/>
      </c>
    </row>
    <row r="409" ht="22" customHeight="1">
      <c r="A409" s="25" t="n"/>
      <c r="B409" s="48" t="n"/>
      <c r="C409" s="49" t="n"/>
      <c r="D409" s="28" t="n"/>
      <c r="E409" s="25" t="n"/>
      <c r="F409" s="25" t="n"/>
      <c r="G409" s="50" t="n"/>
      <c r="H409" s="25" t="n"/>
      <c r="I409" s="48" t="n"/>
      <c r="J409" s="49" t="n"/>
      <c r="K409" s="28" t="n"/>
      <c r="L409" s="50" t="n"/>
      <c r="M409" s="50" t="n"/>
      <c r="N409" s="25" t="n"/>
      <c r="O409" s="34">
        <f>IF($A409="","",IF($H409="Falta",0,IF(OR($B409="",$C409="",$I409="",$J409=""),"",MAX(0,(($B409+$C409)-($I409+$J409))*24))))</f>
        <v/>
      </c>
      <c r="P409" s="35">
        <f>IF($A409="","",IF($H409="Falta","Falta",IF($H409="Cancelamento",IF(OR($B409="",$C409="",$I409="",$J409=""),"Aviso não informado",IF(($I409+$J409)&gt;($B409+$C409),"Aviso após o horário",IF((($B409+$C409)-($I409+$J409))*24&lt;=Parâmetros!$B$2,"Cancelamento tardio","Cancelamento antecipado"))),"Tipo inválido")))</f>
        <v/>
      </c>
      <c r="Q409" s="35">
        <f>IF($A409="","",IF(OR($D409="",$K409=""),"",IF($K409=0,"Não",IF($K409&lt;$D409,"Parcial","Total"))))</f>
        <v/>
      </c>
      <c r="R409" s="36">
        <f>IF($A409="","",IF(OR($D409="",$K409=""),"",MAX(0,$D409-$K409)))</f>
        <v/>
      </c>
      <c r="S409" s="52">
        <f>IF($A409="","",IF(OR($G409="",$L409=""),"",MAX(0,$G409-$L409)))</f>
        <v/>
      </c>
      <c r="T409" s="52">
        <f>IF($A409="","",IF(OR($M409="",$N409="",$S409=""),"",IF($N409="Retido",MIN($M409,$S409),0)))</f>
        <v/>
      </c>
      <c r="U409" s="52">
        <f>IF($A409="","",IF(OR($S409="",$T409=""),"",MAX(0,$S409-$T409)))</f>
        <v/>
      </c>
      <c r="V409" s="35">
        <f>IF($A409="","",IF(COUNTIF($A$2:$A$501,$A409)&gt;1,"Código duplicado",IF(OR($B409="",$C409="",$D409="",$E409="",$F409="",$G409="",$H409="",$K409="",$L409="",$M409="",$N409=""),"Revisar campos obrigatórios",IF(AND($H409="Falta",$B409+$C409&gt;NOW()),"Falta com horário futuro",IF(AND($H409="Cancelamento",OR($I409="",$J409="")),"Informar aviso do cancelamento",IF(AND($H409="Falta",OR($I409&lt;&gt;"",$J409&lt;&gt;"")),"Limpar aviso para falta",IF(AND($H409="Cancelamento",($I409+$J409)&gt;($B409+$C409)),"Aviso após o horário",IF(AND($K409=0,$L409&gt;0),"Receita substituta sem reposição",IF(AND($K409&gt;0,$L409=0),"Confirmar reposição sem receita",IF(AND($N409="Retido",$M409&lt;=0),"Depósito retido sem valor",IF(AND($N409="Devolvido",$M409&lt;=0),"Depósito devolvido sem valor",IF(AND($N409="Não se aplica",$M409&gt;0),"Definir destino do depósito",IF($M409&gt;$G409,"Depósito acima do valor previsto","OK")))))))))))))</f>
        <v/>
      </c>
    </row>
    <row r="410" ht="22" customHeight="1">
      <c r="A410" s="25" t="n"/>
      <c r="B410" s="48" t="n"/>
      <c r="C410" s="49" t="n"/>
      <c r="D410" s="28" t="n"/>
      <c r="E410" s="25" t="n"/>
      <c r="F410" s="25" t="n"/>
      <c r="G410" s="50" t="n"/>
      <c r="H410" s="25" t="n"/>
      <c r="I410" s="48" t="n"/>
      <c r="J410" s="49" t="n"/>
      <c r="K410" s="28" t="n"/>
      <c r="L410" s="50" t="n"/>
      <c r="M410" s="50" t="n"/>
      <c r="N410" s="25" t="n"/>
      <c r="O410" s="30">
        <f>IF($A410="","",IF($H410="Falta",0,IF(OR($B410="",$C410="",$I410="",$J410=""),"",MAX(0,(($B410+$C410)-($I410+$J410))*24))))</f>
        <v/>
      </c>
      <c r="P410" s="31">
        <f>IF($A410="","",IF($H410="Falta","Falta",IF($H410="Cancelamento",IF(OR($B410="",$C410="",$I410="",$J410=""),"Aviso não informado",IF(($I410+$J410)&gt;($B410+$C410),"Aviso após o horário",IF((($B410+$C410)-($I410+$J410))*24&lt;=Parâmetros!$B$2,"Cancelamento tardio","Cancelamento antecipado"))),"Tipo inválido")))</f>
        <v/>
      </c>
      <c r="Q410" s="31">
        <f>IF($A410="","",IF(OR($D410="",$K410=""),"",IF($K410=0,"Não",IF($K410&lt;$D410,"Parcial","Total"))))</f>
        <v/>
      </c>
      <c r="R410" s="32">
        <f>IF($A410="","",IF(OR($D410="",$K410=""),"",MAX(0,$D410-$K410)))</f>
        <v/>
      </c>
      <c r="S410" s="51">
        <f>IF($A410="","",IF(OR($G410="",$L410=""),"",MAX(0,$G410-$L410)))</f>
        <v/>
      </c>
      <c r="T410" s="51">
        <f>IF($A410="","",IF(OR($M410="",$N410="",$S410=""),"",IF($N410="Retido",MIN($M410,$S410),0)))</f>
        <v/>
      </c>
      <c r="U410" s="51">
        <f>IF($A410="","",IF(OR($S410="",$T410=""),"",MAX(0,$S410-$T410)))</f>
        <v/>
      </c>
      <c r="V410" s="31">
        <f>IF($A410="","",IF(COUNTIF($A$2:$A$501,$A410)&gt;1,"Código duplicado",IF(OR($B410="",$C410="",$D410="",$E410="",$F410="",$G410="",$H410="",$K410="",$L410="",$M410="",$N410=""),"Revisar campos obrigatórios",IF(AND($H410="Falta",$B410+$C410&gt;NOW()),"Falta com horário futuro",IF(AND($H410="Cancelamento",OR($I410="",$J410="")),"Informar aviso do cancelamento",IF(AND($H410="Falta",OR($I410&lt;&gt;"",$J410&lt;&gt;"")),"Limpar aviso para falta",IF(AND($H410="Cancelamento",($I410+$J410)&gt;($B410+$C410)),"Aviso após o horário",IF(AND($K410=0,$L410&gt;0),"Receita substituta sem reposição",IF(AND($K410&gt;0,$L410=0),"Confirmar reposição sem receita",IF(AND($N410="Retido",$M410&lt;=0),"Depósito retido sem valor",IF(AND($N410="Devolvido",$M410&lt;=0),"Depósito devolvido sem valor",IF(AND($N410="Não se aplica",$M410&gt;0),"Definir destino do depósito",IF($M410&gt;$G410,"Depósito acima do valor previsto","OK")))))))))))))</f>
        <v/>
      </c>
    </row>
    <row r="411" ht="22" customHeight="1">
      <c r="A411" s="25" t="n"/>
      <c r="B411" s="48" t="n"/>
      <c r="C411" s="49" t="n"/>
      <c r="D411" s="28" t="n"/>
      <c r="E411" s="25" t="n"/>
      <c r="F411" s="25" t="n"/>
      <c r="G411" s="50" t="n"/>
      <c r="H411" s="25" t="n"/>
      <c r="I411" s="48" t="n"/>
      <c r="J411" s="49" t="n"/>
      <c r="K411" s="28" t="n"/>
      <c r="L411" s="50" t="n"/>
      <c r="M411" s="50" t="n"/>
      <c r="N411" s="25" t="n"/>
      <c r="O411" s="34">
        <f>IF($A411="","",IF($H411="Falta",0,IF(OR($B411="",$C411="",$I411="",$J411=""),"",MAX(0,(($B411+$C411)-($I411+$J411))*24))))</f>
        <v/>
      </c>
      <c r="P411" s="35">
        <f>IF($A411="","",IF($H411="Falta","Falta",IF($H411="Cancelamento",IF(OR($B411="",$C411="",$I411="",$J411=""),"Aviso não informado",IF(($I411+$J411)&gt;($B411+$C411),"Aviso após o horário",IF((($B411+$C411)-($I411+$J411))*24&lt;=Parâmetros!$B$2,"Cancelamento tardio","Cancelamento antecipado"))),"Tipo inválido")))</f>
        <v/>
      </c>
      <c r="Q411" s="35">
        <f>IF($A411="","",IF(OR($D411="",$K411=""),"",IF($K411=0,"Não",IF($K411&lt;$D411,"Parcial","Total"))))</f>
        <v/>
      </c>
      <c r="R411" s="36">
        <f>IF($A411="","",IF(OR($D411="",$K411=""),"",MAX(0,$D411-$K411)))</f>
        <v/>
      </c>
      <c r="S411" s="52">
        <f>IF($A411="","",IF(OR($G411="",$L411=""),"",MAX(0,$G411-$L411)))</f>
        <v/>
      </c>
      <c r="T411" s="52">
        <f>IF($A411="","",IF(OR($M411="",$N411="",$S411=""),"",IF($N411="Retido",MIN($M411,$S411),0)))</f>
        <v/>
      </c>
      <c r="U411" s="52">
        <f>IF($A411="","",IF(OR($S411="",$T411=""),"",MAX(0,$S411-$T411)))</f>
        <v/>
      </c>
      <c r="V411" s="35">
        <f>IF($A411="","",IF(COUNTIF($A$2:$A$501,$A411)&gt;1,"Código duplicado",IF(OR($B411="",$C411="",$D411="",$E411="",$F411="",$G411="",$H411="",$K411="",$L411="",$M411="",$N411=""),"Revisar campos obrigatórios",IF(AND($H411="Falta",$B411+$C411&gt;NOW()),"Falta com horário futuro",IF(AND($H411="Cancelamento",OR($I411="",$J411="")),"Informar aviso do cancelamento",IF(AND($H411="Falta",OR($I411&lt;&gt;"",$J411&lt;&gt;"")),"Limpar aviso para falta",IF(AND($H411="Cancelamento",($I411+$J411)&gt;($B411+$C411)),"Aviso após o horário",IF(AND($K411=0,$L411&gt;0),"Receita substituta sem reposição",IF(AND($K411&gt;0,$L411=0),"Confirmar reposição sem receita",IF(AND($N411="Retido",$M411&lt;=0),"Depósito retido sem valor",IF(AND($N411="Devolvido",$M411&lt;=0),"Depósito devolvido sem valor",IF(AND($N411="Não se aplica",$M411&gt;0),"Definir destino do depósito",IF($M411&gt;$G411,"Depósito acima do valor previsto","OK")))))))))))))</f>
        <v/>
      </c>
    </row>
    <row r="412" ht="22" customHeight="1">
      <c r="A412" s="25" t="n"/>
      <c r="B412" s="48" t="n"/>
      <c r="C412" s="49" t="n"/>
      <c r="D412" s="28" t="n"/>
      <c r="E412" s="25" t="n"/>
      <c r="F412" s="25" t="n"/>
      <c r="G412" s="50" t="n"/>
      <c r="H412" s="25" t="n"/>
      <c r="I412" s="48" t="n"/>
      <c r="J412" s="49" t="n"/>
      <c r="K412" s="28" t="n"/>
      <c r="L412" s="50" t="n"/>
      <c r="M412" s="50" t="n"/>
      <c r="N412" s="25" t="n"/>
      <c r="O412" s="30">
        <f>IF($A412="","",IF($H412="Falta",0,IF(OR($B412="",$C412="",$I412="",$J412=""),"",MAX(0,(($B412+$C412)-($I412+$J412))*24))))</f>
        <v/>
      </c>
      <c r="P412" s="31">
        <f>IF($A412="","",IF($H412="Falta","Falta",IF($H412="Cancelamento",IF(OR($B412="",$C412="",$I412="",$J412=""),"Aviso não informado",IF(($I412+$J412)&gt;($B412+$C412),"Aviso após o horário",IF((($B412+$C412)-($I412+$J412))*24&lt;=Parâmetros!$B$2,"Cancelamento tardio","Cancelamento antecipado"))),"Tipo inválido")))</f>
        <v/>
      </c>
      <c r="Q412" s="31">
        <f>IF($A412="","",IF(OR($D412="",$K412=""),"",IF($K412=0,"Não",IF($K412&lt;$D412,"Parcial","Total"))))</f>
        <v/>
      </c>
      <c r="R412" s="32">
        <f>IF($A412="","",IF(OR($D412="",$K412=""),"",MAX(0,$D412-$K412)))</f>
        <v/>
      </c>
      <c r="S412" s="51">
        <f>IF($A412="","",IF(OR($G412="",$L412=""),"",MAX(0,$G412-$L412)))</f>
        <v/>
      </c>
      <c r="T412" s="51">
        <f>IF($A412="","",IF(OR($M412="",$N412="",$S412=""),"",IF($N412="Retido",MIN($M412,$S412),0)))</f>
        <v/>
      </c>
      <c r="U412" s="51">
        <f>IF($A412="","",IF(OR($S412="",$T412=""),"",MAX(0,$S412-$T412)))</f>
        <v/>
      </c>
      <c r="V412" s="31">
        <f>IF($A412="","",IF(COUNTIF($A$2:$A$501,$A412)&gt;1,"Código duplicado",IF(OR($B412="",$C412="",$D412="",$E412="",$F412="",$G412="",$H412="",$K412="",$L412="",$M412="",$N412=""),"Revisar campos obrigatórios",IF(AND($H412="Falta",$B412+$C412&gt;NOW()),"Falta com horário futuro",IF(AND($H412="Cancelamento",OR($I412="",$J412="")),"Informar aviso do cancelamento",IF(AND($H412="Falta",OR($I412&lt;&gt;"",$J412&lt;&gt;"")),"Limpar aviso para falta",IF(AND($H412="Cancelamento",($I412+$J412)&gt;($B412+$C412)),"Aviso após o horário",IF(AND($K412=0,$L412&gt;0),"Receita substituta sem reposição",IF(AND($K412&gt;0,$L412=0),"Confirmar reposição sem receita",IF(AND($N412="Retido",$M412&lt;=0),"Depósito retido sem valor",IF(AND($N412="Devolvido",$M412&lt;=0),"Depósito devolvido sem valor",IF(AND($N412="Não se aplica",$M412&gt;0),"Definir destino do depósito",IF($M412&gt;$G412,"Depósito acima do valor previsto","OK")))))))))))))</f>
        <v/>
      </c>
    </row>
    <row r="413" ht="22" customHeight="1">
      <c r="A413" s="25" t="n"/>
      <c r="B413" s="48" t="n"/>
      <c r="C413" s="49" t="n"/>
      <c r="D413" s="28" t="n"/>
      <c r="E413" s="25" t="n"/>
      <c r="F413" s="25" t="n"/>
      <c r="G413" s="50" t="n"/>
      <c r="H413" s="25" t="n"/>
      <c r="I413" s="48" t="n"/>
      <c r="J413" s="49" t="n"/>
      <c r="K413" s="28" t="n"/>
      <c r="L413" s="50" t="n"/>
      <c r="M413" s="50" t="n"/>
      <c r="N413" s="25" t="n"/>
      <c r="O413" s="34">
        <f>IF($A413="","",IF($H413="Falta",0,IF(OR($B413="",$C413="",$I413="",$J413=""),"",MAX(0,(($B413+$C413)-($I413+$J413))*24))))</f>
        <v/>
      </c>
      <c r="P413" s="35">
        <f>IF($A413="","",IF($H413="Falta","Falta",IF($H413="Cancelamento",IF(OR($B413="",$C413="",$I413="",$J413=""),"Aviso não informado",IF(($I413+$J413)&gt;($B413+$C413),"Aviso após o horário",IF((($B413+$C413)-($I413+$J413))*24&lt;=Parâmetros!$B$2,"Cancelamento tardio","Cancelamento antecipado"))),"Tipo inválido")))</f>
        <v/>
      </c>
      <c r="Q413" s="35">
        <f>IF($A413="","",IF(OR($D413="",$K413=""),"",IF($K413=0,"Não",IF($K413&lt;$D413,"Parcial","Total"))))</f>
        <v/>
      </c>
      <c r="R413" s="36">
        <f>IF($A413="","",IF(OR($D413="",$K413=""),"",MAX(0,$D413-$K413)))</f>
        <v/>
      </c>
      <c r="S413" s="52">
        <f>IF($A413="","",IF(OR($G413="",$L413=""),"",MAX(0,$G413-$L413)))</f>
        <v/>
      </c>
      <c r="T413" s="52">
        <f>IF($A413="","",IF(OR($M413="",$N413="",$S413=""),"",IF($N413="Retido",MIN($M413,$S413),0)))</f>
        <v/>
      </c>
      <c r="U413" s="52">
        <f>IF($A413="","",IF(OR($S413="",$T413=""),"",MAX(0,$S413-$T413)))</f>
        <v/>
      </c>
      <c r="V413" s="35">
        <f>IF($A413="","",IF(COUNTIF($A$2:$A$501,$A413)&gt;1,"Código duplicado",IF(OR($B413="",$C413="",$D413="",$E413="",$F413="",$G413="",$H413="",$K413="",$L413="",$M413="",$N413=""),"Revisar campos obrigatórios",IF(AND($H413="Falta",$B413+$C413&gt;NOW()),"Falta com horário futuro",IF(AND($H413="Cancelamento",OR($I413="",$J413="")),"Informar aviso do cancelamento",IF(AND($H413="Falta",OR($I413&lt;&gt;"",$J413&lt;&gt;"")),"Limpar aviso para falta",IF(AND($H413="Cancelamento",($I413+$J413)&gt;($B413+$C413)),"Aviso após o horário",IF(AND($K413=0,$L413&gt;0),"Receita substituta sem reposição",IF(AND($K413&gt;0,$L413=0),"Confirmar reposição sem receita",IF(AND($N413="Retido",$M413&lt;=0),"Depósito retido sem valor",IF(AND($N413="Devolvido",$M413&lt;=0),"Depósito devolvido sem valor",IF(AND($N413="Não se aplica",$M413&gt;0),"Definir destino do depósito",IF($M413&gt;$G413,"Depósito acima do valor previsto","OK")))))))))))))</f>
        <v/>
      </c>
    </row>
    <row r="414" ht="22" customHeight="1">
      <c r="A414" s="25" t="n"/>
      <c r="B414" s="48" t="n"/>
      <c r="C414" s="49" t="n"/>
      <c r="D414" s="28" t="n"/>
      <c r="E414" s="25" t="n"/>
      <c r="F414" s="25" t="n"/>
      <c r="G414" s="50" t="n"/>
      <c r="H414" s="25" t="n"/>
      <c r="I414" s="48" t="n"/>
      <c r="J414" s="49" t="n"/>
      <c r="K414" s="28" t="n"/>
      <c r="L414" s="50" t="n"/>
      <c r="M414" s="50" t="n"/>
      <c r="N414" s="25" t="n"/>
      <c r="O414" s="30">
        <f>IF($A414="","",IF($H414="Falta",0,IF(OR($B414="",$C414="",$I414="",$J414=""),"",MAX(0,(($B414+$C414)-($I414+$J414))*24))))</f>
        <v/>
      </c>
      <c r="P414" s="31">
        <f>IF($A414="","",IF($H414="Falta","Falta",IF($H414="Cancelamento",IF(OR($B414="",$C414="",$I414="",$J414=""),"Aviso não informado",IF(($I414+$J414)&gt;($B414+$C414),"Aviso após o horário",IF((($B414+$C414)-($I414+$J414))*24&lt;=Parâmetros!$B$2,"Cancelamento tardio","Cancelamento antecipado"))),"Tipo inválido")))</f>
        <v/>
      </c>
      <c r="Q414" s="31">
        <f>IF($A414="","",IF(OR($D414="",$K414=""),"",IF($K414=0,"Não",IF($K414&lt;$D414,"Parcial","Total"))))</f>
        <v/>
      </c>
      <c r="R414" s="32">
        <f>IF($A414="","",IF(OR($D414="",$K414=""),"",MAX(0,$D414-$K414)))</f>
        <v/>
      </c>
      <c r="S414" s="51">
        <f>IF($A414="","",IF(OR($G414="",$L414=""),"",MAX(0,$G414-$L414)))</f>
        <v/>
      </c>
      <c r="T414" s="51">
        <f>IF($A414="","",IF(OR($M414="",$N414="",$S414=""),"",IF($N414="Retido",MIN($M414,$S414),0)))</f>
        <v/>
      </c>
      <c r="U414" s="51">
        <f>IF($A414="","",IF(OR($S414="",$T414=""),"",MAX(0,$S414-$T414)))</f>
        <v/>
      </c>
      <c r="V414" s="31">
        <f>IF($A414="","",IF(COUNTIF($A$2:$A$501,$A414)&gt;1,"Código duplicado",IF(OR($B414="",$C414="",$D414="",$E414="",$F414="",$G414="",$H414="",$K414="",$L414="",$M414="",$N414=""),"Revisar campos obrigatórios",IF(AND($H414="Falta",$B414+$C414&gt;NOW()),"Falta com horário futuro",IF(AND($H414="Cancelamento",OR($I414="",$J414="")),"Informar aviso do cancelamento",IF(AND($H414="Falta",OR($I414&lt;&gt;"",$J414&lt;&gt;"")),"Limpar aviso para falta",IF(AND($H414="Cancelamento",($I414+$J414)&gt;($B414+$C414)),"Aviso após o horário",IF(AND($K414=0,$L414&gt;0),"Receita substituta sem reposição",IF(AND($K414&gt;0,$L414=0),"Confirmar reposição sem receita",IF(AND($N414="Retido",$M414&lt;=0),"Depósito retido sem valor",IF(AND($N414="Devolvido",$M414&lt;=0),"Depósito devolvido sem valor",IF(AND($N414="Não se aplica",$M414&gt;0),"Definir destino do depósito",IF($M414&gt;$G414,"Depósito acima do valor previsto","OK")))))))))))))</f>
        <v/>
      </c>
    </row>
    <row r="415" ht="22" customHeight="1">
      <c r="A415" s="25" t="n"/>
      <c r="B415" s="48" t="n"/>
      <c r="C415" s="49" t="n"/>
      <c r="D415" s="28" t="n"/>
      <c r="E415" s="25" t="n"/>
      <c r="F415" s="25" t="n"/>
      <c r="G415" s="50" t="n"/>
      <c r="H415" s="25" t="n"/>
      <c r="I415" s="48" t="n"/>
      <c r="J415" s="49" t="n"/>
      <c r="K415" s="28" t="n"/>
      <c r="L415" s="50" t="n"/>
      <c r="M415" s="50" t="n"/>
      <c r="N415" s="25" t="n"/>
      <c r="O415" s="34">
        <f>IF($A415="","",IF($H415="Falta",0,IF(OR($B415="",$C415="",$I415="",$J415=""),"",MAX(0,(($B415+$C415)-($I415+$J415))*24))))</f>
        <v/>
      </c>
      <c r="P415" s="35">
        <f>IF($A415="","",IF($H415="Falta","Falta",IF($H415="Cancelamento",IF(OR($B415="",$C415="",$I415="",$J415=""),"Aviso não informado",IF(($I415+$J415)&gt;($B415+$C415),"Aviso após o horário",IF((($B415+$C415)-($I415+$J415))*24&lt;=Parâmetros!$B$2,"Cancelamento tardio","Cancelamento antecipado"))),"Tipo inválido")))</f>
        <v/>
      </c>
      <c r="Q415" s="35">
        <f>IF($A415="","",IF(OR($D415="",$K415=""),"",IF($K415=0,"Não",IF($K415&lt;$D415,"Parcial","Total"))))</f>
        <v/>
      </c>
      <c r="R415" s="36">
        <f>IF($A415="","",IF(OR($D415="",$K415=""),"",MAX(0,$D415-$K415)))</f>
        <v/>
      </c>
      <c r="S415" s="52">
        <f>IF($A415="","",IF(OR($G415="",$L415=""),"",MAX(0,$G415-$L415)))</f>
        <v/>
      </c>
      <c r="T415" s="52">
        <f>IF($A415="","",IF(OR($M415="",$N415="",$S415=""),"",IF($N415="Retido",MIN($M415,$S415),0)))</f>
        <v/>
      </c>
      <c r="U415" s="52">
        <f>IF($A415="","",IF(OR($S415="",$T415=""),"",MAX(0,$S415-$T415)))</f>
        <v/>
      </c>
      <c r="V415" s="35">
        <f>IF($A415="","",IF(COUNTIF($A$2:$A$501,$A415)&gt;1,"Código duplicado",IF(OR($B415="",$C415="",$D415="",$E415="",$F415="",$G415="",$H415="",$K415="",$L415="",$M415="",$N415=""),"Revisar campos obrigatórios",IF(AND($H415="Falta",$B415+$C415&gt;NOW()),"Falta com horário futuro",IF(AND($H415="Cancelamento",OR($I415="",$J415="")),"Informar aviso do cancelamento",IF(AND($H415="Falta",OR($I415&lt;&gt;"",$J415&lt;&gt;"")),"Limpar aviso para falta",IF(AND($H415="Cancelamento",($I415+$J415)&gt;($B415+$C415)),"Aviso após o horário",IF(AND($K415=0,$L415&gt;0),"Receita substituta sem reposição",IF(AND($K415&gt;0,$L415=0),"Confirmar reposição sem receita",IF(AND($N415="Retido",$M415&lt;=0),"Depósito retido sem valor",IF(AND($N415="Devolvido",$M415&lt;=0),"Depósito devolvido sem valor",IF(AND($N415="Não se aplica",$M415&gt;0),"Definir destino do depósito",IF($M415&gt;$G415,"Depósito acima do valor previsto","OK")))))))))))))</f>
        <v/>
      </c>
    </row>
    <row r="416" ht="22" customHeight="1">
      <c r="A416" s="25" t="n"/>
      <c r="B416" s="48" t="n"/>
      <c r="C416" s="49" t="n"/>
      <c r="D416" s="28" t="n"/>
      <c r="E416" s="25" t="n"/>
      <c r="F416" s="25" t="n"/>
      <c r="G416" s="50" t="n"/>
      <c r="H416" s="25" t="n"/>
      <c r="I416" s="48" t="n"/>
      <c r="J416" s="49" t="n"/>
      <c r="K416" s="28" t="n"/>
      <c r="L416" s="50" t="n"/>
      <c r="M416" s="50" t="n"/>
      <c r="N416" s="25" t="n"/>
      <c r="O416" s="30">
        <f>IF($A416="","",IF($H416="Falta",0,IF(OR($B416="",$C416="",$I416="",$J416=""),"",MAX(0,(($B416+$C416)-($I416+$J416))*24))))</f>
        <v/>
      </c>
      <c r="P416" s="31">
        <f>IF($A416="","",IF($H416="Falta","Falta",IF($H416="Cancelamento",IF(OR($B416="",$C416="",$I416="",$J416=""),"Aviso não informado",IF(($I416+$J416)&gt;($B416+$C416),"Aviso após o horário",IF((($B416+$C416)-($I416+$J416))*24&lt;=Parâmetros!$B$2,"Cancelamento tardio","Cancelamento antecipado"))),"Tipo inválido")))</f>
        <v/>
      </c>
      <c r="Q416" s="31">
        <f>IF($A416="","",IF(OR($D416="",$K416=""),"",IF($K416=0,"Não",IF($K416&lt;$D416,"Parcial","Total"))))</f>
        <v/>
      </c>
      <c r="R416" s="32">
        <f>IF($A416="","",IF(OR($D416="",$K416=""),"",MAX(0,$D416-$K416)))</f>
        <v/>
      </c>
      <c r="S416" s="51">
        <f>IF($A416="","",IF(OR($G416="",$L416=""),"",MAX(0,$G416-$L416)))</f>
        <v/>
      </c>
      <c r="T416" s="51">
        <f>IF($A416="","",IF(OR($M416="",$N416="",$S416=""),"",IF($N416="Retido",MIN($M416,$S416),0)))</f>
        <v/>
      </c>
      <c r="U416" s="51">
        <f>IF($A416="","",IF(OR($S416="",$T416=""),"",MAX(0,$S416-$T416)))</f>
        <v/>
      </c>
      <c r="V416" s="31">
        <f>IF($A416="","",IF(COUNTIF($A$2:$A$501,$A416)&gt;1,"Código duplicado",IF(OR($B416="",$C416="",$D416="",$E416="",$F416="",$G416="",$H416="",$K416="",$L416="",$M416="",$N416=""),"Revisar campos obrigatórios",IF(AND($H416="Falta",$B416+$C416&gt;NOW()),"Falta com horário futuro",IF(AND($H416="Cancelamento",OR($I416="",$J416="")),"Informar aviso do cancelamento",IF(AND($H416="Falta",OR($I416&lt;&gt;"",$J416&lt;&gt;"")),"Limpar aviso para falta",IF(AND($H416="Cancelamento",($I416+$J416)&gt;($B416+$C416)),"Aviso após o horário",IF(AND($K416=0,$L416&gt;0),"Receita substituta sem reposição",IF(AND($K416&gt;0,$L416=0),"Confirmar reposição sem receita",IF(AND($N416="Retido",$M416&lt;=0),"Depósito retido sem valor",IF(AND($N416="Devolvido",$M416&lt;=0),"Depósito devolvido sem valor",IF(AND($N416="Não se aplica",$M416&gt;0),"Definir destino do depósito",IF($M416&gt;$G416,"Depósito acima do valor previsto","OK")))))))))))))</f>
        <v/>
      </c>
    </row>
    <row r="417" ht="22" customHeight="1">
      <c r="A417" s="25" t="n"/>
      <c r="B417" s="48" t="n"/>
      <c r="C417" s="49" t="n"/>
      <c r="D417" s="28" t="n"/>
      <c r="E417" s="25" t="n"/>
      <c r="F417" s="25" t="n"/>
      <c r="G417" s="50" t="n"/>
      <c r="H417" s="25" t="n"/>
      <c r="I417" s="48" t="n"/>
      <c r="J417" s="49" t="n"/>
      <c r="K417" s="28" t="n"/>
      <c r="L417" s="50" t="n"/>
      <c r="M417" s="50" t="n"/>
      <c r="N417" s="25" t="n"/>
      <c r="O417" s="34">
        <f>IF($A417="","",IF($H417="Falta",0,IF(OR($B417="",$C417="",$I417="",$J417=""),"",MAX(0,(($B417+$C417)-($I417+$J417))*24))))</f>
        <v/>
      </c>
      <c r="P417" s="35">
        <f>IF($A417="","",IF($H417="Falta","Falta",IF($H417="Cancelamento",IF(OR($B417="",$C417="",$I417="",$J417=""),"Aviso não informado",IF(($I417+$J417)&gt;($B417+$C417),"Aviso após o horário",IF((($B417+$C417)-($I417+$J417))*24&lt;=Parâmetros!$B$2,"Cancelamento tardio","Cancelamento antecipado"))),"Tipo inválido")))</f>
        <v/>
      </c>
      <c r="Q417" s="35">
        <f>IF($A417="","",IF(OR($D417="",$K417=""),"",IF($K417=0,"Não",IF($K417&lt;$D417,"Parcial","Total"))))</f>
        <v/>
      </c>
      <c r="R417" s="36">
        <f>IF($A417="","",IF(OR($D417="",$K417=""),"",MAX(0,$D417-$K417)))</f>
        <v/>
      </c>
      <c r="S417" s="52">
        <f>IF($A417="","",IF(OR($G417="",$L417=""),"",MAX(0,$G417-$L417)))</f>
        <v/>
      </c>
      <c r="T417" s="52">
        <f>IF($A417="","",IF(OR($M417="",$N417="",$S417=""),"",IF($N417="Retido",MIN($M417,$S417),0)))</f>
        <v/>
      </c>
      <c r="U417" s="52">
        <f>IF($A417="","",IF(OR($S417="",$T417=""),"",MAX(0,$S417-$T417)))</f>
        <v/>
      </c>
      <c r="V417" s="35">
        <f>IF($A417="","",IF(COUNTIF($A$2:$A$501,$A417)&gt;1,"Código duplicado",IF(OR($B417="",$C417="",$D417="",$E417="",$F417="",$G417="",$H417="",$K417="",$L417="",$M417="",$N417=""),"Revisar campos obrigatórios",IF(AND($H417="Falta",$B417+$C417&gt;NOW()),"Falta com horário futuro",IF(AND($H417="Cancelamento",OR($I417="",$J417="")),"Informar aviso do cancelamento",IF(AND($H417="Falta",OR($I417&lt;&gt;"",$J417&lt;&gt;"")),"Limpar aviso para falta",IF(AND($H417="Cancelamento",($I417+$J417)&gt;($B417+$C417)),"Aviso após o horário",IF(AND($K417=0,$L417&gt;0),"Receita substituta sem reposição",IF(AND($K417&gt;0,$L417=0),"Confirmar reposição sem receita",IF(AND($N417="Retido",$M417&lt;=0),"Depósito retido sem valor",IF(AND($N417="Devolvido",$M417&lt;=0),"Depósito devolvido sem valor",IF(AND($N417="Não se aplica",$M417&gt;0),"Definir destino do depósito",IF($M417&gt;$G417,"Depósito acima do valor previsto","OK")))))))))))))</f>
        <v/>
      </c>
    </row>
    <row r="418" ht="22" customHeight="1">
      <c r="A418" s="25" t="n"/>
      <c r="B418" s="48" t="n"/>
      <c r="C418" s="49" t="n"/>
      <c r="D418" s="28" t="n"/>
      <c r="E418" s="25" t="n"/>
      <c r="F418" s="25" t="n"/>
      <c r="G418" s="50" t="n"/>
      <c r="H418" s="25" t="n"/>
      <c r="I418" s="48" t="n"/>
      <c r="J418" s="49" t="n"/>
      <c r="K418" s="28" t="n"/>
      <c r="L418" s="50" t="n"/>
      <c r="M418" s="50" t="n"/>
      <c r="N418" s="25" t="n"/>
      <c r="O418" s="30">
        <f>IF($A418="","",IF($H418="Falta",0,IF(OR($B418="",$C418="",$I418="",$J418=""),"",MAX(0,(($B418+$C418)-($I418+$J418))*24))))</f>
        <v/>
      </c>
      <c r="P418" s="31">
        <f>IF($A418="","",IF($H418="Falta","Falta",IF($H418="Cancelamento",IF(OR($B418="",$C418="",$I418="",$J418=""),"Aviso não informado",IF(($I418+$J418)&gt;($B418+$C418),"Aviso após o horário",IF((($B418+$C418)-($I418+$J418))*24&lt;=Parâmetros!$B$2,"Cancelamento tardio","Cancelamento antecipado"))),"Tipo inválido")))</f>
        <v/>
      </c>
      <c r="Q418" s="31">
        <f>IF($A418="","",IF(OR($D418="",$K418=""),"",IF($K418=0,"Não",IF($K418&lt;$D418,"Parcial","Total"))))</f>
        <v/>
      </c>
      <c r="R418" s="32">
        <f>IF($A418="","",IF(OR($D418="",$K418=""),"",MAX(0,$D418-$K418)))</f>
        <v/>
      </c>
      <c r="S418" s="51">
        <f>IF($A418="","",IF(OR($G418="",$L418=""),"",MAX(0,$G418-$L418)))</f>
        <v/>
      </c>
      <c r="T418" s="51">
        <f>IF($A418="","",IF(OR($M418="",$N418="",$S418=""),"",IF($N418="Retido",MIN($M418,$S418),0)))</f>
        <v/>
      </c>
      <c r="U418" s="51">
        <f>IF($A418="","",IF(OR($S418="",$T418=""),"",MAX(0,$S418-$T418)))</f>
        <v/>
      </c>
      <c r="V418" s="31">
        <f>IF($A418="","",IF(COUNTIF($A$2:$A$501,$A418)&gt;1,"Código duplicado",IF(OR($B418="",$C418="",$D418="",$E418="",$F418="",$G418="",$H418="",$K418="",$L418="",$M418="",$N418=""),"Revisar campos obrigatórios",IF(AND($H418="Falta",$B418+$C418&gt;NOW()),"Falta com horário futuro",IF(AND($H418="Cancelamento",OR($I418="",$J418="")),"Informar aviso do cancelamento",IF(AND($H418="Falta",OR($I418&lt;&gt;"",$J418&lt;&gt;"")),"Limpar aviso para falta",IF(AND($H418="Cancelamento",($I418+$J418)&gt;($B418+$C418)),"Aviso após o horário",IF(AND($K418=0,$L418&gt;0),"Receita substituta sem reposição",IF(AND($K418&gt;0,$L418=0),"Confirmar reposição sem receita",IF(AND($N418="Retido",$M418&lt;=0),"Depósito retido sem valor",IF(AND($N418="Devolvido",$M418&lt;=0),"Depósito devolvido sem valor",IF(AND($N418="Não se aplica",$M418&gt;0),"Definir destino do depósito",IF($M418&gt;$G418,"Depósito acima do valor previsto","OK")))))))))))))</f>
        <v/>
      </c>
    </row>
    <row r="419" ht="22" customHeight="1">
      <c r="A419" s="25" t="n"/>
      <c r="B419" s="48" t="n"/>
      <c r="C419" s="49" t="n"/>
      <c r="D419" s="28" t="n"/>
      <c r="E419" s="25" t="n"/>
      <c r="F419" s="25" t="n"/>
      <c r="G419" s="50" t="n"/>
      <c r="H419" s="25" t="n"/>
      <c r="I419" s="48" t="n"/>
      <c r="J419" s="49" t="n"/>
      <c r="K419" s="28" t="n"/>
      <c r="L419" s="50" t="n"/>
      <c r="M419" s="50" t="n"/>
      <c r="N419" s="25" t="n"/>
      <c r="O419" s="34">
        <f>IF($A419="","",IF($H419="Falta",0,IF(OR($B419="",$C419="",$I419="",$J419=""),"",MAX(0,(($B419+$C419)-($I419+$J419))*24))))</f>
        <v/>
      </c>
      <c r="P419" s="35">
        <f>IF($A419="","",IF($H419="Falta","Falta",IF($H419="Cancelamento",IF(OR($B419="",$C419="",$I419="",$J419=""),"Aviso não informado",IF(($I419+$J419)&gt;($B419+$C419),"Aviso após o horário",IF((($B419+$C419)-($I419+$J419))*24&lt;=Parâmetros!$B$2,"Cancelamento tardio","Cancelamento antecipado"))),"Tipo inválido")))</f>
        <v/>
      </c>
      <c r="Q419" s="35">
        <f>IF($A419="","",IF(OR($D419="",$K419=""),"",IF($K419=0,"Não",IF($K419&lt;$D419,"Parcial","Total"))))</f>
        <v/>
      </c>
      <c r="R419" s="36">
        <f>IF($A419="","",IF(OR($D419="",$K419=""),"",MAX(0,$D419-$K419)))</f>
        <v/>
      </c>
      <c r="S419" s="52">
        <f>IF($A419="","",IF(OR($G419="",$L419=""),"",MAX(0,$G419-$L419)))</f>
        <v/>
      </c>
      <c r="T419" s="52">
        <f>IF($A419="","",IF(OR($M419="",$N419="",$S419=""),"",IF($N419="Retido",MIN($M419,$S419),0)))</f>
        <v/>
      </c>
      <c r="U419" s="52">
        <f>IF($A419="","",IF(OR($S419="",$T419=""),"",MAX(0,$S419-$T419)))</f>
        <v/>
      </c>
      <c r="V419" s="35">
        <f>IF($A419="","",IF(COUNTIF($A$2:$A$501,$A419)&gt;1,"Código duplicado",IF(OR($B419="",$C419="",$D419="",$E419="",$F419="",$G419="",$H419="",$K419="",$L419="",$M419="",$N419=""),"Revisar campos obrigatórios",IF(AND($H419="Falta",$B419+$C419&gt;NOW()),"Falta com horário futuro",IF(AND($H419="Cancelamento",OR($I419="",$J419="")),"Informar aviso do cancelamento",IF(AND($H419="Falta",OR($I419&lt;&gt;"",$J419&lt;&gt;"")),"Limpar aviso para falta",IF(AND($H419="Cancelamento",($I419+$J419)&gt;($B419+$C419)),"Aviso após o horário",IF(AND($K419=0,$L419&gt;0),"Receita substituta sem reposição",IF(AND($K419&gt;0,$L419=0),"Confirmar reposição sem receita",IF(AND($N419="Retido",$M419&lt;=0),"Depósito retido sem valor",IF(AND($N419="Devolvido",$M419&lt;=0),"Depósito devolvido sem valor",IF(AND($N419="Não se aplica",$M419&gt;0),"Definir destino do depósito",IF($M419&gt;$G419,"Depósito acima do valor previsto","OK")))))))))))))</f>
        <v/>
      </c>
    </row>
    <row r="420" ht="22" customHeight="1">
      <c r="A420" s="25" t="n"/>
      <c r="B420" s="48" t="n"/>
      <c r="C420" s="49" t="n"/>
      <c r="D420" s="28" t="n"/>
      <c r="E420" s="25" t="n"/>
      <c r="F420" s="25" t="n"/>
      <c r="G420" s="50" t="n"/>
      <c r="H420" s="25" t="n"/>
      <c r="I420" s="48" t="n"/>
      <c r="J420" s="49" t="n"/>
      <c r="K420" s="28" t="n"/>
      <c r="L420" s="50" t="n"/>
      <c r="M420" s="50" t="n"/>
      <c r="N420" s="25" t="n"/>
      <c r="O420" s="30">
        <f>IF($A420="","",IF($H420="Falta",0,IF(OR($B420="",$C420="",$I420="",$J420=""),"",MAX(0,(($B420+$C420)-($I420+$J420))*24))))</f>
        <v/>
      </c>
      <c r="P420" s="31">
        <f>IF($A420="","",IF($H420="Falta","Falta",IF($H420="Cancelamento",IF(OR($B420="",$C420="",$I420="",$J420=""),"Aviso não informado",IF(($I420+$J420)&gt;($B420+$C420),"Aviso após o horário",IF((($B420+$C420)-($I420+$J420))*24&lt;=Parâmetros!$B$2,"Cancelamento tardio","Cancelamento antecipado"))),"Tipo inválido")))</f>
        <v/>
      </c>
      <c r="Q420" s="31">
        <f>IF($A420="","",IF(OR($D420="",$K420=""),"",IF($K420=0,"Não",IF($K420&lt;$D420,"Parcial","Total"))))</f>
        <v/>
      </c>
      <c r="R420" s="32">
        <f>IF($A420="","",IF(OR($D420="",$K420=""),"",MAX(0,$D420-$K420)))</f>
        <v/>
      </c>
      <c r="S420" s="51">
        <f>IF($A420="","",IF(OR($G420="",$L420=""),"",MAX(0,$G420-$L420)))</f>
        <v/>
      </c>
      <c r="T420" s="51">
        <f>IF($A420="","",IF(OR($M420="",$N420="",$S420=""),"",IF($N420="Retido",MIN($M420,$S420),0)))</f>
        <v/>
      </c>
      <c r="U420" s="51">
        <f>IF($A420="","",IF(OR($S420="",$T420=""),"",MAX(0,$S420-$T420)))</f>
        <v/>
      </c>
      <c r="V420" s="31">
        <f>IF($A420="","",IF(COUNTIF($A$2:$A$501,$A420)&gt;1,"Código duplicado",IF(OR($B420="",$C420="",$D420="",$E420="",$F420="",$G420="",$H420="",$K420="",$L420="",$M420="",$N420=""),"Revisar campos obrigatórios",IF(AND($H420="Falta",$B420+$C420&gt;NOW()),"Falta com horário futuro",IF(AND($H420="Cancelamento",OR($I420="",$J420="")),"Informar aviso do cancelamento",IF(AND($H420="Falta",OR($I420&lt;&gt;"",$J420&lt;&gt;"")),"Limpar aviso para falta",IF(AND($H420="Cancelamento",($I420+$J420)&gt;($B420+$C420)),"Aviso após o horário",IF(AND($K420=0,$L420&gt;0),"Receita substituta sem reposição",IF(AND($K420&gt;0,$L420=0),"Confirmar reposição sem receita",IF(AND($N420="Retido",$M420&lt;=0),"Depósito retido sem valor",IF(AND($N420="Devolvido",$M420&lt;=0),"Depósito devolvido sem valor",IF(AND($N420="Não se aplica",$M420&gt;0),"Definir destino do depósito",IF($M420&gt;$G420,"Depósito acima do valor previsto","OK")))))))))))))</f>
        <v/>
      </c>
    </row>
    <row r="421" ht="22" customHeight="1">
      <c r="A421" s="25" t="n"/>
      <c r="B421" s="48" t="n"/>
      <c r="C421" s="49" t="n"/>
      <c r="D421" s="28" t="n"/>
      <c r="E421" s="25" t="n"/>
      <c r="F421" s="25" t="n"/>
      <c r="G421" s="50" t="n"/>
      <c r="H421" s="25" t="n"/>
      <c r="I421" s="48" t="n"/>
      <c r="J421" s="49" t="n"/>
      <c r="K421" s="28" t="n"/>
      <c r="L421" s="50" t="n"/>
      <c r="M421" s="50" t="n"/>
      <c r="N421" s="25" t="n"/>
      <c r="O421" s="34">
        <f>IF($A421="","",IF($H421="Falta",0,IF(OR($B421="",$C421="",$I421="",$J421=""),"",MAX(0,(($B421+$C421)-($I421+$J421))*24))))</f>
        <v/>
      </c>
      <c r="P421" s="35">
        <f>IF($A421="","",IF($H421="Falta","Falta",IF($H421="Cancelamento",IF(OR($B421="",$C421="",$I421="",$J421=""),"Aviso não informado",IF(($I421+$J421)&gt;($B421+$C421),"Aviso após o horário",IF((($B421+$C421)-($I421+$J421))*24&lt;=Parâmetros!$B$2,"Cancelamento tardio","Cancelamento antecipado"))),"Tipo inválido")))</f>
        <v/>
      </c>
      <c r="Q421" s="35">
        <f>IF($A421="","",IF(OR($D421="",$K421=""),"",IF($K421=0,"Não",IF($K421&lt;$D421,"Parcial","Total"))))</f>
        <v/>
      </c>
      <c r="R421" s="36">
        <f>IF($A421="","",IF(OR($D421="",$K421=""),"",MAX(0,$D421-$K421)))</f>
        <v/>
      </c>
      <c r="S421" s="52">
        <f>IF($A421="","",IF(OR($G421="",$L421=""),"",MAX(0,$G421-$L421)))</f>
        <v/>
      </c>
      <c r="T421" s="52">
        <f>IF($A421="","",IF(OR($M421="",$N421="",$S421=""),"",IF($N421="Retido",MIN($M421,$S421),0)))</f>
        <v/>
      </c>
      <c r="U421" s="52">
        <f>IF($A421="","",IF(OR($S421="",$T421=""),"",MAX(0,$S421-$T421)))</f>
        <v/>
      </c>
      <c r="V421" s="35">
        <f>IF($A421="","",IF(COUNTIF($A$2:$A$501,$A421)&gt;1,"Código duplicado",IF(OR($B421="",$C421="",$D421="",$E421="",$F421="",$G421="",$H421="",$K421="",$L421="",$M421="",$N421=""),"Revisar campos obrigatórios",IF(AND($H421="Falta",$B421+$C421&gt;NOW()),"Falta com horário futuro",IF(AND($H421="Cancelamento",OR($I421="",$J421="")),"Informar aviso do cancelamento",IF(AND($H421="Falta",OR($I421&lt;&gt;"",$J421&lt;&gt;"")),"Limpar aviso para falta",IF(AND($H421="Cancelamento",($I421+$J421)&gt;($B421+$C421)),"Aviso após o horário",IF(AND($K421=0,$L421&gt;0),"Receita substituta sem reposição",IF(AND($K421&gt;0,$L421=0),"Confirmar reposição sem receita",IF(AND($N421="Retido",$M421&lt;=0),"Depósito retido sem valor",IF(AND($N421="Devolvido",$M421&lt;=0),"Depósito devolvido sem valor",IF(AND($N421="Não se aplica",$M421&gt;0),"Definir destino do depósito",IF($M421&gt;$G421,"Depósito acima do valor previsto","OK")))))))))))))</f>
        <v/>
      </c>
    </row>
    <row r="422" ht="22" customHeight="1">
      <c r="A422" s="25" t="n"/>
      <c r="B422" s="48" t="n"/>
      <c r="C422" s="49" t="n"/>
      <c r="D422" s="28" t="n"/>
      <c r="E422" s="25" t="n"/>
      <c r="F422" s="25" t="n"/>
      <c r="G422" s="50" t="n"/>
      <c r="H422" s="25" t="n"/>
      <c r="I422" s="48" t="n"/>
      <c r="J422" s="49" t="n"/>
      <c r="K422" s="28" t="n"/>
      <c r="L422" s="50" t="n"/>
      <c r="M422" s="50" t="n"/>
      <c r="N422" s="25" t="n"/>
      <c r="O422" s="30">
        <f>IF($A422="","",IF($H422="Falta",0,IF(OR($B422="",$C422="",$I422="",$J422=""),"",MAX(0,(($B422+$C422)-($I422+$J422))*24))))</f>
        <v/>
      </c>
      <c r="P422" s="31">
        <f>IF($A422="","",IF($H422="Falta","Falta",IF($H422="Cancelamento",IF(OR($B422="",$C422="",$I422="",$J422=""),"Aviso não informado",IF(($I422+$J422)&gt;($B422+$C422),"Aviso após o horário",IF((($B422+$C422)-($I422+$J422))*24&lt;=Parâmetros!$B$2,"Cancelamento tardio","Cancelamento antecipado"))),"Tipo inválido")))</f>
        <v/>
      </c>
      <c r="Q422" s="31">
        <f>IF($A422="","",IF(OR($D422="",$K422=""),"",IF($K422=0,"Não",IF($K422&lt;$D422,"Parcial","Total"))))</f>
        <v/>
      </c>
      <c r="R422" s="32">
        <f>IF($A422="","",IF(OR($D422="",$K422=""),"",MAX(0,$D422-$K422)))</f>
        <v/>
      </c>
      <c r="S422" s="51">
        <f>IF($A422="","",IF(OR($G422="",$L422=""),"",MAX(0,$G422-$L422)))</f>
        <v/>
      </c>
      <c r="T422" s="51">
        <f>IF($A422="","",IF(OR($M422="",$N422="",$S422=""),"",IF($N422="Retido",MIN($M422,$S422),0)))</f>
        <v/>
      </c>
      <c r="U422" s="51">
        <f>IF($A422="","",IF(OR($S422="",$T422=""),"",MAX(0,$S422-$T422)))</f>
        <v/>
      </c>
      <c r="V422" s="31">
        <f>IF($A422="","",IF(COUNTIF($A$2:$A$501,$A422)&gt;1,"Código duplicado",IF(OR($B422="",$C422="",$D422="",$E422="",$F422="",$G422="",$H422="",$K422="",$L422="",$M422="",$N422=""),"Revisar campos obrigatórios",IF(AND($H422="Falta",$B422+$C422&gt;NOW()),"Falta com horário futuro",IF(AND($H422="Cancelamento",OR($I422="",$J422="")),"Informar aviso do cancelamento",IF(AND($H422="Falta",OR($I422&lt;&gt;"",$J422&lt;&gt;"")),"Limpar aviso para falta",IF(AND($H422="Cancelamento",($I422+$J422)&gt;($B422+$C422)),"Aviso após o horário",IF(AND($K422=0,$L422&gt;0),"Receita substituta sem reposição",IF(AND($K422&gt;0,$L422=0),"Confirmar reposição sem receita",IF(AND($N422="Retido",$M422&lt;=0),"Depósito retido sem valor",IF(AND($N422="Devolvido",$M422&lt;=0),"Depósito devolvido sem valor",IF(AND($N422="Não se aplica",$M422&gt;0),"Definir destino do depósito",IF($M422&gt;$G422,"Depósito acima do valor previsto","OK")))))))))))))</f>
        <v/>
      </c>
    </row>
    <row r="423" ht="22" customHeight="1">
      <c r="A423" s="25" t="n"/>
      <c r="B423" s="48" t="n"/>
      <c r="C423" s="49" t="n"/>
      <c r="D423" s="28" t="n"/>
      <c r="E423" s="25" t="n"/>
      <c r="F423" s="25" t="n"/>
      <c r="G423" s="50" t="n"/>
      <c r="H423" s="25" t="n"/>
      <c r="I423" s="48" t="n"/>
      <c r="J423" s="49" t="n"/>
      <c r="K423" s="28" t="n"/>
      <c r="L423" s="50" t="n"/>
      <c r="M423" s="50" t="n"/>
      <c r="N423" s="25" t="n"/>
      <c r="O423" s="34">
        <f>IF($A423="","",IF($H423="Falta",0,IF(OR($B423="",$C423="",$I423="",$J423=""),"",MAX(0,(($B423+$C423)-($I423+$J423))*24))))</f>
        <v/>
      </c>
      <c r="P423" s="35">
        <f>IF($A423="","",IF($H423="Falta","Falta",IF($H423="Cancelamento",IF(OR($B423="",$C423="",$I423="",$J423=""),"Aviso não informado",IF(($I423+$J423)&gt;($B423+$C423),"Aviso após o horário",IF((($B423+$C423)-($I423+$J423))*24&lt;=Parâmetros!$B$2,"Cancelamento tardio","Cancelamento antecipado"))),"Tipo inválido")))</f>
        <v/>
      </c>
      <c r="Q423" s="35">
        <f>IF($A423="","",IF(OR($D423="",$K423=""),"",IF($K423=0,"Não",IF($K423&lt;$D423,"Parcial","Total"))))</f>
        <v/>
      </c>
      <c r="R423" s="36">
        <f>IF($A423="","",IF(OR($D423="",$K423=""),"",MAX(0,$D423-$K423)))</f>
        <v/>
      </c>
      <c r="S423" s="52">
        <f>IF($A423="","",IF(OR($G423="",$L423=""),"",MAX(0,$G423-$L423)))</f>
        <v/>
      </c>
      <c r="T423" s="52">
        <f>IF($A423="","",IF(OR($M423="",$N423="",$S423=""),"",IF($N423="Retido",MIN($M423,$S423),0)))</f>
        <v/>
      </c>
      <c r="U423" s="52">
        <f>IF($A423="","",IF(OR($S423="",$T423=""),"",MAX(0,$S423-$T423)))</f>
        <v/>
      </c>
      <c r="V423" s="35">
        <f>IF($A423="","",IF(COUNTIF($A$2:$A$501,$A423)&gt;1,"Código duplicado",IF(OR($B423="",$C423="",$D423="",$E423="",$F423="",$G423="",$H423="",$K423="",$L423="",$M423="",$N423=""),"Revisar campos obrigatórios",IF(AND($H423="Falta",$B423+$C423&gt;NOW()),"Falta com horário futuro",IF(AND($H423="Cancelamento",OR($I423="",$J423="")),"Informar aviso do cancelamento",IF(AND($H423="Falta",OR($I423&lt;&gt;"",$J423&lt;&gt;"")),"Limpar aviso para falta",IF(AND($H423="Cancelamento",($I423+$J423)&gt;($B423+$C423)),"Aviso após o horário",IF(AND($K423=0,$L423&gt;0),"Receita substituta sem reposição",IF(AND($K423&gt;0,$L423=0),"Confirmar reposição sem receita",IF(AND($N423="Retido",$M423&lt;=0),"Depósito retido sem valor",IF(AND($N423="Devolvido",$M423&lt;=0),"Depósito devolvido sem valor",IF(AND($N423="Não se aplica",$M423&gt;0),"Definir destino do depósito",IF($M423&gt;$G423,"Depósito acima do valor previsto","OK")))))))))))))</f>
        <v/>
      </c>
    </row>
    <row r="424" ht="22" customHeight="1">
      <c r="A424" s="25" t="n"/>
      <c r="B424" s="48" t="n"/>
      <c r="C424" s="49" t="n"/>
      <c r="D424" s="28" t="n"/>
      <c r="E424" s="25" t="n"/>
      <c r="F424" s="25" t="n"/>
      <c r="G424" s="50" t="n"/>
      <c r="H424" s="25" t="n"/>
      <c r="I424" s="48" t="n"/>
      <c r="J424" s="49" t="n"/>
      <c r="K424" s="28" t="n"/>
      <c r="L424" s="50" t="n"/>
      <c r="M424" s="50" t="n"/>
      <c r="N424" s="25" t="n"/>
      <c r="O424" s="30">
        <f>IF($A424="","",IF($H424="Falta",0,IF(OR($B424="",$C424="",$I424="",$J424=""),"",MAX(0,(($B424+$C424)-($I424+$J424))*24))))</f>
        <v/>
      </c>
      <c r="P424" s="31">
        <f>IF($A424="","",IF($H424="Falta","Falta",IF($H424="Cancelamento",IF(OR($B424="",$C424="",$I424="",$J424=""),"Aviso não informado",IF(($I424+$J424)&gt;($B424+$C424),"Aviso após o horário",IF((($B424+$C424)-($I424+$J424))*24&lt;=Parâmetros!$B$2,"Cancelamento tardio","Cancelamento antecipado"))),"Tipo inválido")))</f>
        <v/>
      </c>
      <c r="Q424" s="31">
        <f>IF($A424="","",IF(OR($D424="",$K424=""),"",IF($K424=0,"Não",IF($K424&lt;$D424,"Parcial","Total"))))</f>
        <v/>
      </c>
      <c r="R424" s="32">
        <f>IF($A424="","",IF(OR($D424="",$K424=""),"",MAX(0,$D424-$K424)))</f>
        <v/>
      </c>
      <c r="S424" s="51">
        <f>IF($A424="","",IF(OR($G424="",$L424=""),"",MAX(0,$G424-$L424)))</f>
        <v/>
      </c>
      <c r="T424" s="51">
        <f>IF($A424="","",IF(OR($M424="",$N424="",$S424=""),"",IF($N424="Retido",MIN($M424,$S424),0)))</f>
        <v/>
      </c>
      <c r="U424" s="51">
        <f>IF($A424="","",IF(OR($S424="",$T424=""),"",MAX(0,$S424-$T424)))</f>
        <v/>
      </c>
      <c r="V424" s="31">
        <f>IF($A424="","",IF(COUNTIF($A$2:$A$501,$A424)&gt;1,"Código duplicado",IF(OR($B424="",$C424="",$D424="",$E424="",$F424="",$G424="",$H424="",$K424="",$L424="",$M424="",$N424=""),"Revisar campos obrigatórios",IF(AND($H424="Falta",$B424+$C424&gt;NOW()),"Falta com horário futuro",IF(AND($H424="Cancelamento",OR($I424="",$J424="")),"Informar aviso do cancelamento",IF(AND($H424="Falta",OR($I424&lt;&gt;"",$J424&lt;&gt;"")),"Limpar aviso para falta",IF(AND($H424="Cancelamento",($I424+$J424)&gt;($B424+$C424)),"Aviso após o horário",IF(AND($K424=0,$L424&gt;0),"Receita substituta sem reposição",IF(AND($K424&gt;0,$L424=0),"Confirmar reposição sem receita",IF(AND($N424="Retido",$M424&lt;=0),"Depósito retido sem valor",IF(AND($N424="Devolvido",$M424&lt;=0),"Depósito devolvido sem valor",IF(AND($N424="Não se aplica",$M424&gt;0),"Definir destino do depósito",IF($M424&gt;$G424,"Depósito acima do valor previsto","OK")))))))))))))</f>
        <v/>
      </c>
    </row>
    <row r="425" ht="22" customHeight="1">
      <c r="A425" s="25" t="n"/>
      <c r="B425" s="48" t="n"/>
      <c r="C425" s="49" t="n"/>
      <c r="D425" s="28" t="n"/>
      <c r="E425" s="25" t="n"/>
      <c r="F425" s="25" t="n"/>
      <c r="G425" s="50" t="n"/>
      <c r="H425" s="25" t="n"/>
      <c r="I425" s="48" t="n"/>
      <c r="J425" s="49" t="n"/>
      <c r="K425" s="28" t="n"/>
      <c r="L425" s="50" t="n"/>
      <c r="M425" s="50" t="n"/>
      <c r="N425" s="25" t="n"/>
      <c r="O425" s="34">
        <f>IF($A425="","",IF($H425="Falta",0,IF(OR($B425="",$C425="",$I425="",$J425=""),"",MAX(0,(($B425+$C425)-($I425+$J425))*24))))</f>
        <v/>
      </c>
      <c r="P425" s="35">
        <f>IF($A425="","",IF($H425="Falta","Falta",IF($H425="Cancelamento",IF(OR($B425="",$C425="",$I425="",$J425=""),"Aviso não informado",IF(($I425+$J425)&gt;($B425+$C425),"Aviso após o horário",IF((($B425+$C425)-($I425+$J425))*24&lt;=Parâmetros!$B$2,"Cancelamento tardio","Cancelamento antecipado"))),"Tipo inválido")))</f>
        <v/>
      </c>
      <c r="Q425" s="35">
        <f>IF($A425="","",IF(OR($D425="",$K425=""),"",IF($K425=0,"Não",IF($K425&lt;$D425,"Parcial","Total"))))</f>
        <v/>
      </c>
      <c r="R425" s="36">
        <f>IF($A425="","",IF(OR($D425="",$K425=""),"",MAX(0,$D425-$K425)))</f>
        <v/>
      </c>
      <c r="S425" s="52">
        <f>IF($A425="","",IF(OR($G425="",$L425=""),"",MAX(0,$G425-$L425)))</f>
        <v/>
      </c>
      <c r="T425" s="52">
        <f>IF($A425="","",IF(OR($M425="",$N425="",$S425=""),"",IF($N425="Retido",MIN($M425,$S425),0)))</f>
        <v/>
      </c>
      <c r="U425" s="52">
        <f>IF($A425="","",IF(OR($S425="",$T425=""),"",MAX(0,$S425-$T425)))</f>
        <v/>
      </c>
      <c r="V425" s="35">
        <f>IF($A425="","",IF(COUNTIF($A$2:$A$501,$A425)&gt;1,"Código duplicado",IF(OR($B425="",$C425="",$D425="",$E425="",$F425="",$G425="",$H425="",$K425="",$L425="",$M425="",$N425=""),"Revisar campos obrigatórios",IF(AND($H425="Falta",$B425+$C425&gt;NOW()),"Falta com horário futuro",IF(AND($H425="Cancelamento",OR($I425="",$J425="")),"Informar aviso do cancelamento",IF(AND($H425="Falta",OR($I425&lt;&gt;"",$J425&lt;&gt;"")),"Limpar aviso para falta",IF(AND($H425="Cancelamento",($I425+$J425)&gt;($B425+$C425)),"Aviso após o horário",IF(AND($K425=0,$L425&gt;0),"Receita substituta sem reposição",IF(AND($K425&gt;0,$L425=0),"Confirmar reposição sem receita",IF(AND($N425="Retido",$M425&lt;=0),"Depósito retido sem valor",IF(AND($N425="Devolvido",$M425&lt;=0),"Depósito devolvido sem valor",IF(AND($N425="Não se aplica",$M425&gt;0),"Definir destino do depósito",IF($M425&gt;$G425,"Depósito acima do valor previsto","OK")))))))))))))</f>
        <v/>
      </c>
    </row>
    <row r="426" ht="22" customHeight="1">
      <c r="A426" s="25" t="n"/>
      <c r="B426" s="48" t="n"/>
      <c r="C426" s="49" t="n"/>
      <c r="D426" s="28" t="n"/>
      <c r="E426" s="25" t="n"/>
      <c r="F426" s="25" t="n"/>
      <c r="G426" s="50" t="n"/>
      <c r="H426" s="25" t="n"/>
      <c r="I426" s="48" t="n"/>
      <c r="J426" s="49" t="n"/>
      <c r="K426" s="28" t="n"/>
      <c r="L426" s="50" t="n"/>
      <c r="M426" s="50" t="n"/>
      <c r="N426" s="25" t="n"/>
      <c r="O426" s="30">
        <f>IF($A426="","",IF($H426="Falta",0,IF(OR($B426="",$C426="",$I426="",$J426=""),"",MAX(0,(($B426+$C426)-($I426+$J426))*24))))</f>
        <v/>
      </c>
      <c r="P426" s="31">
        <f>IF($A426="","",IF($H426="Falta","Falta",IF($H426="Cancelamento",IF(OR($B426="",$C426="",$I426="",$J426=""),"Aviso não informado",IF(($I426+$J426)&gt;($B426+$C426),"Aviso após o horário",IF((($B426+$C426)-($I426+$J426))*24&lt;=Parâmetros!$B$2,"Cancelamento tardio","Cancelamento antecipado"))),"Tipo inválido")))</f>
        <v/>
      </c>
      <c r="Q426" s="31">
        <f>IF($A426="","",IF(OR($D426="",$K426=""),"",IF($K426=0,"Não",IF($K426&lt;$D426,"Parcial","Total"))))</f>
        <v/>
      </c>
      <c r="R426" s="32">
        <f>IF($A426="","",IF(OR($D426="",$K426=""),"",MAX(0,$D426-$K426)))</f>
        <v/>
      </c>
      <c r="S426" s="51">
        <f>IF($A426="","",IF(OR($G426="",$L426=""),"",MAX(0,$G426-$L426)))</f>
        <v/>
      </c>
      <c r="T426" s="51">
        <f>IF($A426="","",IF(OR($M426="",$N426="",$S426=""),"",IF($N426="Retido",MIN($M426,$S426),0)))</f>
        <v/>
      </c>
      <c r="U426" s="51">
        <f>IF($A426="","",IF(OR($S426="",$T426=""),"",MAX(0,$S426-$T426)))</f>
        <v/>
      </c>
      <c r="V426" s="31">
        <f>IF($A426="","",IF(COUNTIF($A$2:$A$501,$A426)&gt;1,"Código duplicado",IF(OR($B426="",$C426="",$D426="",$E426="",$F426="",$G426="",$H426="",$K426="",$L426="",$M426="",$N426=""),"Revisar campos obrigatórios",IF(AND($H426="Falta",$B426+$C426&gt;NOW()),"Falta com horário futuro",IF(AND($H426="Cancelamento",OR($I426="",$J426="")),"Informar aviso do cancelamento",IF(AND($H426="Falta",OR($I426&lt;&gt;"",$J426&lt;&gt;"")),"Limpar aviso para falta",IF(AND($H426="Cancelamento",($I426+$J426)&gt;($B426+$C426)),"Aviso após o horário",IF(AND($K426=0,$L426&gt;0),"Receita substituta sem reposição",IF(AND($K426&gt;0,$L426=0),"Confirmar reposição sem receita",IF(AND($N426="Retido",$M426&lt;=0),"Depósito retido sem valor",IF(AND($N426="Devolvido",$M426&lt;=0),"Depósito devolvido sem valor",IF(AND($N426="Não se aplica",$M426&gt;0),"Definir destino do depósito",IF($M426&gt;$G426,"Depósito acima do valor previsto","OK")))))))))))))</f>
        <v/>
      </c>
    </row>
    <row r="427" ht="22" customHeight="1">
      <c r="A427" s="25" t="n"/>
      <c r="B427" s="48" t="n"/>
      <c r="C427" s="49" t="n"/>
      <c r="D427" s="28" t="n"/>
      <c r="E427" s="25" t="n"/>
      <c r="F427" s="25" t="n"/>
      <c r="G427" s="50" t="n"/>
      <c r="H427" s="25" t="n"/>
      <c r="I427" s="48" t="n"/>
      <c r="J427" s="49" t="n"/>
      <c r="K427" s="28" t="n"/>
      <c r="L427" s="50" t="n"/>
      <c r="M427" s="50" t="n"/>
      <c r="N427" s="25" t="n"/>
      <c r="O427" s="34">
        <f>IF($A427="","",IF($H427="Falta",0,IF(OR($B427="",$C427="",$I427="",$J427=""),"",MAX(0,(($B427+$C427)-($I427+$J427))*24))))</f>
        <v/>
      </c>
      <c r="P427" s="35">
        <f>IF($A427="","",IF($H427="Falta","Falta",IF($H427="Cancelamento",IF(OR($B427="",$C427="",$I427="",$J427=""),"Aviso não informado",IF(($I427+$J427)&gt;($B427+$C427),"Aviso após o horário",IF((($B427+$C427)-($I427+$J427))*24&lt;=Parâmetros!$B$2,"Cancelamento tardio","Cancelamento antecipado"))),"Tipo inválido")))</f>
        <v/>
      </c>
      <c r="Q427" s="35">
        <f>IF($A427="","",IF(OR($D427="",$K427=""),"",IF($K427=0,"Não",IF($K427&lt;$D427,"Parcial","Total"))))</f>
        <v/>
      </c>
      <c r="R427" s="36">
        <f>IF($A427="","",IF(OR($D427="",$K427=""),"",MAX(0,$D427-$K427)))</f>
        <v/>
      </c>
      <c r="S427" s="52">
        <f>IF($A427="","",IF(OR($G427="",$L427=""),"",MAX(0,$G427-$L427)))</f>
        <v/>
      </c>
      <c r="T427" s="52">
        <f>IF($A427="","",IF(OR($M427="",$N427="",$S427=""),"",IF($N427="Retido",MIN($M427,$S427),0)))</f>
        <v/>
      </c>
      <c r="U427" s="52">
        <f>IF($A427="","",IF(OR($S427="",$T427=""),"",MAX(0,$S427-$T427)))</f>
        <v/>
      </c>
      <c r="V427" s="35">
        <f>IF($A427="","",IF(COUNTIF($A$2:$A$501,$A427)&gt;1,"Código duplicado",IF(OR($B427="",$C427="",$D427="",$E427="",$F427="",$G427="",$H427="",$K427="",$L427="",$M427="",$N427=""),"Revisar campos obrigatórios",IF(AND($H427="Falta",$B427+$C427&gt;NOW()),"Falta com horário futuro",IF(AND($H427="Cancelamento",OR($I427="",$J427="")),"Informar aviso do cancelamento",IF(AND($H427="Falta",OR($I427&lt;&gt;"",$J427&lt;&gt;"")),"Limpar aviso para falta",IF(AND($H427="Cancelamento",($I427+$J427)&gt;($B427+$C427)),"Aviso após o horário",IF(AND($K427=0,$L427&gt;0),"Receita substituta sem reposição",IF(AND($K427&gt;0,$L427=0),"Confirmar reposição sem receita",IF(AND($N427="Retido",$M427&lt;=0),"Depósito retido sem valor",IF(AND($N427="Devolvido",$M427&lt;=0),"Depósito devolvido sem valor",IF(AND($N427="Não se aplica",$M427&gt;0),"Definir destino do depósito",IF($M427&gt;$G427,"Depósito acima do valor previsto","OK")))))))))))))</f>
        <v/>
      </c>
    </row>
    <row r="428" ht="22" customHeight="1">
      <c r="A428" s="25" t="n"/>
      <c r="B428" s="48" t="n"/>
      <c r="C428" s="49" t="n"/>
      <c r="D428" s="28" t="n"/>
      <c r="E428" s="25" t="n"/>
      <c r="F428" s="25" t="n"/>
      <c r="G428" s="50" t="n"/>
      <c r="H428" s="25" t="n"/>
      <c r="I428" s="48" t="n"/>
      <c r="J428" s="49" t="n"/>
      <c r="K428" s="28" t="n"/>
      <c r="L428" s="50" t="n"/>
      <c r="M428" s="50" t="n"/>
      <c r="N428" s="25" t="n"/>
      <c r="O428" s="30">
        <f>IF($A428="","",IF($H428="Falta",0,IF(OR($B428="",$C428="",$I428="",$J428=""),"",MAX(0,(($B428+$C428)-($I428+$J428))*24))))</f>
        <v/>
      </c>
      <c r="P428" s="31">
        <f>IF($A428="","",IF($H428="Falta","Falta",IF($H428="Cancelamento",IF(OR($B428="",$C428="",$I428="",$J428=""),"Aviso não informado",IF(($I428+$J428)&gt;($B428+$C428),"Aviso após o horário",IF((($B428+$C428)-($I428+$J428))*24&lt;=Parâmetros!$B$2,"Cancelamento tardio","Cancelamento antecipado"))),"Tipo inválido")))</f>
        <v/>
      </c>
      <c r="Q428" s="31">
        <f>IF($A428="","",IF(OR($D428="",$K428=""),"",IF($K428=0,"Não",IF($K428&lt;$D428,"Parcial","Total"))))</f>
        <v/>
      </c>
      <c r="R428" s="32">
        <f>IF($A428="","",IF(OR($D428="",$K428=""),"",MAX(0,$D428-$K428)))</f>
        <v/>
      </c>
      <c r="S428" s="51">
        <f>IF($A428="","",IF(OR($G428="",$L428=""),"",MAX(0,$G428-$L428)))</f>
        <v/>
      </c>
      <c r="T428" s="51">
        <f>IF($A428="","",IF(OR($M428="",$N428="",$S428=""),"",IF($N428="Retido",MIN($M428,$S428),0)))</f>
        <v/>
      </c>
      <c r="U428" s="51">
        <f>IF($A428="","",IF(OR($S428="",$T428=""),"",MAX(0,$S428-$T428)))</f>
        <v/>
      </c>
      <c r="V428" s="31">
        <f>IF($A428="","",IF(COUNTIF($A$2:$A$501,$A428)&gt;1,"Código duplicado",IF(OR($B428="",$C428="",$D428="",$E428="",$F428="",$G428="",$H428="",$K428="",$L428="",$M428="",$N428=""),"Revisar campos obrigatórios",IF(AND($H428="Falta",$B428+$C428&gt;NOW()),"Falta com horário futuro",IF(AND($H428="Cancelamento",OR($I428="",$J428="")),"Informar aviso do cancelamento",IF(AND($H428="Falta",OR($I428&lt;&gt;"",$J428&lt;&gt;"")),"Limpar aviso para falta",IF(AND($H428="Cancelamento",($I428+$J428)&gt;($B428+$C428)),"Aviso após o horário",IF(AND($K428=0,$L428&gt;0),"Receita substituta sem reposição",IF(AND($K428&gt;0,$L428=0),"Confirmar reposição sem receita",IF(AND($N428="Retido",$M428&lt;=0),"Depósito retido sem valor",IF(AND($N428="Devolvido",$M428&lt;=0),"Depósito devolvido sem valor",IF(AND($N428="Não se aplica",$M428&gt;0),"Definir destino do depósito",IF($M428&gt;$G428,"Depósito acima do valor previsto","OK")))))))))))))</f>
        <v/>
      </c>
    </row>
    <row r="429" ht="22" customHeight="1">
      <c r="A429" s="25" t="n"/>
      <c r="B429" s="48" t="n"/>
      <c r="C429" s="49" t="n"/>
      <c r="D429" s="28" t="n"/>
      <c r="E429" s="25" t="n"/>
      <c r="F429" s="25" t="n"/>
      <c r="G429" s="50" t="n"/>
      <c r="H429" s="25" t="n"/>
      <c r="I429" s="48" t="n"/>
      <c r="J429" s="49" t="n"/>
      <c r="K429" s="28" t="n"/>
      <c r="L429" s="50" t="n"/>
      <c r="M429" s="50" t="n"/>
      <c r="N429" s="25" t="n"/>
      <c r="O429" s="34">
        <f>IF($A429="","",IF($H429="Falta",0,IF(OR($B429="",$C429="",$I429="",$J429=""),"",MAX(0,(($B429+$C429)-($I429+$J429))*24))))</f>
        <v/>
      </c>
      <c r="P429" s="35">
        <f>IF($A429="","",IF($H429="Falta","Falta",IF($H429="Cancelamento",IF(OR($B429="",$C429="",$I429="",$J429=""),"Aviso não informado",IF(($I429+$J429)&gt;($B429+$C429),"Aviso após o horário",IF((($B429+$C429)-($I429+$J429))*24&lt;=Parâmetros!$B$2,"Cancelamento tardio","Cancelamento antecipado"))),"Tipo inválido")))</f>
        <v/>
      </c>
      <c r="Q429" s="35">
        <f>IF($A429="","",IF(OR($D429="",$K429=""),"",IF($K429=0,"Não",IF($K429&lt;$D429,"Parcial","Total"))))</f>
        <v/>
      </c>
      <c r="R429" s="36">
        <f>IF($A429="","",IF(OR($D429="",$K429=""),"",MAX(0,$D429-$K429)))</f>
        <v/>
      </c>
      <c r="S429" s="52">
        <f>IF($A429="","",IF(OR($G429="",$L429=""),"",MAX(0,$G429-$L429)))</f>
        <v/>
      </c>
      <c r="T429" s="52">
        <f>IF($A429="","",IF(OR($M429="",$N429="",$S429=""),"",IF($N429="Retido",MIN($M429,$S429),0)))</f>
        <v/>
      </c>
      <c r="U429" s="52">
        <f>IF($A429="","",IF(OR($S429="",$T429=""),"",MAX(0,$S429-$T429)))</f>
        <v/>
      </c>
      <c r="V429" s="35">
        <f>IF($A429="","",IF(COUNTIF($A$2:$A$501,$A429)&gt;1,"Código duplicado",IF(OR($B429="",$C429="",$D429="",$E429="",$F429="",$G429="",$H429="",$K429="",$L429="",$M429="",$N429=""),"Revisar campos obrigatórios",IF(AND($H429="Falta",$B429+$C429&gt;NOW()),"Falta com horário futuro",IF(AND($H429="Cancelamento",OR($I429="",$J429="")),"Informar aviso do cancelamento",IF(AND($H429="Falta",OR($I429&lt;&gt;"",$J429&lt;&gt;"")),"Limpar aviso para falta",IF(AND($H429="Cancelamento",($I429+$J429)&gt;($B429+$C429)),"Aviso após o horário",IF(AND($K429=0,$L429&gt;0),"Receita substituta sem reposição",IF(AND($K429&gt;0,$L429=0),"Confirmar reposição sem receita",IF(AND($N429="Retido",$M429&lt;=0),"Depósito retido sem valor",IF(AND($N429="Devolvido",$M429&lt;=0),"Depósito devolvido sem valor",IF(AND($N429="Não se aplica",$M429&gt;0),"Definir destino do depósito",IF($M429&gt;$G429,"Depósito acima do valor previsto","OK")))))))))))))</f>
        <v/>
      </c>
    </row>
    <row r="430" ht="22" customHeight="1">
      <c r="A430" s="25" t="n"/>
      <c r="B430" s="48" t="n"/>
      <c r="C430" s="49" t="n"/>
      <c r="D430" s="28" t="n"/>
      <c r="E430" s="25" t="n"/>
      <c r="F430" s="25" t="n"/>
      <c r="G430" s="50" t="n"/>
      <c r="H430" s="25" t="n"/>
      <c r="I430" s="48" t="n"/>
      <c r="J430" s="49" t="n"/>
      <c r="K430" s="28" t="n"/>
      <c r="L430" s="50" t="n"/>
      <c r="M430" s="50" t="n"/>
      <c r="N430" s="25" t="n"/>
      <c r="O430" s="30">
        <f>IF($A430="","",IF($H430="Falta",0,IF(OR($B430="",$C430="",$I430="",$J430=""),"",MAX(0,(($B430+$C430)-($I430+$J430))*24))))</f>
        <v/>
      </c>
      <c r="P430" s="31">
        <f>IF($A430="","",IF($H430="Falta","Falta",IF($H430="Cancelamento",IF(OR($B430="",$C430="",$I430="",$J430=""),"Aviso não informado",IF(($I430+$J430)&gt;($B430+$C430),"Aviso após o horário",IF((($B430+$C430)-($I430+$J430))*24&lt;=Parâmetros!$B$2,"Cancelamento tardio","Cancelamento antecipado"))),"Tipo inválido")))</f>
        <v/>
      </c>
      <c r="Q430" s="31">
        <f>IF($A430="","",IF(OR($D430="",$K430=""),"",IF($K430=0,"Não",IF($K430&lt;$D430,"Parcial","Total"))))</f>
        <v/>
      </c>
      <c r="R430" s="32">
        <f>IF($A430="","",IF(OR($D430="",$K430=""),"",MAX(0,$D430-$K430)))</f>
        <v/>
      </c>
      <c r="S430" s="51">
        <f>IF($A430="","",IF(OR($G430="",$L430=""),"",MAX(0,$G430-$L430)))</f>
        <v/>
      </c>
      <c r="T430" s="51">
        <f>IF($A430="","",IF(OR($M430="",$N430="",$S430=""),"",IF($N430="Retido",MIN($M430,$S430),0)))</f>
        <v/>
      </c>
      <c r="U430" s="51">
        <f>IF($A430="","",IF(OR($S430="",$T430=""),"",MAX(0,$S430-$T430)))</f>
        <v/>
      </c>
      <c r="V430" s="31">
        <f>IF($A430="","",IF(COUNTIF($A$2:$A$501,$A430)&gt;1,"Código duplicado",IF(OR($B430="",$C430="",$D430="",$E430="",$F430="",$G430="",$H430="",$K430="",$L430="",$M430="",$N430=""),"Revisar campos obrigatórios",IF(AND($H430="Falta",$B430+$C430&gt;NOW()),"Falta com horário futuro",IF(AND($H430="Cancelamento",OR($I430="",$J430="")),"Informar aviso do cancelamento",IF(AND($H430="Falta",OR($I430&lt;&gt;"",$J430&lt;&gt;"")),"Limpar aviso para falta",IF(AND($H430="Cancelamento",($I430+$J430)&gt;($B430+$C430)),"Aviso após o horário",IF(AND($K430=0,$L430&gt;0),"Receita substituta sem reposição",IF(AND($K430&gt;0,$L430=0),"Confirmar reposição sem receita",IF(AND($N430="Retido",$M430&lt;=0),"Depósito retido sem valor",IF(AND($N430="Devolvido",$M430&lt;=0),"Depósito devolvido sem valor",IF(AND($N430="Não se aplica",$M430&gt;0),"Definir destino do depósito",IF($M430&gt;$G430,"Depósito acima do valor previsto","OK")))))))))))))</f>
        <v/>
      </c>
    </row>
    <row r="431" ht="22" customHeight="1">
      <c r="A431" s="25" t="n"/>
      <c r="B431" s="48" t="n"/>
      <c r="C431" s="49" t="n"/>
      <c r="D431" s="28" t="n"/>
      <c r="E431" s="25" t="n"/>
      <c r="F431" s="25" t="n"/>
      <c r="G431" s="50" t="n"/>
      <c r="H431" s="25" t="n"/>
      <c r="I431" s="48" t="n"/>
      <c r="J431" s="49" t="n"/>
      <c r="K431" s="28" t="n"/>
      <c r="L431" s="50" t="n"/>
      <c r="M431" s="50" t="n"/>
      <c r="N431" s="25" t="n"/>
      <c r="O431" s="34">
        <f>IF($A431="","",IF($H431="Falta",0,IF(OR($B431="",$C431="",$I431="",$J431=""),"",MAX(0,(($B431+$C431)-($I431+$J431))*24))))</f>
        <v/>
      </c>
      <c r="P431" s="35">
        <f>IF($A431="","",IF($H431="Falta","Falta",IF($H431="Cancelamento",IF(OR($B431="",$C431="",$I431="",$J431=""),"Aviso não informado",IF(($I431+$J431)&gt;($B431+$C431),"Aviso após o horário",IF((($B431+$C431)-($I431+$J431))*24&lt;=Parâmetros!$B$2,"Cancelamento tardio","Cancelamento antecipado"))),"Tipo inválido")))</f>
        <v/>
      </c>
      <c r="Q431" s="35">
        <f>IF($A431="","",IF(OR($D431="",$K431=""),"",IF($K431=0,"Não",IF($K431&lt;$D431,"Parcial","Total"))))</f>
        <v/>
      </c>
      <c r="R431" s="36">
        <f>IF($A431="","",IF(OR($D431="",$K431=""),"",MAX(0,$D431-$K431)))</f>
        <v/>
      </c>
      <c r="S431" s="52">
        <f>IF($A431="","",IF(OR($G431="",$L431=""),"",MAX(0,$G431-$L431)))</f>
        <v/>
      </c>
      <c r="T431" s="52">
        <f>IF($A431="","",IF(OR($M431="",$N431="",$S431=""),"",IF($N431="Retido",MIN($M431,$S431),0)))</f>
        <v/>
      </c>
      <c r="U431" s="52">
        <f>IF($A431="","",IF(OR($S431="",$T431=""),"",MAX(0,$S431-$T431)))</f>
        <v/>
      </c>
      <c r="V431" s="35">
        <f>IF($A431="","",IF(COUNTIF($A$2:$A$501,$A431)&gt;1,"Código duplicado",IF(OR($B431="",$C431="",$D431="",$E431="",$F431="",$G431="",$H431="",$K431="",$L431="",$M431="",$N431=""),"Revisar campos obrigatórios",IF(AND($H431="Falta",$B431+$C431&gt;NOW()),"Falta com horário futuro",IF(AND($H431="Cancelamento",OR($I431="",$J431="")),"Informar aviso do cancelamento",IF(AND($H431="Falta",OR($I431&lt;&gt;"",$J431&lt;&gt;"")),"Limpar aviso para falta",IF(AND($H431="Cancelamento",($I431+$J431)&gt;($B431+$C431)),"Aviso após o horário",IF(AND($K431=0,$L431&gt;0),"Receita substituta sem reposição",IF(AND($K431&gt;0,$L431=0),"Confirmar reposição sem receita",IF(AND($N431="Retido",$M431&lt;=0),"Depósito retido sem valor",IF(AND($N431="Devolvido",$M431&lt;=0),"Depósito devolvido sem valor",IF(AND($N431="Não se aplica",$M431&gt;0),"Definir destino do depósito",IF($M431&gt;$G431,"Depósito acima do valor previsto","OK")))))))))))))</f>
        <v/>
      </c>
    </row>
    <row r="432" ht="22" customHeight="1">
      <c r="A432" s="25" t="n"/>
      <c r="B432" s="48" t="n"/>
      <c r="C432" s="49" t="n"/>
      <c r="D432" s="28" t="n"/>
      <c r="E432" s="25" t="n"/>
      <c r="F432" s="25" t="n"/>
      <c r="G432" s="50" t="n"/>
      <c r="H432" s="25" t="n"/>
      <c r="I432" s="48" t="n"/>
      <c r="J432" s="49" t="n"/>
      <c r="K432" s="28" t="n"/>
      <c r="L432" s="50" t="n"/>
      <c r="M432" s="50" t="n"/>
      <c r="N432" s="25" t="n"/>
      <c r="O432" s="30">
        <f>IF($A432="","",IF($H432="Falta",0,IF(OR($B432="",$C432="",$I432="",$J432=""),"",MAX(0,(($B432+$C432)-($I432+$J432))*24))))</f>
        <v/>
      </c>
      <c r="P432" s="31">
        <f>IF($A432="","",IF($H432="Falta","Falta",IF($H432="Cancelamento",IF(OR($B432="",$C432="",$I432="",$J432=""),"Aviso não informado",IF(($I432+$J432)&gt;($B432+$C432),"Aviso após o horário",IF((($B432+$C432)-($I432+$J432))*24&lt;=Parâmetros!$B$2,"Cancelamento tardio","Cancelamento antecipado"))),"Tipo inválido")))</f>
        <v/>
      </c>
      <c r="Q432" s="31">
        <f>IF($A432="","",IF(OR($D432="",$K432=""),"",IF($K432=0,"Não",IF($K432&lt;$D432,"Parcial","Total"))))</f>
        <v/>
      </c>
      <c r="R432" s="32">
        <f>IF($A432="","",IF(OR($D432="",$K432=""),"",MAX(0,$D432-$K432)))</f>
        <v/>
      </c>
      <c r="S432" s="51">
        <f>IF($A432="","",IF(OR($G432="",$L432=""),"",MAX(0,$G432-$L432)))</f>
        <v/>
      </c>
      <c r="T432" s="51">
        <f>IF($A432="","",IF(OR($M432="",$N432="",$S432=""),"",IF($N432="Retido",MIN($M432,$S432),0)))</f>
        <v/>
      </c>
      <c r="U432" s="51">
        <f>IF($A432="","",IF(OR($S432="",$T432=""),"",MAX(0,$S432-$T432)))</f>
        <v/>
      </c>
      <c r="V432" s="31">
        <f>IF($A432="","",IF(COUNTIF($A$2:$A$501,$A432)&gt;1,"Código duplicado",IF(OR($B432="",$C432="",$D432="",$E432="",$F432="",$G432="",$H432="",$K432="",$L432="",$M432="",$N432=""),"Revisar campos obrigatórios",IF(AND($H432="Falta",$B432+$C432&gt;NOW()),"Falta com horário futuro",IF(AND($H432="Cancelamento",OR($I432="",$J432="")),"Informar aviso do cancelamento",IF(AND($H432="Falta",OR($I432&lt;&gt;"",$J432&lt;&gt;"")),"Limpar aviso para falta",IF(AND($H432="Cancelamento",($I432+$J432)&gt;($B432+$C432)),"Aviso após o horário",IF(AND($K432=0,$L432&gt;0),"Receita substituta sem reposição",IF(AND($K432&gt;0,$L432=0),"Confirmar reposição sem receita",IF(AND($N432="Retido",$M432&lt;=0),"Depósito retido sem valor",IF(AND($N432="Devolvido",$M432&lt;=0),"Depósito devolvido sem valor",IF(AND($N432="Não se aplica",$M432&gt;0),"Definir destino do depósito",IF($M432&gt;$G432,"Depósito acima do valor previsto","OK")))))))))))))</f>
        <v/>
      </c>
    </row>
    <row r="433" ht="22" customHeight="1">
      <c r="A433" s="25" t="n"/>
      <c r="B433" s="48" t="n"/>
      <c r="C433" s="49" t="n"/>
      <c r="D433" s="28" t="n"/>
      <c r="E433" s="25" t="n"/>
      <c r="F433" s="25" t="n"/>
      <c r="G433" s="50" t="n"/>
      <c r="H433" s="25" t="n"/>
      <c r="I433" s="48" t="n"/>
      <c r="J433" s="49" t="n"/>
      <c r="K433" s="28" t="n"/>
      <c r="L433" s="50" t="n"/>
      <c r="M433" s="50" t="n"/>
      <c r="N433" s="25" t="n"/>
      <c r="O433" s="34">
        <f>IF($A433="","",IF($H433="Falta",0,IF(OR($B433="",$C433="",$I433="",$J433=""),"",MAX(0,(($B433+$C433)-($I433+$J433))*24))))</f>
        <v/>
      </c>
      <c r="P433" s="35">
        <f>IF($A433="","",IF($H433="Falta","Falta",IF($H433="Cancelamento",IF(OR($B433="",$C433="",$I433="",$J433=""),"Aviso não informado",IF(($I433+$J433)&gt;($B433+$C433),"Aviso após o horário",IF((($B433+$C433)-($I433+$J433))*24&lt;=Parâmetros!$B$2,"Cancelamento tardio","Cancelamento antecipado"))),"Tipo inválido")))</f>
        <v/>
      </c>
      <c r="Q433" s="35">
        <f>IF($A433="","",IF(OR($D433="",$K433=""),"",IF($K433=0,"Não",IF($K433&lt;$D433,"Parcial","Total"))))</f>
        <v/>
      </c>
      <c r="R433" s="36">
        <f>IF($A433="","",IF(OR($D433="",$K433=""),"",MAX(0,$D433-$K433)))</f>
        <v/>
      </c>
      <c r="S433" s="52">
        <f>IF($A433="","",IF(OR($G433="",$L433=""),"",MAX(0,$G433-$L433)))</f>
        <v/>
      </c>
      <c r="T433" s="52">
        <f>IF($A433="","",IF(OR($M433="",$N433="",$S433=""),"",IF($N433="Retido",MIN($M433,$S433),0)))</f>
        <v/>
      </c>
      <c r="U433" s="52">
        <f>IF($A433="","",IF(OR($S433="",$T433=""),"",MAX(0,$S433-$T433)))</f>
        <v/>
      </c>
      <c r="V433" s="35">
        <f>IF($A433="","",IF(COUNTIF($A$2:$A$501,$A433)&gt;1,"Código duplicado",IF(OR($B433="",$C433="",$D433="",$E433="",$F433="",$G433="",$H433="",$K433="",$L433="",$M433="",$N433=""),"Revisar campos obrigatórios",IF(AND($H433="Falta",$B433+$C433&gt;NOW()),"Falta com horário futuro",IF(AND($H433="Cancelamento",OR($I433="",$J433="")),"Informar aviso do cancelamento",IF(AND($H433="Falta",OR($I433&lt;&gt;"",$J433&lt;&gt;"")),"Limpar aviso para falta",IF(AND($H433="Cancelamento",($I433+$J433)&gt;($B433+$C433)),"Aviso após o horário",IF(AND($K433=0,$L433&gt;0),"Receita substituta sem reposição",IF(AND($K433&gt;0,$L433=0),"Confirmar reposição sem receita",IF(AND($N433="Retido",$M433&lt;=0),"Depósito retido sem valor",IF(AND($N433="Devolvido",$M433&lt;=0),"Depósito devolvido sem valor",IF(AND($N433="Não se aplica",$M433&gt;0),"Definir destino do depósito",IF($M433&gt;$G433,"Depósito acima do valor previsto","OK")))))))))))))</f>
        <v/>
      </c>
    </row>
    <row r="434" ht="22" customHeight="1">
      <c r="A434" s="25" t="n"/>
      <c r="B434" s="48" t="n"/>
      <c r="C434" s="49" t="n"/>
      <c r="D434" s="28" t="n"/>
      <c r="E434" s="25" t="n"/>
      <c r="F434" s="25" t="n"/>
      <c r="G434" s="50" t="n"/>
      <c r="H434" s="25" t="n"/>
      <c r="I434" s="48" t="n"/>
      <c r="J434" s="49" t="n"/>
      <c r="K434" s="28" t="n"/>
      <c r="L434" s="50" t="n"/>
      <c r="M434" s="50" t="n"/>
      <c r="N434" s="25" t="n"/>
      <c r="O434" s="30">
        <f>IF($A434="","",IF($H434="Falta",0,IF(OR($B434="",$C434="",$I434="",$J434=""),"",MAX(0,(($B434+$C434)-($I434+$J434))*24))))</f>
        <v/>
      </c>
      <c r="P434" s="31">
        <f>IF($A434="","",IF($H434="Falta","Falta",IF($H434="Cancelamento",IF(OR($B434="",$C434="",$I434="",$J434=""),"Aviso não informado",IF(($I434+$J434)&gt;($B434+$C434),"Aviso após o horário",IF((($B434+$C434)-($I434+$J434))*24&lt;=Parâmetros!$B$2,"Cancelamento tardio","Cancelamento antecipado"))),"Tipo inválido")))</f>
        <v/>
      </c>
      <c r="Q434" s="31">
        <f>IF($A434="","",IF(OR($D434="",$K434=""),"",IF($K434=0,"Não",IF($K434&lt;$D434,"Parcial","Total"))))</f>
        <v/>
      </c>
      <c r="R434" s="32">
        <f>IF($A434="","",IF(OR($D434="",$K434=""),"",MAX(0,$D434-$K434)))</f>
        <v/>
      </c>
      <c r="S434" s="51">
        <f>IF($A434="","",IF(OR($G434="",$L434=""),"",MAX(0,$G434-$L434)))</f>
        <v/>
      </c>
      <c r="T434" s="51">
        <f>IF($A434="","",IF(OR($M434="",$N434="",$S434=""),"",IF($N434="Retido",MIN($M434,$S434),0)))</f>
        <v/>
      </c>
      <c r="U434" s="51">
        <f>IF($A434="","",IF(OR($S434="",$T434=""),"",MAX(0,$S434-$T434)))</f>
        <v/>
      </c>
      <c r="V434" s="31">
        <f>IF($A434="","",IF(COUNTIF($A$2:$A$501,$A434)&gt;1,"Código duplicado",IF(OR($B434="",$C434="",$D434="",$E434="",$F434="",$G434="",$H434="",$K434="",$L434="",$M434="",$N434=""),"Revisar campos obrigatórios",IF(AND($H434="Falta",$B434+$C434&gt;NOW()),"Falta com horário futuro",IF(AND($H434="Cancelamento",OR($I434="",$J434="")),"Informar aviso do cancelamento",IF(AND($H434="Falta",OR($I434&lt;&gt;"",$J434&lt;&gt;"")),"Limpar aviso para falta",IF(AND($H434="Cancelamento",($I434+$J434)&gt;($B434+$C434)),"Aviso após o horário",IF(AND($K434=0,$L434&gt;0),"Receita substituta sem reposição",IF(AND($K434&gt;0,$L434=0),"Confirmar reposição sem receita",IF(AND($N434="Retido",$M434&lt;=0),"Depósito retido sem valor",IF(AND($N434="Devolvido",$M434&lt;=0),"Depósito devolvido sem valor",IF(AND($N434="Não se aplica",$M434&gt;0),"Definir destino do depósito",IF($M434&gt;$G434,"Depósito acima do valor previsto","OK")))))))))))))</f>
        <v/>
      </c>
    </row>
    <row r="435" ht="22" customHeight="1">
      <c r="A435" s="25" t="n"/>
      <c r="B435" s="48" t="n"/>
      <c r="C435" s="49" t="n"/>
      <c r="D435" s="28" t="n"/>
      <c r="E435" s="25" t="n"/>
      <c r="F435" s="25" t="n"/>
      <c r="G435" s="50" t="n"/>
      <c r="H435" s="25" t="n"/>
      <c r="I435" s="48" t="n"/>
      <c r="J435" s="49" t="n"/>
      <c r="K435" s="28" t="n"/>
      <c r="L435" s="50" t="n"/>
      <c r="M435" s="50" t="n"/>
      <c r="N435" s="25" t="n"/>
      <c r="O435" s="34">
        <f>IF($A435="","",IF($H435="Falta",0,IF(OR($B435="",$C435="",$I435="",$J435=""),"",MAX(0,(($B435+$C435)-($I435+$J435))*24))))</f>
        <v/>
      </c>
      <c r="P435" s="35">
        <f>IF($A435="","",IF($H435="Falta","Falta",IF($H435="Cancelamento",IF(OR($B435="",$C435="",$I435="",$J435=""),"Aviso não informado",IF(($I435+$J435)&gt;($B435+$C435),"Aviso após o horário",IF((($B435+$C435)-($I435+$J435))*24&lt;=Parâmetros!$B$2,"Cancelamento tardio","Cancelamento antecipado"))),"Tipo inválido")))</f>
        <v/>
      </c>
      <c r="Q435" s="35">
        <f>IF($A435="","",IF(OR($D435="",$K435=""),"",IF($K435=0,"Não",IF($K435&lt;$D435,"Parcial","Total"))))</f>
        <v/>
      </c>
      <c r="R435" s="36">
        <f>IF($A435="","",IF(OR($D435="",$K435=""),"",MAX(0,$D435-$K435)))</f>
        <v/>
      </c>
      <c r="S435" s="52">
        <f>IF($A435="","",IF(OR($G435="",$L435=""),"",MAX(0,$G435-$L435)))</f>
        <v/>
      </c>
      <c r="T435" s="52">
        <f>IF($A435="","",IF(OR($M435="",$N435="",$S435=""),"",IF($N435="Retido",MIN($M435,$S435),0)))</f>
        <v/>
      </c>
      <c r="U435" s="52">
        <f>IF($A435="","",IF(OR($S435="",$T435=""),"",MAX(0,$S435-$T435)))</f>
        <v/>
      </c>
      <c r="V435" s="35">
        <f>IF($A435="","",IF(COUNTIF($A$2:$A$501,$A435)&gt;1,"Código duplicado",IF(OR($B435="",$C435="",$D435="",$E435="",$F435="",$G435="",$H435="",$K435="",$L435="",$M435="",$N435=""),"Revisar campos obrigatórios",IF(AND($H435="Falta",$B435+$C435&gt;NOW()),"Falta com horário futuro",IF(AND($H435="Cancelamento",OR($I435="",$J435="")),"Informar aviso do cancelamento",IF(AND($H435="Falta",OR($I435&lt;&gt;"",$J435&lt;&gt;"")),"Limpar aviso para falta",IF(AND($H435="Cancelamento",($I435+$J435)&gt;($B435+$C435)),"Aviso após o horário",IF(AND($K435=0,$L435&gt;0),"Receita substituta sem reposição",IF(AND($K435&gt;0,$L435=0),"Confirmar reposição sem receita",IF(AND($N435="Retido",$M435&lt;=0),"Depósito retido sem valor",IF(AND($N435="Devolvido",$M435&lt;=0),"Depósito devolvido sem valor",IF(AND($N435="Não se aplica",$M435&gt;0),"Definir destino do depósito",IF($M435&gt;$G435,"Depósito acima do valor previsto","OK")))))))))))))</f>
        <v/>
      </c>
    </row>
    <row r="436" ht="22" customHeight="1">
      <c r="A436" s="25" t="n"/>
      <c r="B436" s="48" t="n"/>
      <c r="C436" s="49" t="n"/>
      <c r="D436" s="28" t="n"/>
      <c r="E436" s="25" t="n"/>
      <c r="F436" s="25" t="n"/>
      <c r="G436" s="50" t="n"/>
      <c r="H436" s="25" t="n"/>
      <c r="I436" s="48" t="n"/>
      <c r="J436" s="49" t="n"/>
      <c r="K436" s="28" t="n"/>
      <c r="L436" s="50" t="n"/>
      <c r="M436" s="50" t="n"/>
      <c r="N436" s="25" t="n"/>
      <c r="O436" s="30">
        <f>IF($A436="","",IF($H436="Falta",0,IF(OR($B436="",$C436="",$I436="",$J436=""),"",MAX(0,(($B436+$C436)-($I436+$J436))*24))))</f>
        <v/>
      </c>
      <c r="P436" s="31">
        <f>IF($A436="","",IF($H436="Falta","Falta",IF($H436="Cancelamento",IF(OR($B436="",$C436="",$I436="",$J436=""),"Aviso não informado",IF(($I436+$J436)&gt;($B436+$C436),"Aviso após o horário",IF((($B436+$C436)-($I436+$J436))*24&lt;=Parâmetros!$B$2,"Cancelamento tardio","Cancelamento antecipado"))),"Tipo inválido")))</f>
        <v/>
      </c>
      <c r="Q436" s="31">
        <f>IF($A436="","",IF(OR($D436="",$K436=""),"",IF($K436=0,"Não",IF($K436&lt;$D436,"Parcial","Total"))))</f>
        <v/>
      </c>
      <c r="R436" s="32">
        <f>IF($A436="","",IF(OR($D436="",$K436=""),"",MAX(0,$D436-$K436)))</f>
        <v/>
      </c>
      <c r="S436" s="51">
        <f>IF($A436="","",IF(OR($G436="",$L436=""),"",MAX(0,$G436-$L436)))</f>
        <v/>
      </c>
      <c r="T436" s="51">
        <f>IF($A436="","",IF(OR($M436="",$N436="",$S436=""),"",IF($N436="Retido",MIN($M436,$S436),0)))</f>
        <v/>
      </c>
      <c r="U436" s="51">
        <f>IF($A436="","",IF(OR($S436="",$T436=""),"",MAX(0,$S436-$T436)))</f>
        <v/>
      </c>
      <c r="V436" s="31">
        <f>IF($A436="","",IF(COUNTIF($A$2:$A$501,$A436)&gt;1,"Código duplicado",IF(OR($B436="",$C436="",$D436="",$E436="",$F436="",$G436="",$H436="",$K436="",$L436="",$M436="",$N436=""),"Revisar campos obrigatórios",IF(AND($H436="Falta",$B436+$C436&gt;NOW()),"Falta com horário futuro",IF(AND($H436="Cancelamento",OR($I436="",$J436="")),"Informar aviso do cancelamento",IF(AND($H436="Falta",OR($I436&lt;&gt;"",$J436&lt;&gt;"")),"Limpar aviso para falta",IF(AND($H436="Cancelamento",($I436+$J436)&gt;($B436+$C436)),"Aviso após o horário",IF(AND($K436=0,$L436&gt;0),"Receita substituta sem reposição",IF(AND($K436&gt;0,$L436=0),"Confirmar reposição sem receita",IF(AND($N436="Retido",$M436&lt;=0),"Depósito retido sem valor",IF(AND($N436="Devolvido",$M436&lt;=0),"Depósito devolvido sem valor",IF(AND($N436="Não se aplica",$M436&gt;0),"Definir destino do depósito",IF($M436&gt;$G436,"Depósito acima do valor previsto","OK")))))))))))))</f>
        <v/>
      </c>
    </row>
    <row r="437" ht="22" customHeight="1">
      <c r="A437" s="25" t="n"/>
      <c r="B437" s="48" t="n"/>
      <c r="C437" s="49" t="n"/>
      <c r="D437" s="28" t="n"/>
      <c r="E437" s="25" t="n"/>
      <c r="F437" s="25" t="n"/>
      <c r="G437" s="50" t="n"/>
      <c r="H437" s="25" t="n"/>
      <c r="I437" s="48" t="n"/>
      <c r="J437" s="49" t="n"/>
      <c r="K437" s="28" t="n"/>
      <c r="L437" s="50" t="n"/>
      <c r="M437" s="50" t="n"/>
      <c r="N437" s="25" t="n"/>
      <c r="O437" s="34">
        <f>IF($A437="","",IF($H437="Falta",0,IF(OR($B437="",$C437="",$I437="",$J437=""),"",MAX(0,(($B437+$C437)-($I437+$J437))*24))))</f>
        <v/>
      </c>
      <c r="P437" s="35">
        <f>IF($A437="","",IF($H437="Falta","Falta",IF($H437="Cancelamento",IF(OR($B437="",$C437="",$I437="",$J437=""),"Aviso não informado",IF(($I437+$J437)&gt;($B437+$C437),"Aviso após o horário",IF((($B437+$C437)-($I437+$J437))*24&lt;=Parâmetros!$B$2,"Cancelamento tardio","Cancelamento antecipado"))),"Tipo inválido")))</f>
        <v/>
      </c>
      <c r="Q437" s="35">
        <f>IF($A437="","",IF(OR($D437="",$K437=""),"",IF($K437=0,"Não",IF($K437&lt;$D437,"Parcial","Total"))))</f>
        <v/>
      </c>
      <c r="R437" s="36">
        <f>IF($A437="","",IF(OR($D437="",$K437=""),"",MAX(0,$D437-$K437)))</f>
        <v/>
      </c>
      <c r="S437" s="52">
        <f>IF($A437="","",IF(OR($G437="",$L437=""),"",MAX(0,$G437-$L437)))</f>
        <v/>
      </c>
      <c r="T437" s="52">
        <f>IF($A437="","",IF(OR($M437="",$N437="",$S437=""),"",IF($N437="Retido",MIN($M437,$S437),0)))</f>
        <v/>
      </c>
      <c r="U437" s="52">
        <f>IF($A437="","",IF(OR($S437="",$T437=""),"",MAX(0,$S437-$T437)))</f>
        <v/>
      </c>
      <c r="V437" s="35">
        <f>IF($A437="","",IF(COUNTIF($A$2:$A$501,$A437)&gt;1,"Código duplicado",IF(OR($B437="",$C437="",$D437="",$E437="",$F437="",$G437="",$H437="",$K437="",$L437="",$M437="",$N437=""),"Revisar campos obrigatórios",IF(AND($H437="Falta",$B437+$C437&gt;NOW()),"Falta com horário futuro",IF(AND($H437="Cancelamento",OR($I437="",$J437="")),"Informar aviso do cancelamento",IF(AND($H437="Falta",OR($I437&lt;&gt;"",$J437&lt;&gt;"")),"Limpar aviso para falta",IF(AND($H437="Cancelamento",($I437+$J437)&gt;($B437+$C437)),"Aviso após o horário",IF(AND($K437=0,$L437&gt;0),"Receita substituta sem reposição",IF(AND($K437&gt;0,$L437=0),"Confirmar reposição sem receita",IF(AND($N437="Retido",$M437&lt;=0),"Depósito retido sem valor",IF(AND($N437="Devolvido",$M437&lt;=0),"Depósito devolvido sem valor",IF(AND($N437="Não se aplica",$M437&gt;0),"Definir destino do depósito",IF($M437&gt;$G437,"Depósito acima do valor previsto","OK")))))))))))))</f>
        <v/>
      </c>
    </row>
    <row r="438" ht="22" customHeight="1">
      <c r="A438" s="25" t="n"/>
      <c r="B438" s="48" t="n"/>
      <c r="C438" s="49" t="n"/>
      <c r="D438" s="28" t="n"/>
      <c r="E438" s="25" t="n"/>
      <c r="F438" s="25" t="n"/>
      <c r="G438" s="50" t="n"/>
      <c r="H438" s="25" t="n"/>
      <c r="I438" s="48" t="n"/>
      <c r="J438" s="49" t="n"/>
      <c r="K438" s="28" t="n"/>
      <c r="L438" s="50" t="n"/>
      <c r="M438" s="50" t="n"/>
      <c r="N438" s="25" t="n"/>
      <c r="O438" s="30">
        <f>IF($A438="","",IF($H438="Falta",0,IF(OR($B438="",$C438="",$I438="",$J438=""),"",MAX(0,(($B438+$C438)-($I438+$J438))*24))))</f>
        <v/>
      </c>
      <c r="P438" s="31">
        <f>IF($A438="","",IF($H438="Falta","Falta",IF($H438="Cancelamento",IF(OR($B438="",$C438="",$I438="",$J438=""),"Aviso não informado",IF(($I438+$J438)&gt;($B438+$C438),"Aviso após o horário",IF((($B438+$C438)-($I438+$J438))*24&lt;=Parâmetros!$B$2,"Cancelamento tardio","Cancelamento antecipado"))),"Tipo inválido")))</f>
        <v/>
      </c>
      <c r="Q438" s="31">
        <f>IF($A438="","",IF(OR($D438="",$K438=""),"",IF($K438=0,"Não",IF($K438&lt;$D438,"Parcial","Total"))))</f>
        <v/>
      </c>
      <c r="R438" s="32">
        <f>IF($A438="","",IF(OR($D438="",$K438=""),"",MAX(0,$D438-$K438)))</f>
        <v/>
      </c>
      <c r="S438" s="51">
        <f>IF($A438="","",IF(OR($G438="",$L438=""),"",MAX(0,$G438-$L438)))</f>
        <v/>
      </c>
      <c r="T438" s="51">
        <f>IF($A438="","",IF(OR($M438="",$N438="",$S438=""),"",IF($N438="Retido",MIN($M438,$S438),0)))</f>
        <v/>
      </c>
      <c r="U438" s="51">
        <f>IF($A438="","",IF(OR($S438="",$T438=""),"",MAX(0,$S438-$T438)))</f>
        <v/>
      </c>
      <c r="V438" s="31">
        <f>IF($A438="","",IF(COUNTIF($A$2:$A$501,$A438)&gt;1,"Código duplicado",IF(OR($B438="",$C438="",$D438="",$E438="",$F438="",$G438="",$H438="",$K438="",$L438="",$M438="",$N438=""),"Revisar campos obrigatórios",IF(AND($H438="Falta",$B438+$C438&gt;NOW()),"Falta com horário futuro",IF(AND($H438="Cancelamento",OR($I438="",$J438="")),"Informar aviso do cancelamento",IF(AND($H438="Falta",OR($I438&lt;&gt;"",$J438&lt;&gt;"")),"Limpar aviso para falta",IF(AND($H438="Cancelamento",($I438+$J438)&gt;($B438+$C438)),"Aviso após o horário",IF(AND($K438=0,$L438&gt;0),"Receita substituta sem reposição",IF(AND($K438&gt;0,$L438=0),"Confirmar reposição sem receita",IF(AND($N438="Retido",$M438&lt;=0),"Depósito retido sem valor",IF(AND($N438="Devolvido",$M438&lt;=0),"Depósito devolvido sem valor",IF(AND($N438="Não se aplica",$M438&gt;0),"Definir destino do depósito",IF($M438&gt;$G438,"Depósito acima do valor previsto","OK")))))))))))))</f>
        <v/>
      </c>
    </row>
    <row r="439" ht="22" customHeight="1">
      <c r="A439" s="25" t="n"/>
      <c r="B439" s="48" t="n"/>
      <c r="C439" s="49" t="n"/>
      <c r="D439" s="28" t="n"/>
      <c r="E439" s="25" t="n"/>
      <c r="F439" s="25" t="n"/>
      <c r="G439" s="50" t="n"/>
      <c r="H439" s="25" t="n"/>
      <c r="I439" s="48" t="n"/>
      <c r="J439" s="49" t="n"/>
      <c r="K439" s="28" t="n"/>
      <c r="L439" s="50" t="n"/>
      <c r="M439" s="50" t="n"/>
      <c r="N439" s="25" t="n"/>
      <c r="O439" s="34">
        <f>IF($A439="","",IF($H439="Falta",0,IF(OR($B439="",$C439="",$I439="",$J439=""),"",MAX(0,(($B439+$C439)-($I439+$J439))*24))))</f>
        <v/>
      </c>
      <c r="P439" s="35">
        <f>IF($A439="","",IF($H439="Falta","Falta",IF($H439="Cancelamento",IF(OR($B439="",$C439="",$I439="",$J439=""),"Aviso não informado",IF(($I439+$J439)&gt;($B439+$C439),"Aviso após o horário",IF((($B439+$C439)-($I439+$J439))*24&lt;=Parâmetros!$B$2,"Cancelamento tardio","Cancelamento antecipado"))),"Tipo inválido")))</f>
        <v/>
      </c>
      <c r="Q439" s="35">
        <f>IF($A439="","",IF(OR($D439="",$K439=""),"",IF($K439=0,"Não",IF($K439&lt;$D439,"Parcial","Total"))))</f>
        <v/>
      </c>
      <c r="R439" s="36">
        <f>IF($A439="","",IF(OR($D439="",$K439=""),"",MAX(0,$D439-$K439)))</f>
        <v/>
      </c>
      <c r="S439" s="52">
        <f>IF($A439="","",IF(OR($G439="",$L439=""),"",MAX(0,$G439-$L439)))</f>
        <v/>
      </c>
      <c r="T439" s="52">
        <f>IF($A439="","",IF(OR($M439="",$N439="",$S439=""),"",IF($N439="Retido",MIN($M439,$S439),0)))</f>
        <v/>
      </c>
      <c r="U439" s="52">
        <f>IF($A439="","",IF(OR($S439="",$T439=""),"",MAX(0,$S439-$T439)))</f>
        <v/>
      </c>
      <c r="V439" s="35">
        <f>IF($A439="","",IF(COUNTIF($A$2:$A$501,$A439)&gt;1,"Código duplicado",IF(OR($B439="",$C439="",$D439="",$E439="",$F439="",$G439="",$H439="",$K439="",$L439="",$M439="",$N439=""),"Revisar campos obrigatórios",IF(AND($H439="Falta",$B439+$C439&gt;NOW()),"Falta com horário futuro",IF(AND($H439="Cancelamento",OR($I439="",$J439="")),"Informar aviso do cancelamento",IF(AND($H439="Falta",OR($I439&lt;&gt;"",$J439&lt;&gt;"")),"Limpar aviso para falta",IF(AND($H439="Cancelamento",($I439+$J439)&gt;($B439+$C439)),"Aviso após o horário",IF(AND($K439=0,$L439&gt;0),"Receita substituta sem reposição",IF(AND($K439&gt;0,$L439=0),"Confirmar reposição sem receita",IF(AND($N439="Retido",$M439&lt;=0),"Depósito retido sem valor",IF(AND($N439="Devolvido",$M439&lt;=0),"Depósito devolvido sem valor",IF(AND($N439="Não se aplica",$M439&gt;0),"Definir destino do depósito",IF($M439&gt;$G439,"Depósito acima do valor previsto","OK")))))))))))))</f>
        <v/>
      </c>
    </row>
    <row r="440" ht="22" customHeight="1">
      <c r="A440" s="25" t="n"/>
      <c r="B440" s="48" t="n"/>
      <c r="C440" s="49" t="n"/>
      <c r="D440" s="28" t="n"/>
      <c r="E440" s="25" t="n"/>
      <c r="F440" s="25" t="n"/>
      <c r="G440" s="50" t="n"/>
      <c r="H440" s="25" t="n"/>
      <c r="I440" s="48" t="n"/>
      <c r="J440" s="49" t="n"/>
      <c r="K440" s="28" t="n"/>
      <c r="L440" s="50" t="n"/>
      <c r="M440" s="50" t="n"/>
      <c r="N440" s="25" t="n"/>
      <c r="O440" s="30">
        <f>IF($A440="","",IF($H440="Falta",0,IF(OR($B440="",$C440="",$I440="",$J440=""),"",MAX(0,(($B440+$C440)-($I440+$J440))*24))))</f>
        <v/>
      </c>
      <c r="P440" s="31">
        <f>IF($A440="","",IF($H440="Falta","Falta",IF($H440="Cancelamento",IF(OR($B440="",$C440="",$I440="",$J440=""),"Aviso não informado",IF(($I440+$J440)&gt;($B440+$C440),"Aviso após o horário",IF((($B440+$C440)-($I440+$J440))*24&lt;=Parâmetros!$B$2,"Cancelamento tardio","Cancelamento antecipado"))),"Tipo inválido")))</f>
        <v/>
      </c>
      <c r="Q440" s="31">
        <f>IF($A440="","",IF(OR($D440="",$K440=""),"",IF($K440=0,"Não",IF($K440&lt;$D440,"Parcial","Total"))))</f>
        <v/>
      </c>
      <c r="R440" s="32">
        <f>IF($A440="","",IF(OR($D440="",$K440=""),"",MAX(0,$D440-$K440)))</f>
        <v/>
      </c>
      <c r="S440" s="51">
        <f>IF($A440="","",IF(OR($G440="",$L440=""),"",MAX(0,$G440-$L440)))</f>
        <v/>
      </c>
      <c r="T440" s="51">
        <f>IF($A440="","",IF(OR($M440="",$N440="",$S440=""),"",IF($N440="Retido",MIN($M440,$S440),0)))</f>
        <v/>
      </c>
      <c r="U440" s="51">
        <f>IF($A440="","",IF(OR($S440="",$T440=""),"",MAX(0,$S440-$T440)))</f>
        <v/>
      </c>
      <c r="V440" s="31">
        <f>IF($A440="","",IF(COUNTIF($A$2:$A$501,$A440)&gt;1,"Código duplicado",IF(OR($B440="",$C440="",$D440="",$E440="",$F440="",$G440="",$H440="",$K440="",$L440="",$M440="",$N440=""),"Revisar campos obrigatórios",IF(AND($H440="Falta",$B440+$C440&gt;NOW()),"Falta com horário futuro",IF(AND($H440="Cancelamento",OR($I440="",$J440="")),"Informar aviso do cancelamento",IF(AND($H440="Falta",OR($I440&lt;&gt;"",$J440&lt;&gt;"")),"Limpar aviso para falta",IF(AND($H440="Cancelamento",($I440+$J440)&gt;($B440+$C440)),"Aviso após o horário",IF(AND($K440=0,$L440&gt;0),"Receita substituta sem reposição",IF(AND($K440&gt;0,$L440=0),"Confirmar reposição sem receita",IF(AND($N440="Retido",$M440&lt;=0),"Depósito retido sem valor",IF(AND($N440="Devolvido",$M440&lt;=0),"Depósito devolvido sem valor",IF(AND($N440="Não se aplica",$M440&gt;0),"Definir destino do depósito",IF($M440&gt;$G440,"Depósito acima do valor previsto","OK")))))))))))))</f>
        <v/>
      </c>
    </row>
    <row r="441" ht="22" customHeight="1">
      <c r="A441" s="25" t="n"/>
      <c r="B441" s="48" t="n"/>
      <c r="C441" s="49" t="n"/>
      <c r="D441" s="28" t="n"/>
      <c r="E441" s="25" t="n"/>
      <c r="F441" s="25" t="n"/>
      <c r="G441" s="50" t="n"/>
      <c r="H441" s="25" t="n"/>
      <c r="I441" s="48" t="n"/>
      <c r="J441" s="49" t="n"/>
      <c r="K441" s="28" t="n"/>
      <c r="L441" s="50" t="n"/>
      <c r="M441" s="50" t="n"/>
      <c r="N441" s="25" t="n"/>
      <c r="O441" s="34">
        <f>IF($A441="","",IF($H441="Falta",0,IF(OR($B441="",$C441="",$I441="",$J441=""),"",MAX(0,(($B441+$C441)-($I441+$J441))*24))))</f>
        <v/>
      </c>
      <c r="P441" s="35">
        <f>IF($A441="","",IF($H441="Falta","Falta",IF($H441="Cancelamento",IF(OR($B441="",$C441="",$I441="",$J441=""),"Aviso não informado",IF(($I441+$J441)&gt;($B441+$C441),"Aviso após o horário",IF((($B441+$C441)-($I441+$J441))*24&lt;=Parâmetros!$B$2,"Cancelamento tardio","Cancelamento antecipado"))),"Tipo inválido")))</f>
        <v/>
      </c>
      <c r="Q441" s="35">
        <f>IF($A441="","",IF(OR($D441="",$K441=""),"",IF($K441=0,"Não",IF($K441&lt;$D441,"Parcial","Total"))))</f>
        <v/>
      </c>
      <c r="R441" s="36">
        <f>IF($A441="","",IF(OR($D441="",$K441=""),"",MAX(0,$D441-$K441)))</f>
        <v/>
      </c>
      <c r="S441" s="52">
        <f>IF($A441="","",IF(OR($G441="",$L441=""),"",MAX(0,$G441-$L441)))</f>
        <v/>
      </c>
      <c r="T441" s="52">
        <f>IF($A441="","",IF(OR($M441="",$N441="",$S441=""),"",IF($N441="Retido",MIN($M441,$S441),0)))</f>
        <v/>
      </c>
      <c r="U441" s="52">
        <f>IF($A441="","",IF(OR($S441="",$T441=""),"",MAX(0,$S441-$T441)))</f>
        <v/>
      </c>
      <c r="V441" s="35">
        <f>IF($A441="","",IF(COUNTIF($A$2:$A$501,$A441)&gt;1,"Código duplicado",IF(OR($B441="",$C441="",$D441="",$E441="",$F441="",$G441="",$H441="",$K441="",$L441="",$M441="",$N441=""),"Revisar campos obrigatórios",IF(AND($H441="Falta",$B441+$C441&gt;NOW()),"Falta com horário futuro",IF(AND($H441="Cancelamento",OR($I441="",$J441="")),"Informar aviso do cancelamento",IF(AND($H441="Falta",OR($I441&lt;&gt;"",$J441&lt;&gt;"")),"Limpar aviso para falta",IF(AND($H441="Cancelamento",($I441+$J441)&gt;($B441+$C441)),"Aviso após o horário",IF(AND($K441=0,$L441&gt;0),"Receita substituta sem reposição",IF(AND($K441&gt;0,$L441=0),"Confirmar reposição sem receita",IF(AND($N441="Retido",$M441&lt;=0),"Depósito retido sem valor",IF(AND($N441="Devolvido",$M441&lt;=0),"Depósito devolvido sem valor",IF(AND($N441="Não se aplica",$M441&gt;0),"Definir destino do depósito",IF($M441&gt;$G441,"Depósito acima do valor previsto","OK")))))))))))))</f>
        <v/>
      </c>
    </row>
    <row r="442" ht="22" customHeight="1">
      <c r="A442" s="25" t="n"/>
      <c r="B442" s="48" t="n"/>
      <c r="C442" s="49" t="n"/>
      <c r="D442" s="28" t="n"/>
      <c r="E442" s="25" t="n"/>
      <c r="F442" s="25" t="n"/>
      <c r="G442" s="50" t="n"/>
      <c r="H442" s="25" t="n"/>
      <c r="I442" s="48" t="n"/>
      <c r="J442" s="49" t="n"/>
      <c r="K442" s="28" t="n"/>
      <c r="L442" s="50" t="n"/>
      <c r="M442" s="50" t="n"/>
      <c r="N442" s="25" t="n"/>
      <c r="O442" s="30">
        <f>IF($A442="","",IF($H442="Falta",0,IF(OR($B442="",$C442="",$I442="",$J442=""),"",MAX(0,(($B442+$C442)-($I442+$J442))*24))))</f>
        <v/>
      </c>
      <c r="P442" s="31">
        <f>IF($A442="","",IF($H442="Falta","Falta",IF($H442="Cancelamento",IF(OR($B442="",$C442="",$I442="",$J442=""),"Aviso não informado",IF(($I442+$J442)&gt;($B442+$C442),"Aviso após o horário",IF((($B442+$C442)-($I442+$J442))*24&lt;=Parâmetros!$B$2,"Cancelamento tardio","Cancelamento antecipado"))),"Tipo inválido")))</f>
        <v/>
      </c>
      <c r="Q442" s="31">
        <f>IF($A442="","",IF(OR($D442="",$K442=""),"",IF($K442=0,"Não",IF($K442&lt;$D442,"Parcial","Total"))))</f>
        <v/>
      </c>
      <c r="R442" s="32">
        <f>IF($A442="","",IF(OR($D442="",$K442=""),"",MAX(0,$D442-$K442)))</f>
        <v/>
      </c>
      <c r="S442" s="51">
        <f>IF($A442="","",IF(OR($G442="",$L442=""),"",MAX(0,$G442-$L442)))</f>
        <v/>
      </c>
      <c r="T442" s="51">
        <f>IF($A442="","",IF(OR($M442="",$N442="",$S442=""),"",IF($N442="Retido",MIN($M442,$S442),0)))</f>
        <v/>
      </c>
      <c r="U442" s="51">
        <f>IF($A442="","",IF(OR($S442="",$T442=""),"",MAX(0,$S442-$T442)))</f>
        <v/>
      </c>
      <c r="V442" s="31">
        <f>IF($A442="","",IF(COUNTIF($A$2:$A$501,$A442)&gt;1,"Código duplicado",IF(OR($B442="",$C442="",$D442="",$E442="",$F442="",$G442="",$H442="",$K442="",$L442="",$M442="",$N442=""),"Revisar campos obrigatórios",IF(AND($H442="Falta",$B442+$C442&gt;NOW()),"Falta com horário futuro",IF(AND($H442="Cancelamento",OR($I442="",$J442="")),"Informar aviso do cancelamento",IF(AND($H442="Falta",OR($I442&lt;&gt;"",$J442&lt;&gt;"")),"Limpar aviso para falta",IF(AND($H442="Cancelamento",($I442+$J442)&gt;($B442+$C442)),"Aviso após o horário",IF(AND($K442=0,$L442&gt;0),"Receita substituta sem reposição",IF(AND($K442&gt;0,$L442=0),"Confirmar reposição sem receita",IF(AND($N442="Retido",$M442&lt;=0),"Depósito retido sem valor",IF(AND($N442="Devolvido",$M442&lt;=0),"Depósito devolvido sem valor",IF(AND($N442="Não se aplica",$M442&gt;0),"Definir destino do depósito",IF($M442&gt;$G442,"Depósito acima do valor previsto","OK")))))))))))))</f>
        <v/>
      </c>
    </row>
    <row r="443" ht="22" customHeight="1">
      <c r="A443" s="25" t="n"/>
      <c r="B443" s="48" t="n"/>
      <c r="C443" s="49" t="n"/>
      <c r="D443" s="28" t="n"/>
      <c r="E443" s="25" t="n"/>
      <c r="F443" s="25" t="n"/>
      <c r="G443" s="50" t="n"/>
      <c r="H443" s="25" t="n"/>
      <c r="I443" s="48" t="n"/>
      <c r="J443" s="49" t="n"/>
      <c r="K443" s="28" t="n"/>
      <c r="L443" s="50" t="n"/>
      <c r="M443" s="50" t="n"/>
      <c r="N443" s="25" t="n"/>
      <c r="O443" s="34">
        <f>IF($A443="","",IF($H443="Falta",0,IF(OR($B443="",$C443="",$I443="",$J443=""),"",MAX(0,(($B443+$C443)-($I443+$J443))*24))))</f>
        <v/>
      </c>
      <c r="P443" s="35">
        <f>IF($A443="","",IF($H443="Falta","Falta",IF($H443="Cancelamento",IF(OR($B443="",$C443="",$I443="",$J443=""),"Aviso não informado",IF(($I443+$J443)&gt;($B443+$C443),"Aviso após o horário",IF((($B443+$C443)-($I443+$J443))*24&lt;=Parâmetros!$B$2,"Cancelamento tardio","Cancelamento antecipado"))),"Tipo inválido")))</f>
        <v/>
      </c>
      <c r="Q443" s="35">
        <f>IF($A443="","",IF(OR($D443="",$K443=""),"",IF($K443=0,"Não",IF($K443&lt;$D443,"Parcial","Total"))))</f>
        <v/>
      </c>
      <c r="R443" s="36">
        <f>IF($A443="","",IF(OR($D443="",$K443=""),"",MAX(0,$D443-$K443)))</f>
        <v/>
      </c>
      <c r="S443" s="52">
        <f>IF($A443="","",IF(OR($G443="",$L443=""),"",MAX(0,$G443-$L443)))</f>
        <v/>
      </c>
      <c r="T443" s="52">
        <f>IF($A443="","",IF(OR($M443="",$N443="",$S443=""),"",IF($N443="Retido",MIN($M443,$S443),0)))</f>
        <v/>
      </c>
      <c r="U443" s="52">
        <f>IF($A443="","",IF(OR($S443="",$T443=""),"",MAX(0,$S443-$T443)))</f>
        <v/>
      </c>
      <c r="V443" s="35">
        <f>IF($A443="","",IF(COUNTIF($A$2:$A$501,$A443)&gt;1,"Código duplicado",IF(OR($B443="",$C443="",$D443="",$E443="",$F443="",$G443="",$H443="",$K443="",$L443="",$M443="",$N443=""),"Revisar campos obrigatórios",IF(AND($H443="Falta",$B443+$C443&gt;NOW()),"Falta com horário futuro",IF(AND($H443="Cancelamento",OR($I443="",$J443="")),"Informar aviso do cancelamento",IF(AND($H443="Falta",OR($I443&lt;&gt;"",$J443&lt;&gt;"")),"Limpar aviso para falta",IF(AND($H443="Cancelamento",($I443+$J443)&gt;($B443+$C443)),"Aviso após o horário",IF(AND($K443=0,$L443&gt;0),"Receita substituta sem reposição",IF(AND($K443&gt;0,$L443=0),"Confirmar reposição sem receita",IF(AND($N443="Retido",$M443&lt;=0),"Depósito retido sem valor",IF(AND($N443="Devolvido",$M443&lt;=0),"Depósito devolvido sem valor",IF(AND($N443="Não se aplica",$M443&gt;0),"Definir destino do depósito",IF($M443&gt;$G443,"Depósito acima do valor previsto","OK")))))))))))))</f>
        <v/>
      </c>
    </row>
    <row r="444" ht="22" customHeight="1">
      <c r="A444" s="25" t="n"/>
      <c r="B444" s="48" t="n"/>
      <c r="C444" s="49" t="n"/>
      <c r="D444" s="28" t="n"/>
      <c r="E444" s="25" t="n"/>
      <c r="F444" s="25" t="n"/>
      <c r="G444" s="50" t="n"/>
      <c r="H444" s="25" t="n"/>
      <c r="I444" s="48" t="n"/>
      <c r="J444" s="49" t="n"/>
      <c r="K444" s="28" t="n"/>
      <c r="L444" s="50" t="n"/>
      <c r="M444" s="50" t="n"/>
      <c r="N444" s="25" t="n"/>
      <c r="O444" s="30">
        <f>IF($A444="","",IF($H444="Falta",0,IF(OR($B444="",$C444="",$I444="",$J444=""),"",MAX(0,(($B444+$C444)-($I444+$J444))*24))))</f>
        <v/>
      </c>
      <c r="P444" s="31">
        <f>IF($A444="","",IF($H444="Falta","Falta",IF($H444="Cancelamento",IF(OR($B444="",$C444="",$I444="",$J444=""),"Aviso não informado",IF(($I444+$J444)&gt;($B444+$C444),"Aviso após o horário",IF((($B444+$C444)-($I444+$J444))*24&lt;=Parâmetros!$B$2,"Cancelamento tardio","Cancelamento antecipado"))),"Tipo inválido")))</f>
        <v/>
      </c>
      <c r="Q444" s="31">
        <f>IF($A444="","",IF(OR($D444="",$K444=""),"",IF($K444=0,"Não",IF($K444&lt;$D444,"Parcial","Total"))))</f>
        <v/>
      </c>
      <c r="R444" s="32">
        <f>IF($A444="","",IF(OR($D444="",$K444=""),"",MAX(0,$D444-$K444)))</f>
        <v/>
      </c>
      <c r="S444" s="51">
        <f>IF($A444="","",IF(OR($G444="",$L444=""),"",MAX(0,$G444-$L444)))</f>
        <v/>
      </c>
      <c r="T444" s="51">
        <f>IF($A444="","",IF(OR($M444="",$N444="",$S444=""),"",IF($N444="Retido",MIN($M444,$S444),0)))</f>
        <v/>
      </c>
      <c r="U444" s="51">
        <f>IF($A444="","",IF(OR($S444="",$T444=""),"",MAX(0,$S444-$T444)))</f>
        <v/>
      </c>
      <c r="V444" s="31">
        <f>IF($A444="","",IF(COUNTIF($A$2:$A$501,$A444)&gt;1,"Código duplicado",IF(OR($B444="",$C444="",$D444="",$E444="",$F444="",$G444="",$H444="",$K444="",$L444="",$M444="",$N444=""),"Revisar campos obrigatórios",IF(AND($H444="Falta",$B444+$C444&gt;NOW()),"Falta com horário futuro",IF(AND($H444="Cancelamento",OR($I444="",$J444="")),"Informar aviso do cancelamento",IF(AND($H444="Falta",OR($I444&lt;&gt;"",$J444&lt;&gt;"")),"Limpar aviso para falta",IF(AND($H444="Cancelamento",($I444+$J444)&gt;($B444+$C444)),"Aviso após o horário",IF(AND($K444=0,$L444&gt;0),"Receita substituta sem reposição",IF(AND($K444&gt;0,$L444=0),"Confirmar reposição sem receita",IF(AND($N444="Retido",$M444&lt;=0),"Depósito retido sem valor",IF(AND($N444="Devolvido",$M444&lt;=0),"Depósito devolvido sem valor",IF(AND($N444="Não se aplica",$M444&gt;0),"Definir destino do depósito",IF($M444&gt;$G444,"Depósito acima do valor previsto","OK")))))))))))))</f>
        <v/>
      </c>
    </row>
    <row r="445" ht="22" customHeight="1">
      <c r="A445" s="25" t="n"/>
      <c r="B445" s="48" t="n"/>
      <c r="C445" s="49" t="n"/>
      <c r="D445" s="28" t="n"/>
      <c r="E445" s="25" t="n"/>
      <c r="F445" s="25" t="n"/>
      <c r="G445" s="50" t="n"/>
      <c r="H445" s="25" t="n"/>
      <c r="I445" s="48" t="n"/>
      <c r="J445" s="49" t="n"/>
      <c r="K445" s="28" t="n"/>
      <c r="L445" s="50" t="n"/>
      <c r="M445" s="50" t="n"/>
      <c r="N445" s="25" t="n"/>
      <c r="O445" s="34">
        <f>IF($A445="","",IF($H445="Falta",0,IF(OR($B445="",$C445="",$I445="",$J445=""),"",MAX(0,(($B445+$C445)-($I445+$J445))*24))))</f>
        <v/>
      </c>
      <c r="P445" s="35">
        <f>IF($A445="","",IF($H445="Falta","Falta",IF($H445="Cancelamento",IF(OR($B445="",$C445="",$I445="",$J445=""),"Aviso não informado",IF(($I445+$J445)&gt;($B445+$C445),"Aviso após o horário",IF((($B445+$C445)-($I445+$J445))*24&lt;=Parâmetros!$B$2,"Cancelamento tardio","Cancelamento antecipado"))),"Tipo inválido")))</f>
        <v/>
      </c>
      <c r="Q445" s="35">
        <f>IF($A445="","",IF(OR($D445="",$K445=""),"",IF($K445=0,"Não",IF($K445&lt;$D445,"Parcial","Total"))))</f>
        <v/>
      </c>
      <c r="R445" s="36">
        <f>IF($A445="","",IF(OR($D445="",$K445=""),"",MAX(0,$D445-$K445)))</f>
        <v/>
      </c>
      <c r="S445" s="52">
        <f>IF($A445="","",IF(OR($G445="",$L445=""),"",MAX(0,$G445-$L445)))</f>
        <v/>
      </c>
      <c r="T445" s="52">
        <f>IF($A445="","",IF(OR($M445="",$N445="",$S445=""),"",IF($N445="Retido",MIN($M445,$S445),0)))</f>
        <v/>
      </c>
      <c r="U445" s="52">
        <f>IF($A445="","",IF(OR($S445="",$T445=""),"",MAX(0,$S445-$T445)))</f>
        <v/>
      </c>
      <c r="V445" s="35">
        <f>IF($A445="","",IF(COUNTIF($A$2:$A$501,$A445)&gt;1,"Código duplicado",IF(OR($B445="",$C445="",$D445="",$E445="",$F445="",$G445="",$H445="",$K445="",$L445="",$M445="",$N445=""),"Revisar campos obrigatórios",IF(AND($H445="Falta",$B445+$C445&gt;NOW()),"Falta com horário futuro",IF(AND($H445="Cancelamento",OR($I445="",$J445="")),"Informar aviso do cancelamento",IF(AND($H445="Falta",OR($I445&lt;&gt;"",$J445&lt;&gt;"")),"Limpar aviso para falta",IF(AND($H445="Cancelamento",($I445+$J445)&gt;($B445+$C445)),"Aviso após o horário",IF(AND($K445=0,$L445&gt;0),"Receita substituta sem reposição",IF(AND($K445&gt;0,$L445=0),"Confirmar reposição sem receita",IF(AND($N445="Retido",$M445&lt;=0),"Depósito retido sem valor",IF(AND($N445="Devolvido",$M445&lt;=0),"Depósito devolvido sem valor",IF(AND($N445="Não se aplica",$M445&gt;0),"Definir destino do depósito",IF($M445&gt;$G445,"Depósito acima do valor previsto","OK")))))))))))))</f>
        <v/>
      </c>
    </row>
    <row r="446" ht="22" customHeight="1">
      <c r="A446" s="25" t="n"/>
      <c r="B446" s="48" t="n"/>
      <c r="C446" s="49" t="n"/>
      <c r="D446" s="28" t="n"/>
      <c r="E446" s="25" t="n"/>
      <c r="F446" s="25" t="n"/>
      <c r="G446" s="50" t="n"/>
      <c r="H446" s="25" t="n"/>
      <c r="I446" s="48" t="n"/>
      <c r="J446" s="49" t="n"/>
      <c r="K446" s="28" t="n"/>
      <c r="L446" s="50" t="n"/>
      <c r="M446" s="50" t="n"/>
      <c r="N446" s="25" t="n"/>
      <c r="O446" s="30">
        <f>IF($A446="","",IF($H446="Falta",0,IF(OR($B446="",$C446="",$I446="",$J446=""),"",MAX(0,(($B446+$C446)-($I446+$J446))*24))))</f>
        <v/>
      </c>
      <c r="P446" s="31">
        <f>IF($A446="","",IF($H446="Falta","Falta",IF($H446="Cancelamento",IF(OR($B446="",$C446="",$I446="",$J446=""),"Aviso não informado",IF(($I446+$J446)&gt;($B446+$C446),"Aviso após o horário",IF((($B446+$C446)-($I446+$J446))*24&lt;=Parâmetros!$B$2,"Cancelamento tardio","Cancelamento antecipado"))),"Tipo inválido")))</f>
        <v/>
      </c>
      <c r="Q446" s="31">
        <f>IF($A446="","",IF(OR($D446="",$K446=""),"",IF($K446=0,"Não",IF($K446&lt;$D446,"Parcial","Total"))))</f>
        <v/>
      </c>
      <c r="R446" s="32">
        <f>IF($A446="","",IF(OR($D446="",$K446=""),"",MAX(0,$D446-$K446)))</f>
        <v/>
      </c>
      <c r="S446" s="51">
        <f>IF($A446="","",IF(OR($G446="",$L446=""),"",MAX(0,$G446-$L446)))</f>
        <v/>
      </c>
      <c r="T446" s="51">
        <f>IF($A446="","",IF(OR($M446="",$N446="",$S446=""),"",IF($N446="Retido",MIN($M446,$S446),0)))</f>
        <v/>
      </c>
      <c r="U446" s="51">
        <f>IF($A446="","",IF(OR($S446="",$T446=""),"",MAX(0,$S446-$T446)))</f>
        <v/>
      </c>
      <c r="V446" s="31">
        <f>IF($A446="","",IF(COUNTIF($A$2:$A$501,$A446)&gt;1,"Código duplicado",IF(OR($B446="",$C446="",$D446="",$E446="",$F446="",$G446="",$H446="",$K446="",$L446="",$M446="",$N446=""),"Revisar campos obrigatórios",IF(AND($H446="Falta",$B446+$C446&gt;NOW()),"Falta com horário futuro",IF(AND($H446="Cancelamento",OR($I446="",$J446="")),"Informar aviso do cancelamento",IF(AND($H446="Falta",OR($I446&lt;&gt;"",$J446&lt;&gt;"")),"Limpar aviso para falta",IF(AND($H446="Cancelamento",($I446+$J446)&gt;($B446+$C446)),"Aviso após o horário",IF(AND($K446=0,$L446&gt;0),"Receita substituta sem reposição",IF(AND($K446&gt;0,$L446=0),"Confirmar reposição sem receita",IF(AND($N446="Retido",$M446&lt;=0),"Depósito retido sem valor",IF(AND($N446="Devolvido",$M446&lt;=0),"Depósito devolvido sem valor",IF(AND($N446="Não se aplica",$M446&gt;0),"Definir destino do depósito",IF($M446&gt;$G446,"Depósito acima do valor previsto","OK")))))))))))))</f>
        <v/>
      </c>
    </row>
    <row r="447" ht="22" customHeight="1">
      <c r="A447" s="25" t="n"/>
      <c r="B447" s="48" t="n"/>
      <c r="C447" s="49" t="n"/>
      <c r="D447" s="28" t="n"/>
      <c r="E447" s="25" t="n"/>
      <c r="F447" s="25" t="n"/>
      <c r="G447" s="50" t="n"/>
      <c r="H447" s="25" t="n"/>
      <c r="I447" s="48" t="n"/>
      <c r="J447" s="49" t="n"/>
      <c r="K447" s="28" t="n"/>
      <c r="L447" s="50" t="n"/>
      <c r="M447" s="50" t="n"/>
      <c r="N447" s="25" t="n"/>
      <c r="O447" s="34">
        <f>IF($A447="","",IF($H447="Falta",0,IF(OR($B447="",$C447="",$I447="",$J447=""),"",MAX(0,(($B447+$C447)-($I447+$J447))*24))))</f>
        <v/>
      </c>
      <c r="P447" s="35">
        <f>IF($A447="","",IF($H447="Falta","Falta",IF($H447="Cancelamento",IF(OR($B447="",$C447="",$I447="",$J447=""),"Aviso não informado",IF(($I447+$J447)&gt;($B447+$C447),"Aviso após o horário",IF((($B447+$C447)-($I447+$J447))*24&lt;=Parâmetros!$B$2,"Cancelamento tardio","Cancelamento antecipado"))),"Tipo inválido")))</f>
        <v/>
      </c>
      <c r="Q447" s="35">
        <f>IF($A447="","",IF(OR($D447="",$K447=""),"",IF($K447=0,"Não",IF($K447&lt;$D447,"Parcial","Total"))))</f>
        <v/>
      </c>
      <c r="R447" s="36">
        <f>IF($A447="","",IF(OR($D447="",$K447=""),"",MAX(0,$D447-$K447)))</f>
        <v/>
      </c>
      <c r="S447" s="52">
        <f>IF($A447="","",IF(OR($G447="",$L447=""),"",MAX(0,$G447-$L447)))</f>
        <v/>
      </c>
      <c r="T447" s="52">
        <f>IF($A447="","",IF(OR($M447="",$N447="",$S447=""),"",IF($N447="Retido",MIN($M447,$S447),0)))</f>
        <v/>
      </c>
      <c r="U447" s="52">
        <f>IF($A447="","",IF(OR($S447="",$T447=""),"",MAX(0,$S447-$T447)))</f>
        <v/>
      </c>
      <c r="V447" s="35">
        <f>IF($A447="","",IF(COUNTIF($A$2:$A$501,$A447)&gt;1,"Código duplicado",IF(OR($B447="",$C447="",$D447="",$E447="",$F447="",$G447="",$H447="",$K447="",$L447="",$M447="",$N447=""),"Revisar campos obrigatórios",IF(AND($H447="Falta",$B447+$C447&gt;NOW()),"Falta com horário futuro",IF(AND($H447="Cancelamento",OR($I447="",$J447="")),"Informar aviso do cancelamento",IF(AND($H447="Falta",OR($I447&lt;&gt;"",$J447&lt;&gt;"")),"Limpar aviso para falta",IF(AND($H447="Cancelamento",($I447+$J447)&gt;($B447+$C447)),"Aviso após o horário",IF(AND($K447=0,$L447&gt;0),"Receita substituta sem reposição",IF(AND($K447&gt;0,$L447=0),"Confirmar reposição sem receita",IF(AND($N447="Retido",$M447&lt;=0),"Depósito retido sem valor",IF(AND($N447="Devolvido",$M447&lt;=0),"Depósito devolvido sem valor",IF(AND($N447="Não se aplica",$M447&gt;0),"Definir destino do depósito",IF($M447&gt;$G447,"Depósito acima do valor previsto","OK")))))))))))))</f>
        <v/>
      </c>
    </row>
    <row r="448" ht="22" customHeight="1">
      <c r="A448" s="25" t="n"/>
      <c r="B448" s="48" t="n"/>
      <c r="C448" s="49" t="n"/>
      <c r="D448" s="28" t="n"/>
      <c r="E448" s="25" t="n"/>
      <c r="F448" s="25" t="n"/>
      <c r="G448" s="50" t="n"/>
      <c r="H448" s="25" t="n"/>
      <c r="I448" s="48" t="n"/>
      <c r="J448" s="49" t="n"/>
      <c r="K448" s="28" t="n"/>
      <c r="L448" s="50" t="n"/>
      <c r="M448" s="50" t="n"/>
      <c r="N448" s="25" t="n"/>
      <c r="O448" s="30">
        <f>IF($A448="","",IF($H448="Falta",0,IF(OR($B448="",$C448="",$I448="",$J448=""),"",MAX(0,(($B448+$C448)-($I448+$J448))*24))))</f>
        <v/>
      </c>
      <c r="P448" s="31">
        <f>IF($A448="","",IF($H448="Falta","Falta",IF($H448="Cancelamento",IF(OR($B448="",$C448="",$I448="",$J448=""),"Aviso não informado",IF(($I448+$J448)&gt;($B448+$C448),"Aviso após o horário",IF((($B448+$C448)-($I448+$J448))*24&lt;=Parâmetros!$B$2,"Cancelamento tardio","Cancelamento antecipado"))),"Tipo inválido")))</f>
        <v/>
      </c>
      <c r="Q448" s="31">
        <f>IF($A448="","",IF(OR($D448="",$K448=""),"",IF($K448=0,"Não",IF($K448&lt;$D448,"Parcial","Total"))))</f>
        <v/>
      </c>
      <c r="R448" s="32">
        <f>IF($A448="","",IF(OR($D448="",$K448=""),"",MAX(0,$D448-$K448)))</f>
        <v/>
      </c>
      <c r="S448" s="51">
        <f>IF($A448="","",IF(OR($G448="",$L448=""),"",MAX(0,$G448-$L448)))</f>
        <v/>
      </c>
      <c r="T448" s="51">
        <f>IF($A448="","",IF(OR($M448="",$N448="",$S448=""),"",IF($N448="Retido",MIN($M448,$S448),0)))</f>
        <v/>
      </c>
      <c r="U448" s="51">
        <f>IF($A448="","",IF(OR($S448="",$T448=""),"",MAX(0,$S448-$T448)))</f>
        <v/>
      </c>
      <c r="V448" s="31">
        <f>IF($A448="","",IF(COUNTIF($A$2:$A$501,$A448)&gt;1,"Código duplicado",IF(OR($B448="",$C448="",$D448="",$E448="",$F448="",$G448="",$H448="",$K448="",$L448="",$M448="",$N448=""),"Revisar campos obrigatórios",IF(AND($H448="Falta",$B448+$C448&gt;NOW()),"Falta com horário futuro",IF(AND($H448="Cancelamento",OR($I448="",$J448="")),"Informar aviso do cancelamento",IF(AND($H448="Falta",OR($I448&lt;&gt;"",$J448&lt;&gt;"")),"Limpar aviso para falta",IF(AND($H448="Cancelamento",($I448+$J448)&gt;($B448+$C448)),"Aviso após o horário",IF(AND($K448=0,$L448&gt;0),"Receita substituta sem reposição",IF(AND($K448&gt;0,$L448=0),"Confirmar reposição sem receita",IF(AND($N448="Retido",$M448&lt;=0),"Depósito retido sem valor",IF(AND($N448="Devolvido",$M448&lt;=0),"Depósito devolvido sem valor",IF(AND($N448="Não se aplica",$M448&gt;0),"Definir destino do depósito",IF($M448&gt;$G448,"Depósito acima do valor previsto","OK")))))))))))))</f>
        <v/>
      </c>
    </row>
    <row r="449" ht="22" customHeight="1">
      <c r="A449" s="25" t="n"/>
      <c r="B449" s="48" t="n"/>
      <c r="C449" s="49" t="n"/>
      <c r="D449" s="28" t="n"/>
      <c r="E449" s="25" t="n"/>
      <c r="F449" s="25" t="n"/>
      <c r="G449" s="50" t="n"/>
      <c r="H449" s="25" t="n"/>
      <c r="I449" s="48" t="n"/>
      <c r="J449" s="49" t="n"/>
      <c r="K449" s="28" t="n"/>
      <c r="L449" s="50" t="n"/>
      <c r="M449" s="50" t="n"/>
      <c r="N449" s="25" t="n"/>
      <c r="O449" s="34">
        <f>IF($A449="","",IF($H449="Falta",0,IF(OR($B449="",$C449="",$I449="",$J449=""),"",MAX(0,(($B449+$C449)-($I449+$J449))*24))))</f>
        <v/>
      </c>
      <c r="P449" s="35">
        <f>IF($A449="","",IF($H449="Falta","Falta",IF($H449="Cancelamento",IF(OR($B449="",$C449="",$I449="",$J449=""),"Aviso não informado",IF(($I449+$J449)&gt;($B449+$C449),"Aviso após o horário",IF((($B449+$C449)-($I449+$J449))*24&lt;=Parâmetros!$B$2,"Cancelamento tardio","Cancelamento antecipado"))),"Tipo inválido")))</f>
        <v/>
      </c>
      <c r="Q449" s="35">
        <f>IF($A449="","",IF(OR($D449="",$K449=""),"",IF($K449=0,"Não",IF($K449&lt;$D449,"Parcial","Total"))))</f>
        <v/>
      </c>
      <c r="R449" s="36">
        <f>IF($A449="","",IF(OR($D449="",$K449=""),"",MAX(0,$D449-$K449)))</f>
        <v/>
      </c>
      <c r="S449" s="52">
        <f>IF($A449="","",IF(OR($G449="",$L449=""),"",MAX(0,$G449-$L449)))</f>
        <v/>
      </c>
      <c r="T449" s="52">
        <f>IF($A449="","",IF(OR($M449="",$N449="",$S449=""),"",IF($N449="Retido",MIN($M449,$S449),0)))</f>
        <v/>
      </c>
      <c r="U449" s="52">
        <f>IF($A449="","",IF(OR($S449="",$T449=""),"",MAX(0,$S449-$T449)))</f>
        <v/>
      </c>
      <c r="V449" s="35">
        <f>IF($A449="","",IF(COUNTIF($A$2:$A$501,$A449)&gt;1,"Código duplicado",IF(OR($B449="",$C449="",$D449="",$E449="",$F449="",$G449="",$H449="",$K449="",$L449="",$M449="",$N449=""),"Revisar campos obrigatórios",IF(AND($H449="Falta",$B449+$C449&gt;NOW()),"Falta com horário futuro",IF(AND($H449="Cancelamento",OR($I449="",$J449="")),"Informar aviso do cancelamento",IF(AND($H449="Falta",OR($I449&lt;&gt;"",$J449&lt;&gt;"")),"Limpar aviso para falta",IF(AND($H449="Cancelamento",($I449+$J449)&gt;($B449+$C449)),"Aviso após o horário",IF(AND($K449=0,$L449&gt;0),"Receita substituta sem reposição",IF(AND($K449&gt;0,$L449=0),"Confirmar reposição sem receita",IF(AND($N449="Retido",$M449&lt;=0),"Depósito retido sem valor",IF(AND($N449="Devolvido",$M449&lt;=0),"Depósito devolvido sem valor",IF(AND($N449="Não se aplica",$M449&gt;0),"Definir destino do depósito",IF($M449&gt;$G449,"Depósito acima do valor previsto","OK")))))))))))))</f>
        <v/>
      </c>
    </row>
    <row r="450" ht="22" customHeight="1">
      <c r="A450" s="25" t="n"/>
      <c r="B450" s="48" t="n"/>
      <c r="C450" s="49" t="n"/>
      <c r="D450" s="28" t="n"/>
      <c r="E450" s="25" t="n"/>
      <c r="F450" s="25" t="n"/>
      <c r="G450" s="50" t="n"/>
      <c r="H450" s="25" t="n"/>
      <c r="I450" s="48" t="n"/>
      <c r="J450" s="49" t="n"/>
      <c r="K450" s="28" t="n"/>
      <c r="L450" s="50" t="n"/>
      <c r="M450" s="50" t="n"/>
      <c r="N450" s="25" t="n"/>
      <c r="O450" s="30">
        <f>IF($A450="","",IF($H450="Falta",0,IF(OR($B450="",$C450="",$I450="",$J450=""),"",MAX(0,(($B450+$C450)-($I450+$J450))*24))))</f>
        <v/>
      </c>
      <c r="P450" s="31">
        <f>IF($A450="","",IF($H450="Falta","Falta",IF($H450="Cancelamento",IF(OR($B450="",$C450="",$I450="",$J450=""),"Aviso não informado",IF(($I450+$J450)&gt;($B450+$C450),"Aviso após o horário",IF((($B450+$C450)-($I450+$J450))*24&lt;=Parâmetros!$B$2,"Cancelamento tardio","Cancelamento antecipado"))),"Tipo inválido")))</f>
        <v/>
      </c>
      <c r="Q450" s="31">
        <f>IF($A450="","",IF(OR($D450="",$K450=""),"",IF($K450=0,"Não",IF($K450&lt;$D450,"Parcial","Total"))))</f>
        <v/>
      </c>
      <c r="R450" s="32">
        <f>IF($A450="","",IF(OR($D450="",$K450=""),"",MAX(0,$D450-$K450)))</f>
        <v/>
      </c>
      <c r="S450" s="51">
        <f>IF($A450="","",IF(OR($G450="",$L450=""),"",MAX(0,$G450-$L450)))</f>
        <v/>
      </c>
      <c r="T450" s="51">
        <f>IF($A450="","",IF(OR($M450="",$N450="",$S450=""),"",IF($N450="Retido",MIN($M450,$S450),0)))</f>
        <v/>
      </c>
      <c r="U450" s="51">
        <f>IF($A450="","",IF(OR($S450="",$T450=""),"",MAX(0,$S450-$T450)))</f>
        <v/>
      </c>
      <c r="V450" s="31">
        <f>IF($A450="","",IF(COUNTIF($A$2:$A$501,$A450)&gt;1,"Código duplicado",IF(OR($B450="",$C450="",$D450="",$E450="",$F450="",$G450="",$H450="",$K450="",$L450="",$M450="",$N450=""),"Revisar campos obrigatórios",IF(AND($H450="Falta",$B450+$C450&gt;NOW()),"Falta com horário futuro",IF(AND($H450="Cancelamento",OR($I450="",$J450="")),"Informar aviso do cancelamento",IF(AND($H450="Falta",OR($I450&lt;&gt;"",$J450&lt;&gt;"")),"Limpar aviso para falta",IF(AND($H450="Cancelamento",($I450+$J450)&gt;($B450+$C450)),"Aviso após o horário",IF(AND($K450=0,$L450&gt;0),"Receita substituta sem reposição",IF(AND($K450&gt;0,$L450=0),"Confirmar reposição sem receita",IF(AND($N450="Retido",$M450&lt;=0),"Depósito retido sem valor",IF(AND($N450="Devolvido",$M450&lt;=0),"Depósito devolvido sem valor",IF(AND($N450="Não se aplica",$M450&gt;0),"Definir destino do depósito",IF($M450&gt;$G450,"Depósito acima do valor previsto","OK")))))))))))))</f>
        <v/>
      </c>
    </row>
    <row r="451" ht="22" customHeight="1">
      <c r="A451" s="25" t="n"/>
      <c r="B451" s="48" t="n"/>
      <c r="C451" s="49" t="n"/>
      <c r="D451" s="28" t="n"/>
      <c r="E451" s="25" t="n"/>
      <c r="F451" s="25" t="n"/>
      <c r="G451" s="50" t="n"/>
      <c r="H451" s="25" t="n"/>
      <c r="I451" s="48" t="n"/>
      <c r="J451" s="49" t="n"/>
      <c r="K451" s="28" t="n"/>
      <c r="L451" s="50" t="n"/>
      <c r="M451" s="50" t="n"/>
      <c r="N451" s="25" t="n"/>
      <c r="O451" s="34">
        <f>IF($A451="","",IF($H451="Falta",0,IF(OR($B451="",$C451="",$I451="",$J451=""),"",MAX(0,(($B451+$C451)-($I451+$J451))*24))))</f>
        <v/>
      </c>
      <c r="P451" s="35">
        <f>IF($A451="","",IF($H451="Falta","Falta",IF($H451="Cancelamento",IF(OR($B451="",$C451="",$I451="",$J451=""),"Aviso não informado",IF(($I451+$J451)&gt;($B451+$C451),"Aviso após o horário",IF((($B451+$C451)-($I451+$J451))*24&lt;=Parâmetros!$B$2,"Cancelamento tardio","Cancelamento antecipado"))),"Tipo inválido")))</f>
        <v/>
      </c>
      <c r="Q451" s="35">
        <f>IF($A451="","",IF(OR($D451="",$K451=""),"",IF($K451=0,"Não",IF($K451&lt;$D451,"Parcial","Total"))))</f>
        <v/>
      </c>
      <c r="R451" s="36">
        <f>IF($A451="","",IF(OR($D451="",$K451=""),"",MAX(0,$D451-$K451)))</f>
        <v/>
      </c>
      <c r="S451" s="52">
        <f>IF($A451="","",IF(OR($G451="",$L451=""),"",MAX(0,$G451-$L451)))</f>
        <v/>
      </c>
      <c r="T451" s="52">
        <f>IF($A451="","",IF(OR($M451="",$N451="",$S451=""),"",IF($N451="Retido",MIN($M451,$S451),0)))</f>
        <v/>
      </c>
      <c r="U451" s="52">
        <f>IF($A451="","",IF(OR($S451="",$T451=""),"",MAX(0,$S451-$T451)))</f>
        <v/>
      </c>
      <c r="V451" s="35">
        <f>IF($A451="","",IF(COUNTIF($A$2:$A$501,$A451)&gt;1,"Código duplicado",IF(OR($B451="",$C451="",$D451="",$E451="",$F451="",$G451="",$H451="",$K451="",$L451="",$M451="",$N451=""),"Revisar campos obrigatórios",IF(AND($H451="Falta",$B451+$C451&gt;NOW()),"Falta com horário futuro",IF(AND($H451="Cancelamento",OR($I451="",$J451="")),"Informar aviso do cancelamento",IF(AND($H451="Falta",OR($I451&lt;&gt;"",$J451&lt;&gt;"")),"Limpar aviso para falta",IF(AND($H451="Cancelamento",($I451+$J451)&gt;($B451+$C451)),"Aviso após o horário",IF(AND($K451=0,$L451&gt;0),"Receita substituta sem reposição",IF(AND($K451&gt;0,$L451=0),"Confirmar reposição sem receita",IF(AND($N451="Retido",$M451&lt;=0),"Depósito retido sem valor",IF(AND($N451="Devolvido",$M451&lt;=0),"Depósito devolvido sem valor",IF(AND($N451="Não se aplica",$M451&gt;0),"Definir destino do depósito",IF($M451&gt;$G451,"Depósito acima do valor previsto","OK")))))))))))))</f>
        <v/>
      </c>
    </row>
    <row r="452" ht="22" customHeight="1">
      <c r="A452" s="25" t="n"/>
      <c r="B452" s="48" t="n"/>
      <c r="C452" s="49" t="n"/>
      <c r="D452" s="28" t="n"/>
      <c r="E452" s="25" t="n"/>
      <c r="F452" s="25" t="n"/>
      <c r="G452" s="50" t="n"/>
      <c r="H452" s="25" t="n"/>
      <c r="I452" s="48" t="n"/>
      <c r="J452" s="49" t="n"/>
      <c r="K452" s="28" t="n"/>
      <c r="L452" s="50" t="n"/>
      <c r="M452" s="50" t="n"/>
      <c r="N452" s="25" t="n"/>
      <c r="O452" s="30">
        <f>IF($A452="","",IF($H452="Falta",0,IF(OR($B452="",$C452="",$I452="",$J452=""),"",MAX(0,(($B452+$C452)-($I452+$J452))*24))))</f>
        <v/>
      </c>
      <c r="P452" s="31">
        <f>IF($A452="","",IF($H452="Falta","Falta",IF($H452="Cancelamento",IF(OR($B452="",$C452="",$I452="",$J452=""),"Aviso não informado",IF(($I452+$J452)&gt;($B452+$C452),"Aviso após o horário",IF((($B452+$C452)-($I452+$J452))*24&lt;=Parâmetros!$B$2,"Cancelamento tardio","Cancelamento antecipado"))),"Tipo inválido")))</f>
        <v/>
      </c>
      <c r="Q452" s="31">
        <f>IF($A452="","",IF(OR($D452="",$K452=""),"",IF($K452=0,"Não",IF($K452&lt;$D452,"Parcial","Total"))))</f>
        <v/>
      </c>
      <c r="R452" s="32">
        <f>IF($A452="","",IF(OR($D452="",$K452=""),"",MAX(0,$D452-$K452)))</f>
        <v/>
      </c>
      <c r="S452" s="51">
        <f>IF($A452="","",IF(OR($G452="",$L452=""),"",MAX(0,$G452-$L452)))</f>
        <v/>
      </c>
      <c r="T452" s="51">
        <f>IF($A452="","",IF(OR($M452="",$N452="",$S452=""),"",IF($N452="Retido",MIN($M452,$S452),0)))</f>
        <v/>
      </c>
      <c r="U452" s="51">
        <f>IF($A452="","",IF(OR($S452="",$T452=""),"",MAX(0,$S452-$T452)))</f>
        <v/>
      </c>
      <c r="V452" s="31">
        <f>IF($A452="","",IF(COUNTIF($A$2:$A$501,$A452)&gt;1,"Código duplicado",IF(OR($B452="",$C452="",$D452="",$E452="",$F452="",$G452="",$H452="",$K452="",$L452="",$M452="",$N452=""),"Revisar campos obrigatórios",IF(AND($H452="Falta",$B452+$C452&gt;NOW()),"Falta com horário futuro",IF(AND($H452="Cancelamento",OR($I452="",$J452="")),"Informar aviso do cancelamento",IF(AND($H452="Falta",OR($I452&lt;&gt;"",$J452&lt;&gt;"")),"Limpar aviso para falta",IF(AND($H452="Cancelamento",($I452+$J452)&gt;($B452+$C452)),"Aviso após o horário",IF(AND($K452=0,$L452&gt;0),"Receita substituta sem reposição",IF(AND($K452&gt;0,$L452=0),"Confirmar reposição sem receita",IF(AND($N452="Retido",$M452&lt;=0),"Depósito retido sem valor",IF(AND($N452="Devolvido",$M452&lt;=0),"Depósito devolvido sem valor",IF(AND($N452="Não se aplica",$M452&gt;0),"Definir destino do depósito",IF($M452&gt;$G452,"Depósito acima do valor previsto","OK")))))))))))))</f>
        <v/>
      </c>
    </row>
    <row r="453" ht="22" customHeight="1">
      <c r="A453" s="25" t="n"/>
      <c r="B453" s="48" t="n"/>
      <c r="C453" s="49" t="n"/>
      <c r="D453" s="28" t="n"/>
      <c r="E453" s="25" t="n"/>
      <c r="F453" s="25" t="n"/>
      <c r="G453" s="50" t="n"/>
      <c r="H453" s="25" t="n"/>
      <c r="I453" s="48" t="n"/>
      <c r="J453" s="49" t="n"/>
      <c r="K453" s="28" t="n"/>
      <c r="L453" s="50" t="n"/>
      <c r="M453" s="50" t="n"/>
      <c r="N453" s="25" t="n"/>
      <c r="O453" s="34">
        <f>IF($A453="","",IF($H453="Falta",0,IF(OR($B453="",$C453="",$I453="",$J453=""),"",MAX(0,(($B453+$C453)-($I453+$J453))*24))))</f>
        <v/>
      </c>
      <c r="P453" s="35">
        <f>IF($A453="","",IF($H453="Falta","Falta",IF($H453="Cancelamento",IF(OR($B453="",$C453="",$I453="",$J453=""),"Aviso não informado",IF(($I453+$J453)&gt;($B453+$C453),"Aviso após o horário",IF((($B453+$C453)-($I453+$J453))*24&lt;=Parâmetros!$B$2,"Cancelamento tardio","Cancelamento antecipado"))),"Tipo inválido")))</f>
        <v/>
      </c>
      <c r="Q453" s="35">
        <f>IF($A453="","",IF(OR($D453="",$K453=""),"",IF($K453=0,"Não",IF($K453&lt;$D453,"Parcial","Total"))))</f>
        <v/>
      </c>
      <c r="R453" s="36">
        <f>IF($A453="","",IF(OR($D453="",$K453=""),"",MAX(0,$D453-$K453)))</f>
        <v/>
      </c>
      <c r="S453" s="52">
        <f>IF($A453="","",IF(OR($G453="",$L453=""),"",MAX(0,$G453-$L453)))</f>
        <v/>
      </c>
      <c r="T453" s="52">
        <f>IF($A453="","",IF(OR($M453="",$N453="",$S453=""),"",IF($N453="Retido",MIN($M453,$S453),0)))</f>
        <v/>
      </c>
      <c r="U453" s="52">
        <f>IF($A453="","",IF(OR($S453="",$T453=""),"",MAX(0,$S453-$T453)))</f>
        <v/>
      </c>
      <c r="V453" s="35">
        <f>IF($A453="","",IF(COUNTIF($A$2:$A$501,$A453)&gt;1,"Código duplicado",IF(OR($B453="",$C453="",$D453="",$E453="",$F453="",$G453="",$H453="",$K453="",$L453="",$M453="",$N453=""),"Revisar campos obrigatórios",IF(AND($H453="Falta",$B453+$C453&gt;NOW()),"Falta com horário futuro",IF(AND($H453="Cancelamento",OR($I453="",$J453="")),"Informar aviso do cancelamento",IF(AND($H453="Falta",OR($I453&lt;&gt;"",$J453&lt;&gt;"")),"Limpar aviso para falta",IF(AND($H453="Cancelamento",($I453+$J453)&gt;($B453+$C453)),"Aviso após o horário",IF(AND($K453=0,$L453&gt;0),"Receita substituta sem reposição",IF(AND($K453&gt;0,$L453=0),"Confirmar reposição sem receita",IF(AND($N453="Retido",$M453&lt;=0),"Depósito retido sem valor",IF(AND($N453="Devolvido",$M453&lt;=0),"Depósito devolvido sem valor",IF(AND($N453="Não se aplica",$M453&gt;0),"Definir destino do depósito",IF($M453&gt;$G453,"Depósito acima do valor previsto","OK")))))))))))))</f>
        <v/>
      </c>
    </row>
    <row r="454" ht="22" customHeight="1">
      <c r="A454" s="25" t="n"/>
      <c r="B454" s="48" t="n"/>
      <c r="C454" s="49" t="n"/>
      <c r="D454" s="28" t="n"/>
      <c r="E454" s="25" t="n"/>
      <c r="F454" s="25" t="n"/>
      <c r="G454" s="50" t="n"/>
      <c r="H454" s="25" t="n"/>
      <c r="I454" s="48" t="n"/>
      <c r="J454" s="49" t="n"/>
      <c r="K454" s="28" t="n"/>
      <c r="L454" s="50" t="n"/>
      <c r="M454" s="50" t="n"/>
      <c r="N454" s="25" t="n"/>
      <c r="O454" s="30">
        <f>IF($A454="","",IF($H454="Falta",0,IF(OR($B454="",$C454="",$I454="",$J454=""),"",MAX(0,(($B454+$C454)-($I454+$J454))*24))))</f>
        <v/>
      </c>
      <c r="P454" s="31">
        <f>IF($A454="","",IF($H454="Falta","Falta",IF($H454="Cancelamento",IF(OR($B454="",$C454="",$I454="",$J454=""),"Aviso não informado",IF(($I454+$J454)&gt;($B454+$C454),"Aviso após o horário",IF((($B454+$C454)-($I454+$J454))*24&lt;=Parâmetros!$B$2,"Cancelamento tardio","Cancelamento antecipado"))),"Tipo inválido")))</f>
        <v/>
      </c>
      <c r="Q454" s="31">
        <f>IF($A454="","",IF(OR($D454="",$K454=""),"",IF($K454=0,"Não",IF($K454&lt;$D454,"Parcial","Total"))))</f>
        <v/>
      </c>
      <c r="R454" s="32">
        <f>IF($A454="","",IF(OR($D454="",$K454=""),"",MAX(0,$D454-$K454)))</f>
        <v/>
      </c>
      <c r="S454" s="51">
        <f>IF($A454="","",IF(OR($G454="",$L454=""),"",MAX(0,$G454-$L454)))</f>
        <v/>
      </c>
      <c r="T454" s="51">
        <f>IF($A454="","",IF(OR($M454="",$N454="",$S454=""),"",IF($N454="Retido",MIN($M454,$S454),0)))</f>
        <v/>
      </c>
      <c r="U454" s="51">
        <f>IF($A454="","",IF(OR($S454="",$T454=""),"",MAX(0,$S454-$T454)))</f>
        <v/>
      </c>
      <c r="V454" s="31">
        <f>IF($A454="","",IF(COUNTIF($A$2:$A$501,$A454)&gt;1,"Código duplicado",IF(OR($B454="",$C454="",$D454="",$E454="",$F454="",$G454="",$H454="",$K454="",$L454="",$M454="",$N454=""),"Revisar campos obrigatórios",IF(AND($H454="Falta",$B454+$C454&gt;NOW()),"Falta com horário futuro",IF(AND($H454="Cancelamento",OR($I454="",$J454="")),"Informar aviso do cancelamento",IF(AND($H454="Falta",OR($I454&lt;&gt;"",$J454&lt;&gt;"")),"Limpar aviso para falta",IF(AND($H454="Cancelamento",($I454+$J454)&gt;($B454+$C454)),"Aviso após o horário",IF(AND($K454=0,$L454&gt;0),"Receita substituta sem reposição",IF(AND($K454&gt;0,$L454=0),"Confirmar reposição sem receita",IF(AND($N454="Retido",$M454&lt;=0),"Depósito retido sem valor",IF(AND($N454="Devolvido",$M454&lt;=0),"Depósito devolvido sem valor",IF(AND($N454="Não se aplica",$M454&gt;0),"Definir destino do depósito",IF($M454&gt;$G454,"Depósito acima do valor previsto","OK")))))))))))))</f>
        <v/>
      </c>
    </row>
    <row r="455" ht="22" customHeight="1">
      <c r="A455" s="25" t="n"/>
      <c r="B455" s="48" t="n"/>
      <c r="C455" s="49" t="n"/>
      <c r="D455" s="28" t="n"/>
      <c r="E455" s="25" t="n"/>
      <c r="F455" s="25" t="n"/>
      <c r="G455" s="50" t="n"/>
      <c r="H455" s="25" t="n"/>
      <c r="I455" s="48" t="n"/>
      <c r="J455" s="49" t="n"/>
      <c r="K455" s="28" t="n"/>
      <c r="L455" s="50" t="n"/>
      <c r="M455" s="50" t="n"/>
      <c r="N455" s="25" t="n"/>
      <c r="O455" s="34">
        <f>IF($A455="","",IF($H455="Falta",0,IF(OR($B455="",$C455="",$I455="",$J455=""),"",MAX(0,(($B455+$C455)-($I455+$J455))*24))))</f>
        <v/>
      </c>
      <c r="P455" s="35">
        <f>IF($A455="","",IF($H455="Falta","Falta",IF($H455="Cancelamento",IF(OR($B455="",$C455="",$I455="",$J455=""),"Aviso não informado",IF(($I455+$J455)&gt;($B455+$C455),"Aviso após o horário",IF((($B455+$C455)-($I455+$J455))*24&lt;=Parâmetros!$B$2,"Cancelamento tardio","Cancelamento antecipado"))),"Tipo inválido")))</f>
        <v/>
      </c>
      <c r="Q455" s="35">
        <f>IF($A455="","",IF(OR($D455="",$K455=""),"",IF($K455=0,"Não",IF($K455&lt;$D455,"Parcial","Total"))))</f>
        <v/>
      </c>
      <c r="R455" s="36">
        <f>IF($A455="","",IF(OR($D455="",$K455=""),"",MAX(0,$D455-$K455)))</f>
        <v/>
      </c>
      <c r="S455" s="52">
        <f>IF($A455="","",IF(OR($G455="",$L455=""),"",MAX(0,$G455-$L455)))</f>
        <v/>
      </c>
      <c r="T455" s="52">
        <f>IF($A455="","",IF(OR($M455="",$N455="",$S455=""),"",IF($N455="Retido",MIN($M455,$S455),0)))</f>
        <v/>
      </c>
      <c r="U455" s="52">
        <f>IF($A455="","",IF(OR($S455="",$T455=""),"",MAX(0,$S455-$T455)))</f>
        <v/>
      </c>
      <c r="V455" s="35">
        <f>IF($A455="","",IF(COUNTIF($A$2:$A$501,$A455)&gt;1,"Código duplicado",IF(OR($B455="",$C455="",$D455="",$E455="",$F455="",$G455="",$H455="",$K455="",$L455="",$M455="",$N455=""),"Revisar campos obrigatórios",IF(AND($H455="Falta",$B455+$C455&gt;NOW()),"Falta com horário futuro",IF(AND($H455="Cancelamento",OR($I455="",$J455="")),"Informar aviso do cancelamento",IF(AND($H455="Falta",OR($I455&lt;&gt;"",$J455&lt;&gt;"")),"Limpar aviso para falta",IF(AND($H455="Cancelamento",($I455+$J455)&gt;($B455+$C455)),"Aviso após o horário",IF(AND($K455=0,$L455&gt;0),"Receita substituta sem reposição",IF(AND($K455&gt;0,$L455=0),"Confirmar reposição sem receita",IF(AND($N455="Retido",$M455&lt;=0),"Depósito retido sem valor",IF(AND($N455="Devolvido",$M455&lt;=0),"Depósito devolvido sem valor",IF(AND($N455="Não se aplica",$M455&gt;0),"Definir destino do depósito",IF($M455&gt;$G455,"Depósito acima do valor previsto","OK")))))))))))))</f>
        <v/>
      </c>
    </row>
    <row r="456" ht="22" customHeight="1">
      <c r="A456" s="25" t="n"/>
      <c r="B456" s="48" t="n"/>
      <c r="C456" s="49" t="n"/>
      <c r="D456" s="28" t="n"/>
      <c r="E456" s="25" t="n"/>
      <c r="F456" s="25" t="n"/>
      <c r="G456" s="50" t="n"/>
      <c r="H456" s="25" t="n"/>
      <c r="I456" s="48" t="n"/>
      <c r="J456" s="49" t="n"/>
      <c r="K456" s="28" t="n"/>
      <c r="L456" s="50" t="n"/>
      <c r="M456" s="50" t="n"/>
      <c r="N456" s="25" t="n"/>
      <c r="O456" s="30">
        <f>IF($A456="","",IF($H456="Falta",0,IF(OR($B456="",$C456="",$I456="",$J456=""),"",MAX(0,(($B456+$C456)-($I456+$J456))*24))))</f>
        <v/>
      </c>
      <c r="P456" s="31">
        <f>IF($A456="","",IF($H456="Falta","Falta",IF($H456="Cancelamento",IF(OR($B456="",$C456="",$I456="",$J456=""),"Aviso não informado",IF(($I456+$J456)&gt;($B456+$C456),"Aviso após o horário",IF((($B456+$C456)-($I456+$J456))*24&lt;=Parâmetros!$B$2,"Cancelamento tardio","Cancelamento antecipado"))),"Tipo inválido")))</f>
        <v/>
      </c>
      <c r="Q456" s="31">
        <f>IF($A456="","",IF(OR($D456="",$K456=""),"",IF($K456=0,"Não",IF($K456&lt;$D456,"Parcial","Total"))))</f>
        <v/>
      </c>
      <c r="R456" s="32">
        <f>IF($A456="","",IF(OR($D456="",$K456=""),"",MAX(0,$D456-$K456)))</f>
        <v/>
      </c>
      <c r="S456" s="51">
        <f>IF($A456="","",IF(OR($G456="",$L456=""),"",MAX(0,$G456-$L456)))</f>
        <v/>
      </c>
      <c r="T456" s="51">
        <f>IF($A456="","",IF(OR($M456="",$N456="",$S456=""),"",IF($N456="Retido",MIN($M456,$S456),0)))</f>
        <v/>
      </c>
      <c r="U456" s="51">
        <f>IF($A456="","",IF(OR($S456="",$T456=""),"",MAX(0,$S456-$T456)))</f>
        <v/>
      </c>
      <c r="V456" s="31">
        <f>IF($A456="","",IF(COUNTIF($A$2:$A$501,$A456)&gt;1,"Código duplicado",IF(OR($B456="",$C456="",$D456="",$E456="",$F456="",$G456="",$H456="",$K456="",$L456="",$M456="",$N456=""),"Revisar campos obrigatórios",IF(AND($H456="Falta",$B456+$C456&gt;NOW()),"Falta com horário futuro",IF(AND($H456="Cancelamento",OR($I456="",$J456="")),"Informar aviso do cancelamento",IF(AND($H456="Falta",OR($I456&lt;&gt;"",$J456&lt;&gt;"")),"Limpar aviso para falta",IF(AND($H456="Cancelamento",($I456+$J456)&gt;($B456+$C456)),"Aviso após o horário",IF(AND($K456=0,$L456&gt;0),"Receita substituta sem reposição",IF(AND($K456&gt;0,$L456=0),"Confirmar reposição sem receita",IF(AND($N456="Retido",$M456&lt;=0),"Depósito retido sem valor",IF(AND($N456="Devolvido",$M456&lt;=0),"Depósito devolvido sem valor",IF(AND($N456="Não se aplica",$M456&gt;0),"Definir destino do depósito",IF($M456&gt;$G456,"Depósito acima do valor previsto","OK")))))))))))))</f>
        <v/>
      </c>
    </row>
    <row r="457" ht="22" customHeight="1">
      <c r="A457" s="25" t="n"/>
      <c r="B457" s="48" t="n"/>
      <c r="C457" s="49" t="n"/>
      <c r="D457" s="28" t="n"/>
      <c r="E457" s="25" t="n"/>
      <c r="F457" s="25" t="n"/>
      <c r="G457" s="50" t="n"/>
      <c r="H457" s="25" t="n"/>
      <c r="I457" s="48" t="n"/>
      <c r="J457" s="49" t="n"/>
      <c r="K457" s="28" t="n"/>
      <c r="L457" s="50" t="n"/>
      <c r="M457" s="50" t="n"/>
      <c r="N457" s="25" t="n"/>
      <c r="O457" s="34">
        <f>IF($A457="","",IF($H457="Falta",0,IF(OR($B457="",$C457="",$I457="",$J457=""),"",MAX(0,(($B457+$C457)-($I457+$J457))*24))))</f>
        <v/>
      </c>
      <c r="P457" s="35">
        <f>IF($A457="","",IF($H457="Falta","Falta",IF($H457="Cancelamento",IF(OR($B457="",$C457="",$I457="",$J457=""),"Aviso não informado",IF(($I457+$J457)&gt;($B457+$C457),"Aviso após o horário",IF((($B457+$C457)-($I457+$J457))*24&lt;=Parâmetros!$B$2,"Cancelamento tardio","Cancelamento antecipado"))),"Tipo inválido")))</f>
        <v/>
      </c>
      <c r="Q457" s="35">
        <f>IF($A457="","",IF(OR($D457="",$K457=""),"",IF($K457=0,"Não",IF($K457&lt;$D457,"Parcial","Total"))))</f>
        <v/>
      </c>
      <c r="R457" s="36">
        <f>IF($A457="","",IF(OR($D457="",$K457=""),"",MAX(0,$D457-$K457)))</f>
        <v/>
      </c>
      <c r="S457" s="52">
        <f>IF($A457="","",IF(OR($G457="",$L457=""),"",MAX(0,$G457-$L457)))</f>
        <v/>
      </c>
      <c r="T457" s="52">
        <f>IF($A457="","",IF(OR($M457="",$N457="",$S457=""),"",IF($N457="Retido",MIN($M457,$S457),0)))</f>
        <v/>
      </c>
      <c r="U457" s="52">
        <f>IF($A457="","",IF(OR($S457="",$T457=""),"",MAX(0,$S457-$T457)))</f>
        <v/>
      </c>
      <c r="V457" s="35">
        <f>IF($A457="","",IF(COUNTIF($A$2:$A$501,$A457)&gt;1,"Código duplicado",IF(OR($B457="",$C457="",$D457="",$E457="",$F457="",$G457="",$H457="",$K457="",$L457="",$M457="",$N457=""),"Revisar campos obrigatórios",IF(AND($H457="Falta",$B457+$C457&gt;NOW()),"Falta com horário futuro",IF(AND($H457="Cancelamento",OR($I457="",$J457="")),"Informar aviso do cancelamento",IF(AND($H457="Falta",OR($I457&lt;&gt;"",$J457&lt;&gt;"")),"Limpar aviso para falta",IF(AND($H457="Cancelamento",($I457+$J457)&gt;($B457+$C457)),"Aviso após o horário",IF(AND($K457=0,$L457&gt;0),"Receita substituta sem reposição",IF(AND($K457&gt;0,$L457=0),"Confirmar reposição sem receita",IF(AND($N457="Retido",$M457&lt;=0),"Depósito retido sem valor",IF(AND($N457="Devolvido",$M457&lt;=0),"Depósito devolvido sem valor",IF(AND($N457="Não se aplica",$M457&gt;0),"Definir destino do depósito",IF($M457&gt;$G457,"Depósito acima do valor previsto","OK")))))))))))))</f>
        <v/>
      </c>
    </row>
    <row r="458" ht="22" customHeight="1">
      <c r="A458" s="25" t="n"/>
      <c r="B458" s="48" t="n"/>
      <c r="C458" s="49" t="n"/>
      <c r="D458" s="28" t="n"/>
      <c r="E458" s="25" t="n"/>
      <c r="F458" s="25" t="n"/>
      <c r="G458" s="50" t="n"/>
      <c r="H458" s="25" t="n"/>
      <c r="I458" s="48" t="n"/>
      <c r="J458" s="49" t="n"/>
      <c r="K458" s="28" t="n"/>
      <c r="L458" s="50" t="n"/>
      <c r="M458" s="50" t="n"/>
      <c r="N458" s="25" t="n"/>
      <c r="O458" s="30">
        <f>IF($A458="","",IF($H458="Falta",0,IF(OR($B458="",$C458="",$I458="",$J458=""),"",MAX(0,(($B458+$C458)-($I458+$J458))*24))))</f>
        <v/>
      </c>
      <c r="P458" s="31">
        <f>IF($A458="","",IF($H458="Falta","Falta",IF($H458="Cancelamento",IF(OR($B458="",$C458="",$I458="",$J458=""),"Aviso não informado",IF(($I458+$J458)&gt;($B458+$C458),"Aviso após o horário",IF((($B458+$C458)-($I458+$J458))*24&lt;=Parâmetros!$B$2,"Cancelamento tardio","Cancelamento antecipado"))),"Tipo inválido")))</f>
        <v/>
      </c>
      <c r="Q458" s="31">
        <f>IF($A458="","",IF(OR($D458="",$K458=""),"",IF($K458=0,"Não",IF($K458&lt;$D458,"Parcial","Total"))))</f>
        <v/>
      </c>
      <c r="R458" s="32">
        <f>IF($A458="","",IF(OR($D458="",$K458=""),"",MAX(0,$D458-$K458)))</f>
        <v/>
      </c>
      <c r="S458" s="51">
        <f>IF($A458="","",IF(OR($G458="",$L458=""),"",MAX(0,$G458-$L458)))</f>
        <v/>
      </c>
      <c r="T458" s="51">
        <f>IF($A458="","",IF(OR($M458="",$N458="",$S458=""),"",IF($N458="Retido",MIN($M458,$S458),0)))</f>
        <v/>
      </c>
      <c r="U458" s="51">
        <f>IF($A458="","",IF(OR($S458="",$T458=""),"",MAX(0,$S458-$T458)))</f>
        <v/>
      </c>
      <c r="V458" s="31">
        <f>IF($A458="","",IF(COUNTIF($A$2:$A$501,$A458)&gt;1,"Código duplicado",IF(OR($B458="",$C458="",$D458="",$E458="",$F458="",$G458="",$H458="",$K458="",$L458="",$M458="",$N458=""),"Revisar campos obrigatórios",IF(AND($H458="Falta",$B458+$C458&gt;NOW()),"Falta com horário futuro",IF(AND($H458="Cancelamento",OR($I458="",$J458="")),"Informar aviso do cancelamento",IF(AND($H458="Falta",OR($I458&lt;&gt;"",$J458&lt;&gt;"")),"Limpar aviso para falta",IF(AND($H458="Cancelamento",($I458+$J458)&gt;($B458+$C458)),"Aviso após o horário",IF(AND($K458=0,$L458&gt;0),"Receita substituta sem reposição",IF(AND($K458&gt;0,$L458=0),"Confirmar reposição sem receita",IF(AND($N458="Retido",$M458&lt;=0),"Depósito retido sem valor",IF(AND($N458="Devolvido",$M458&lt;=0),"Depósito devolvido sem valor",IF(AND($N458="Não se aplica",$M458&gt;0),"Definir destino do depósito",IF($M458&gt;$G458,"Depósito acima do valor previsto","OK")))))))))))))</f>
        <v/>
      </c>
    </row>
    <row r="459" ht="22" customHeight="1">
      <c r="A459" s="25" t="n"/>
      <c r="B459" s="48" t="n"/>
      <c r="C459" s="49" t="n"/>
      <c r="D459" s="28" t="n"/>
      <c r="E459" s="25" t="n"/>
      <c r="F459" s="25" t="n"/>
      <c r="G459" s="50" t="n"/>
      <c r="H459" s="25" t="n"/>
      <c r="I459" s="48" t="n"/>
      <c r="J459" s="49" t="n"/>
      <c r="K459" s="28" t="n"/>
      <c r="L459" s="50" t="n"/>
      <c r="M459" s="50" t="n"/>
      <c r="N459" s="25" t="n"/>
      <c r="O459" s="34">
        <f>IF($A459="","",IF($H459="Falta",0,IF(OR($B459="",$C459="",$I459="",$J459=""),"",MAX(0,(($B459+$C459)-($I459+$J459))*24))))</f>
        <v/>
      </c>
      <c r="P459" s="35">
        <f>IF($A459="","",IF($H459="Falta","Falta",IF($H459="Cancelamento",IF(OR($B459="",$C459="",$I459="",$J459=""),"Aviso não informado",IF(($I459+$J459)&gt;($B459+$C459),"Aviso após o horário",IF((($B459+$C459)-($I459+$J459))*24&lt;=Parâmetros!$B$2,"Cancelamento tardio","Cancelamento antecipado"))),"Tipo inválido")))</f>
        <v/>
      </c>
      <c r="Q459" s="35">
        <f>IF($A459="","",IF(OR($D459="",$K459=""),"",IF($K459=0,"Não",IF($K459&lt;$D459,"Parcial","Total"))))</f>
        <v/>
      </c>
      <c r="R459" s="36">
        <f>IF($A459="","",IF(OR($D459="",$K459=""),"",MAX(0,$D459-$K459)))</f>
        <v/>
      </c>
      <c r="S459" s="52">
        <f>IF($A459="","",IF(OR($G459="",$L459=""),"",MAX(0,$G459-$L459)))</f>
        <v/>
      </c>
      <c r="T459" s="52">
        <f>IF($A459="","",IF(OR($M459="",$N459="",$S459=""),"",IF($N459="Retido",MIN($M459,$S459),0)))</f>
        <v/>
      </c>
      <c r="U459" s="52">
        <f>IF($A459="","",IF(OR($S459="",$T459=""),"",MAX(0,$S459-$T459)))</f>
        <v/>
      </c>
      <c r="V459" s="35">
        <f>IF($A459="","",IF(COUNTIF($A$2:$A$501,$A459)&gt;1,"Código duplicado",IF(OR($B459="",$C459="",$D459="",$E459="",$F459="",$G459="",$H459="",$K459="",$L459="",$M459="",$N459=""),"Revisar campos obrigatórios",IF(AND($H459="Falta",$B459+$C459&gt;NOW()),"Falta com horário futuro",IF(AND($H459="Cancelamento",OR($I459="",$J459="")),"Informar aviso do cancelamento",IF(AND($H459="Falta",OR($I459&lt;&gt;"",$J459&lt;&gt;"")),"Limpar aviso para falta",IF(AND($H459="Cancelamento",($I459+$J459)&gt;($B459+$C459)),"Aviso após o horário",IF(AND($K459=0,$L459&gt;0),"Receita substituta sem reposição",IF(AND($K459&gt;0,$L459=0),"Confirmar reposição sem receita",IF(AND($N459="Retido",$M459&lt;=0),"Depósito retido sem valor",IF(AND($N459="Devolvido",$M459&lt;=0),"Depósito devolvido sem valor",IF(AND($N459="Não se aplica",$M459&gt;0),"Definir destino do depósito",IF($M459&gt;$G459,"Depósito acima do valor previsto","OK")))))))))))))</f>
        <v/>
      </c>
    </row>
    <row r="460" ht="22" customHeight="1">
      <c r="A460" s="25" t="n"/>
      <c r="B460" s="48" t="n"/>
      <c r="C460" s="49" t="n"/>
      <c r="D460" s="28" t="n"/>
      <c r="E460" s="25" t="n"/>
      <c r="F460" s="25" t="n"/>
      <c r="G460" s="50" t="n"/>
      <c r="H460" s="25" t="n"/>
      <c r="I460" s="48" t="n"/>
      <c r="J460" s="49" t="n"/>
      <c r="K460" s="28" t="n"/>
      <c r="L460" s="50" t="n"/>
      <c r="M460" s="50" t="n"/>
      <c r="N460" s="25" t="n"/>
      <c r="O460" s="30">
        <f>IF($A460="","",IF($H460="Falta",0,IF(OR($B460="",$C460="",$I460="",$J460=""),"",MAX(0,(($B460+$C460)-($I460+$J460))*24))))</f>
        <v/>
      </c>
      <c r="P460" s="31">
        <f>IF($A460="","",IF($H460="Falta","Falta",IF($H460="Cancelamento",IF(OR($B460="",$C460="",$I460="",$J460=""),"Aviso não informado",IF(($I460+$J460)&gt;($B460+$C460),"Aviso após o horário",IF((($B460+$C460)-($I460+$J460))*24&lt;=Parâmetros!$B$2,"Cancelamento tardio","Cancelamento antecipado"))),"Tipo inválido")))</f>
        <v/>
      </c>
      <c r="Q460" s="31">
        <f>IF($A460="","",IF(OR($D460="",$K460=""),"",IF($K460=0,"Não",IF($K460&lt;$D460,"Parcial","Total"))))</f>
        <v/>
      </c>
      <c r="R460" s="32">
        <f>IF($A460="","",IF(OR($D460="",$K460=""),"",MAX(0,$D460-$K460)))</f>
        <v/>
      </c>
      <c r="S460" s="51">
        <f>IF($A460="","",IF(OR($G460="",$L460=""),"",MAX(0,$G460-$L460)))</f>
        <v/>
      </c>
      <c r="T460" s="51">
        <f>IF($A460="","",IF(OR($M460="",$N460="",$S460=""),"",IF($N460="Retido",MIN($M460,$S460),0)))</f>
        <v/>
      </c>
      <c r="U460" s="51">
        <f>IF($A460="","",IF(OR($S460="",$T460=""),"",MAX(0,$S460-$T460)))</f>
        <v/>
      </c>
      <c r="V460" s="31">
        <f>IF($A460="","",IF(COUNTIF($A$2:$A$501,$A460)&gt;1,"Código duplicado",IF(OR($B460="",$C460="",$D460="",$E460="",$F460="",$G460="",$H460="",$K460="",$L460="",$M460="",$N460=""),"Revisar campos obrigatórios",IF(AND($H460="Falta",$B460+$C460&gt;NOW()),"Falta com horário futuro",IF(AND($H460="Cancelamento",OR($I460="",$J460="")),"Informar aviso do cancelamento",IF(AND($H460="Falta",OR($I460&lt;&gt;"",$J460&lt;&gt;"")),"Limpar aviso para falta",IF(AND($H460="Cancelamento",($I460+$J460)&gt;($B460+$C460)),"Aviso após o horário",IF(AND($K460=0,$L460&gt;0),"Receita substituta sem reposição",IF(AND($K460&gt;0,$L460=0),"Confirmar reposição sem receita",IF(AND($N460="Retido",$M460&lt;=0),"Depósito retido sem valor",IF(AND($N460="Devolvido",$M460&lt;=0),"Depósito devolvido sem valor",IF(AND($N460="Não se aplica",$M460&gt;0),"Definir destino do depósito",IF($M460&gt;$G460,"Depósito acima do valor previsto","OK")))))))))))))</f>
        <v/>
      </c>
    </row>
    <row r="461" ht="22" customHeight="1">
      <c r="A461" s="25" t="n"/>
      <c r="B461" s="48" t="n"/>
      <c r="C461" s="49" t="n"/>
      <c r="D461" s="28" t="n"/>
      <c r="E461" s="25" t="n"/>
      <c r="F461" s="25" t="n"/>
      <c r="G461" s="50" t="n"/>
      <c r="H461" s="25" t="n"/>
      <c r="I461" s="48" t="n"/>
      <c r="J461" s="49" t="n"/>
      <c r="K461" s="28" t="n"/>
      <c r="L461" s="50" t="n"/>
      <c r="M461" s="50" t="n"/>
      <c r="N461" s="25" t="n"/>
      <c r="O461" s="34">
        <f>IF($A461="","",IF($H461="Falta",0,IF(OR($B461="",$C461="",$I461="",$J461=""),"",MAX(0,(($B461+$C461)-($I461+$J461))*24))))</f>
        <v/>
      </c>
      <c r="P461" s="35">
        <f>IF($A461="","",IF($H461="Falta","Falta",IF($H461="Cancelamento",IF(OR($B461="",$C461="",$I461="",$J461=""),"Aviso não informado",IF(($I461+$J461)&gt;($B461+$C461),"Aviso após o horário",IF((($B461+$C461)-($I461+$J461))*24&lt;=Parâmetros!$B$2,"Cancelamento tardio","Cancelamento antecipado"))),"Tipo inválido")))</f>
        <v/>
      </c>
      <c r="Q461" s="35">
        <f>IF($A461="","",IF(OR($D461="",$K461=""),"",IF($K461=0,"Não",IF($K461&lt;$D461,"Parcial","Total"))))</f>
        <v/>
      </c>
      <c r="R461" s="36">
        <f>IF($A461="","",IF(OR($D461="",$K461=""),"",MAX(0,$D461-$K461)))</f>
        <v/>
      </c>
      <c r="S461" s="52">
        <f>IF($A461="","",IF(OR($G461="",$L461=""),"",MAX(0,$G461-$L461)))</f>
        <v/>
      </c>
      <c r="T461" s="52">
        <f>IF($A461="","",IF(OR($M461="",$N461="",$S461=""),"",IF($N461="Retido",MIN($M461,$S461),0)))</f>
        <v/>
      </c>
      <c r="U461" s="52">
        <f>IF($A461="","",IF(OR($S461="",$T461=""),"",MAX(0,$S461-$T461)))</f>
        <v/>
      </c>
      <c r="V461" s="35">
        <f>IF($A461="","",IF(COUNTIF($A$2:$A$501,$A461)&gt;1,"Código duplicado",IF(OR($B461="",$C461="",$D461="",$E461="",$F461="",$G461="",$H461="",$K461="",$L461="",$M461="",$N461=""),"Revisar campos obrigatórios",IF(AND($H461="Falta",$B461+$C461&gt;NOW()),"Falta com horário futuro",IF(AND($H461="Cancelamento",OR($I461="",$J461="")),"Informar aviso do cancelamento",IF(AND($H461="Falta",OR($I461&lt;&gt;"",$J461&lt;&gt;"")),"Limpar aviso para falta",IF(AND($H461="Cancelamento",($I461+$J461)&gt;($B461+$C461)),"Aviso após o horário",IF(AND($K461=0,$L461&gt;0),"Receita substituta sem reposição",IF(AND($K461&gt;0,$L461=0),"Confirmar reposição sem receita",IF(AND($N461="Retido",$M461&lt;=0),"Depósito retido sem valor",IF(AND($N461="Devolvido",$M461&lt;=0),"Depósito devolvido sem valor",IF(AND($N461="Não se aplica",$M461&gt;0),"Definir destino do depósito",IF($M461&gt;$G461,"Depósito acima do valor previsto","OK")))))))))))))</f>
        <v/>
      </c>
    </row>
    <row r="462" ht="22" customHeight="1">
      <c r="A462" s="25" t="n"/>
      <c r="B462" s="48" t="n"/>
      <c r="C462" s="49" t="n"/>
      <c r="D462" s="28" t="n"/>
      <c r="E462" s="25" t="n"/>
      <c r="F462" s="25" t="n"/>
      <c r="G462" s="50" t="n"/>
      <c r="H462" s="25" t="n"/>
      <c r="I462" s="48" t="n"/>
      <c r="J462" s="49" t="n"/>
      <c r="K462" s="28" t="n"/>
      <c r="L462" s="50" t="n"/>
      <c r="M462" s="50" t="n"/>
      <c r="N462" s="25" t="n"/>
      <c r="O462" s="30">
        <f>IF($A462="","",IF($H462="Falta",0,IF(OR($B462="",$C462="",$I462="",$J462=""),"",MAX(0,(($B462+$C462)-($I462+$J462))*24))))</f>
        <v/>
      </c>
      <c r="P462" s="31">
        <f>IF($A462="","",IF($H462="Falta","Falta",IF($H462="Cancelamento",IF(OR($B462="",$C462="",$I462="",$J462=""),"Aviso não informado",IF(($I462+$J462)&gt;($B462+$C462),"Aviso após o horário",IF((($B462+$C462)-($I462+$J462))*24&lt;=Parâmetros!$B$2,"Cancelamento tardio","Cancelamento antecipado"))),"Tipo inválido")))</f>
        <v/>
      </c>
      <c r="Q462" s="31">
        <f>IF($A462="","",IF(OR($D462="",$K462=""),"",IF($K462=0,"Não",IF($K462&lt;$D462,"Parcial","Total"))))</f>
        <v/>
      </c>
      <c r="R462" s="32">
        <f>IF($A462="","",IF(OR($D462="",$K462=""),"",MAX(0,$D462-$K462)))</f>
        <v/>
      </c>
      <c r="S462" s="51">
        <f>IF($A462="","",IF(OR($G462="",$L462=""),"",MAX(0,$G462-$L462)))</f>
        <v/>
      </c>
      <c r="T462" s="51">
        <f>IF($A462="","",IF(OR($M462="",$N462="",$S462=""),"",IF($N462="Retido",MIN($M462,$S462),0)))</f>
        <v/>
      </c>
      <c r="U462" s="51">
        <f>IF($A462="","",IF(OR($S462="",$T462=""),"",MAX(0,$S462-$T462)))</f>
        <v/>
      </c>
      <c r="V462" s="31">
        <f>IF($A462="","",IF(COUNTIF($A$2:$A$501,$A462)&gt;1,"Código duplicado",IF(OR($B462="",$C462="",$D462="",$E462="",$F462="",$G462="",$H462="",$K462="",$L462="",$M462="",$N462=""),"Revisar campos obrigatórios",IF(AND($H462="Falta",$B462+$C462&gt;NOW()),"Falta com horário futuro",IF(AND($H462="Cancelamento",OR($I462="",$J462="")),"Informar aviso do cancelamento",IF(AND($H462="Falta",OR($I462&lt;&gt;"",$J462&lt;&gt;"")),"Limpar aviso para falta",IF(AND($H462="Cancelamento",($I462+$J462)&gt;($B462+$C462)),"Aviso após o horário",IF(AND($K462=0,$L462&gt;0),"Receita substituta sem reposição",IF(AND($K462&gt;0,$L462=0),"Confirmar reposição sem receita",IF(AND($N462="Retido",$M462&lt;=0),"Depósito retido sem valor",IF(AND($N462="Devolvido",$M462&lt;=0),"Depósito devolvido sem valor",IF(AND($N462="Não se aplica",$M462&gt;0),"Definir destino do depósito",IF($M462&gt;$G462,"Depósito acima do valor previsto","OK")))))))))))))</f>
        <v/>
      </c>
    </row>
    <row r="463" ht="22" customHeight="1">
      <c r="A463" s="25" t="n"/>
      <c r="B463" s="48" t="n"/>
      <c r="C463" s="49" t="n"/>
      <c r="D463" s="28" t="n"/>
      <c r="E463" s="25" t="n"/>
      <c r="F463" s="25" t="n"/>
      <c r="G463" s="50" t="n"/>
      <c r="H463" s="25" t="n"/>
      <c r="I463" s="48" t="n"/>
      <c r="J463" s="49" t="n"/>
      <c r="K463" s="28" t="n"/>
      <c r="L463" s="50" t="n"/>
      <c r="M463" s="50" t="n"/>
      <c r="N463" s="25" t="n"/>
      <c r="O463" s="34">
        <f>IF($A463="","",IF($H463="Falta",0,IF(OR($B463="",$C463="",$I463="",$J463=""),"",MAX(0,(($B463+$C463)-($I463+$J463))*24))))</f>
        <v/>
      </c>
      <c r="P463" s="35">
        <f>IF($A463="","",IF($H463="Falta","Falta",IF($H463="Cancelamento",IF(OR($B463="",$C463="",$I463="",$J463=""),"Aviso não informado",IF(($I463+$J463)&gt;($B463+$C463),"Aviso após o horário",IF((($B463+$C463)-($I463+$J463))*24&lt;=Parâmetros!$B$2,"Cancelamento tardio","Cancelamento antecipado"))),"Tipo inválido")))</f>
        <v/>
      </c>
      <c r="Q463" s="35">
        <f>IF($A463="","",IF(OR($D463="",$K463=""),"",IF($K463=0,"Não",IF($K463&lt;$D463,"Parcial","Total"))))</f>
        <v/>
      </c>
      <c r="R463" s="36">
        <f>IF($A463="","",IF(OR($D463="",$K463=""),"",MAX(0,$D463-$K463)))</f>
        <v/>
      </c>
      <c r="S463" s="52">
        <f>IF($A463="","",IF(OR($G463="",$L463=""),"",MAX(0,$G463-$L463)))</f>
        <v/>
      </c>
      <c r="T463" s="52">
        <f>IF($A463="","",IF(OR($M463="",$N463="",$S463=""),"",IF($N463="Retido",MIN($M463,$S463),0)))</f>
        <v/>
      </c>
      <c r="U463" s="52">
        <f>IF($A463="","",IF(OR($S463="",$T463=""),"",MAX(0,$S463-$T463)))</f>
        <v/>
      </c>
      <c r="V463" s="35">
        <f>IF($A463="","",IF(COUNTIF($A$2:$A$501,$A463)&gt;1,"Código duplicado",IF(OR($B463="",$C463="",$D463="",$E463="",$F463="",$G463="",$H463="",$K463="",$L463="",$M463="",$N463=""),"Revisar campos obrigatórios",IF(AND($H463="Falta",$B463+$C463&gt;NOW()),"Falta com horário futuro",IF(AND($H463="Cancelamento",OR($I463="",$J463="")),"Informar aviso do cancelamento",IF(AND($H463="Falta",OR($I463&lt;&gt;"",$J463&lt;&gt;"")),"Limpar aviso para falta",IF(AND($H463="Cancelamento",($I463+$J463)&gt;($B463+$C463)),"Aviso após o horário",IF(AND($K463=0,$L463&gt;0),"Receita substituta sem reposição",IF(AND($K463&gt;0,$L463=0),"Confirmar reposição sem receita",IF(AND($N463="Retido",$M463&lt;=0),"Depósito retido sem valor",IF(AND($N463="Devolvido",$M463&lt;=0),"Depósito devolvido sem valor",IF(AND($N463="Não se aplica",$M463&gt;0),"Definir destino do depósito",IF($M463&gt;$G463,"Depósito acima do valor previsto","OK")))))))))))))</f>
        <v/>
      </c>
    </row>
    <row r="464" ht="22" customHeight="1">
      <c r="A464" s="25" t="n"/>
      <c r="B464" s="48" t="n"/>
      <c r="C464" s="49" t="n"/>
      <c r="D464" s="28" t="n"/>
      <c r="E464" s="25" t="n"/>
      <c r="F464" s="25" t="n"/>
      <c r="G464" s="50" t="n"/>
      <c r="H464" s="25" t="n"/>
      <c r="I464" s="48" t="n"/>
      <c r="J464" s="49" t="n"/>
      <c r="K464" s="28" t="n"/>
      <c r="L464" s="50" t="n"/>
      <c r="M464" s="50" t="n"/>
      <c r="N464" s="25" t="n"/>
      <c r="O464" s="30">
        <f>IF($A464="","",IF($H464="Falta",0,IF(OR($B464="",$C464="",$I464="",$J464=""),"",MAX(0,(($B464+$C464)-($I464+$J464))*24))))</f>
        <v/>
      </c>
      <c r="P464" s="31">
        <f>IF($A464="","",IF($H464="Falta","Falta",IF($H464="Cancelamento",IF(OR($B464="",$C464="",$I464="",$J464=""),"Aviso não informado",IF(($I464+$J464)&gt;($B464+$C464),"Aviso após o horário",IF((($B464+$C464)-($I464+$J464))*24&lt;=Parâmetros!$B$2,"Cancelamento tardio","Cancelamento antecipado"))),"Tipo inválido")))</f>
        <v/>
      </c>
      <c r="Q464" s="31">
        <f>IF($A464="","",IF(OR($D464="",$K464=""),"",IF($K464=0,"Não",IF($K464&lt;$D464,"Parcial","Total"))))</f>
        <v/>
      </c>
      <c r="R464" s="32">
        <f>IF($A464="","",IF(OR($D464="",$K464=""),"",MAX(0,$D464-$K464)))</f>
        <v/>
      </c>
      <c r="S464" s="51">
        <f>IF($A464="","",IF(OR($G464="",$L464=""),"",MAX(0,$G464-$L464)))</f>
        <v/>
      </c>
      <c r="T464" s="51">
        <f>IF($A464="","",IF(OR($M464="",$N464="",$S464=""),"",IF($N464="Retido",MIN($M464,$S464),0)))</f>
        <v/>
      </c>
      <c r="U464" s="51">
        <f>IF($A464="","",IF(OR($S464="",$T464=""),"",MAX(0,$S464-$T464)))</f>
        <v/>
      </c>
      <c r="V464" s="31">
        <f>IF($A464="","",IF(COUNTIF($A$2:$A$501,$A464)&gt;1,"Código duplicado",IF(OR($B464="",$C464="",$D464="",$E464="",$F464="",$G464="",$H464="",$K464="",$L464="",$M464="",$N464=""),"Revisar campos obrigatórios",IF(AND($H464="Falta",$B464+$C464&gt;NOW()),"Falta com horário futuro",IF(AND($H464="Cancelamento",OR($I464="",$J464="")),"Informar aviso do cancelamento",IF(AND($H464="Falta",OR($I464&lt;&gt;"",$J464&lt;&gt;"")),"Limpar aviso para falta",IF(AND($H464="Cancelamento",($I464+$J464)&gt;($B464+$C464)),"Aviso após o horário",IF(AND($K464=0,$L464&gt;0),"Receita substituta sem reposição",IF(AND($K464&gt;0,$L464=0),"Confirmar reposição sem receita",IF(AND($N464="Retido",$M464&lt;=0),"Depósito retido sem valor",IF(AND($N464="Devolvido",$M464&lt;=0),"Depósito devolvido sem valor",IF(AND($N464="Não se aplica",$M464&gt;0),"Definir destino do depósito",IF($M464&gt;$G464,"Depósito acima do valor previsto","OK")))))))))))))</f>
        <v/>
      </c>
    </row>
    <row r="465" ht="22" customHeight="1">
      <c r="A465" s="25" t="n"/>
      <c r="B465" s="48" t="n"/>
      <c r="C465" s="49" t="n"/>
      <c r="D465" s="28" t="n"/>
      <c r="E465" s="25" t="n"/>
      <c r="F465" s="25" t="n"/>
      <c r="G465" s="50" t="n"/>
      <c r="H465" s="25" t="n"/>
      <c r="I465" s="48" t="n"/>
      <c r="J465" s="49" t="n"/>
      <c r="K465" s="28" t="n"/>
      <c r="L465" s="50" t="n"/>
      <c r="M465" s="50" t="n"/>
      <c r="N465" s="25" t="n"/>
      <c r="O465" s="34">
        <f>IF($A465="","",IF($H465="Falta",0,IF(OR($B465="",$C465="",$I465="",$J465=""),"",MAX(0,(($B465+$C465)-($I465+$J465))*24))))</f>
        <v/>
      </c>
      <c r="P465" s="35">
        <f>IF($A465="","",IF($H465="Falta","Falta",IF($H465="Cancelamento",IF(OR($B465="",$C465="",$I465="",$J465=""),"Aviso não informado",IF(($I465+$J465)&gt;($B465+$C465),"Aviso após o horário",IF((($B465+$C465)-($I465+$J465))*24&lt;=Parâmetros!$B$2,"Cancelamento tardio","Cancelamento antecipado"))),"Tipo inválido")))</f>
        <v/>
      </c>
      <c r="Q465" s="35">
        <f>IF($A465="","",IF(OR($D465="",$K465=""),"",IF($K465=0,"Não",IF($K465&lt;$D465,"Parcial","Total"))))</f>
        <v/>
      </c>
      <c r="R465" s="36">
        <f>IF($A465="","",IF(OR($D465="",$K465=""),"",MAX(0,$D465-$K465)))</f>
        <v/>
      </c>
      <c r="S465" s="52">
        <f>IF($A465="","",IF(OR($G465="",$L465=""),"",MAX(0,$G465-$L465)))</f>
        <v/>
      </c>
      <c r="T465" s="52">
        <f>IF($A465="","",IF(OR($M465="",$N465="",$S465=""),"",IF($N465="Retido",MIN($M465,$S465),0)))</f>
        <v/>
      </c>
      <c r="U465" s="52">
        <f>IF($A465="","",IF(OR($S465="",$T465=""),"",MAX(0,$S465-$T465)))</f>
        <v/>
      </c>
      <c r="V465" s="35">
        <f>IF($A465="","",IF(COUNTIF($A$2:$A$501,$A465)&gt;1,"Código duplicado",IF(OR($B465="",$C465="",$D465="",$E465="",$F465="",$G465="",$H465="",$K465="",$L465="",$M465="",$N465=""),"Revisar campos obrigatórios",IF(AND($H465="Falta",$B465+$C465&gt;NOW()),"Falta com horário futuro",IF(AND($H465="Cancelamento",OR($I465="",$J465="")),"Informar aviso do cancelamento",IF(AND($H465="Falta",OR($I465&lt;&gt;"",$J465&lt;&gt;"")),"Limpar aviso para falta",IF(AND($H465="Cancelamento",($I465+$J465)&gt;($B465+$C465)),"Aviso após o horário",IF(AND($K465=0,$L465&gt;0),"Receita substituta sem reposição",IF(AND($K465&gt;0,$L465=0),"Confirmar reposição sem receita",IF(AND($N465="Retido",$M465&lt;=0),"Depósito retido sem valor",IF(AND($N465="Devolvido",$M465&lt;=0),"Depósito devolvido sem valor",IF(AND($N465="Não se aplica",$M465&gt;0),"Definir destino do depósito",IF($M465&gt;$G465,"Depósito acima do valor previsto","OK")))))))))))))</f>
        <v/>
      </c>
    </row>
    <row r="466" ht="22" customHeight="1">
      <c r="A466" s="25" t="n"/>
      <c r="B466" s="48" t="n"/>
      <c r="C466" s="49" t="n"/>
      <c r="D466" s="28" t="n"/>
      <c r="E466" s="25" t="n"/>
      <c r="F466" s="25" t="n"/>
      <c r="G466" s="50" t="n"/>
      <c r="H466" s="25" t="n"/>
      <c r="I466" s="48" t="n"/>
      <c r="J466" s="49" t="n"/>
      <c r="K466" s="28" t="n"/>
      <c r="L466" s="50" t="n"/>
      <c r="M466" s="50" t="n"/>
      <c r="N466" s="25" t="n"/>
      <c r="O466" s="30">
        <f>IF($A466="","",IF($H466="Falta",0,IF(OR($B466="",$C466="",$I466="",$J466=""),"",MAX(0,(($B466+$C466)-($I466+$J466))*24))))</f>
        <v/>
      </c>
      <c r="P466" s="31">
        <f>IF($A466="","",IF($H466="Falta","Falta",IF($H466="Cancelamento",IF(OR($B466="",$C466="",$I466="",$J466=""),"Aviso não informado",IF(($I466+$J466)&gt;($B466+$C466),"Aviso após o horário",IF((($B466+$C466)-($I466+$J466))*24&lt;=Parâmetros!$B$2,"Cancelamento tardio","Cancelamento antecipado"))),"Tipo inválido")))</f>
        <v/>
      </c>
      <c r="Q466" s="31">
        <f>IF($A466="","",IF(OR($D466="",$K466=""),"",IF($K466=0,"Não",IF($K466&lt;$D466,"Parcial","Total"))))</f>
        <v/>
      </c>
      <c r="R466" s="32">
        <f>IF($A466="","",IF(OR($D466="",$K466=""),"",MAX(0,$D466-$K466)))</f>
        <v/>
      </c>
      <c r="S466" s="51">
        <f>IF($A466="","",IF(OR($G466="",$L466=""),"",MAX(0,$G466-$L466)))</f>
        <v/>
      </c>
      <c r="T466" s="51">
        <f>IF($A466="","",IF(OR($M466="",$N466="",$S466=""),"",IF($N466="Retido",MIN($M466,$S466),0)))</f>
        <v/>
      </c>
      <c r="U466" s="51">
        <f>IF($A466="","",IF(OR($S466="",$T466=""),"",MAX(0,$S466-$T466)))</f>
        <v/>
      </c>
      <c r="V466" s="31">
        <f>IF($A466="","",IF(COUNTIF($A$2:$A$501,$A466)&gt;1,"Código duplicado",IF(OR($B466="",$C466="",$D466="",$E466="",$F466="",$G466="",$H466="",$K466="",$L466="",$M466="",$N466=""),"Revisar campos obrigatórios",IF(AND($H466="Falta",$B466+$C466&gt;NOW()),"Falta com horário futuro",IF(AND($H466="Cancelamento",OR($I466="",$J466="")),"Informar aviso do cancelamento",IF(AND($H466="Falta",OR($I466&lt;&gt;"",$J466&lt;&gt;"")),"Limpar aviso para falta",IF(AND($H466="Cancelamento",($I466+$J466)&gt;($B466+$C466)),"Aviso após o horário",IF(AND($K466=0,$L466&gt;0),"Receita substituta sem reposição",IF(AND($K466&gt;0,$L466=0),"Confirmar reposição sem receita",IF(AND($N466="Retido",$M466&lt;=0),"Depósito retido sem valor",IF(AND($N466="Devolvido",$M466&lt;=0),"Depósito devolvido sem valor",IF(AND($N466="Não se aplica",$M466&gt;0),"Definir destino do depósito",IF($M466&gt;$G466,"Depósito acima do valor previsto","OK")))))))))))))</f>
        <v/>
      </c>
    </row>
    <row r="467" ht="22" customHeight="1">
      <c r="A467" s="25" t="n"/>
      <c r="B467" s="48" t="n"/>
      <c r="C467" s="49" t="n"/>
      <c r="D467" s="28" t="n"/>
      <c r="E467" s="25" t="n"/>
      <c r="F467" s="25" t="n"/>
      <c r="G467" s="50" t="n"/>
      <c r="H467" s="25" t="n"/>
      <c r="I467" s="48" t="n"/>
      <c r="J467" s="49" t="n"/>
      <c r="K467" s="28" t="n"/>
      <c r="L467" s="50" t="n"/>
      <c r="M467" s="50" t="n"/>
      <c r="N467" s="25" t="n"/>
      <c r="O467" s="34">
        <f>IF($A467="","",IF($H467="Falta",0,IF(OR($B467="",$C467="",$I467="",$J467=""),"",MAX(0,(($B467+$C467)-($I467+$J467))*24))))</f>
        <v/>
      </c>
      <c r="P467" s="35">
        <f>IF($A467="","",IF($H467="Falta","Falta",IF($H467="Cancelamento",IF(OR($B467="",$C467="",$I467="",$J467=""),"Aviso não informado",IF(($I467+$J467)&gt;($B467+$C467),"Aviso após o horário",IF((($B467+$C467)-($I467+$J467))*24&lt;=Parâmetros!$B$2,"Cancelamento tardio","Cancelamento antecipado"))),"Tipo inválido")))</f>
        <v/>
      </c>
      <c r="Q467" s="35">
        <f>IF($A467="","",IF(OR($D467="",$K467=""),"",IF($K467=0,"Não",IF($K467&lt;$D467,"Parcial","Total"))))</f>
        <v/>
      </c>
      <c r="R467" s="36">
        <f>IF($A467="","",IF(OR($D467="",$K467=""),"",MAX(0,$D467-$K467)))</f>
        <v/>
      </c>
      <c r="S467" s="52">
        <f>IF($A467="","",IF(OR($G467="",$L467=""),"",MAX(0,$G467-$L467)))</f>
        <v/>
      </c>
      <c r="T467" s="52">
        <f>IF($A467="","",IF(OR($M467="",$N467="",$S467=""),"",IF($N467="Retido",MIN($M467,$S467),0)))</f>
        <v/>
      </c>
      <c r="U467" s="52">
        <f>IF($A467="","",IF(OR($S467="",$T467=""),"",MAX(0,$S467-$T467)))</f>
        <v/>
      </c>
      <c r="V467" s="35">
        <f>IF($A467="","",IF(COUNTIF($A$2:$A$501,$A467)&gt;1,"Código duplicado",IF(OR($B467="",$C467="",$D467="",$E467="",$F467="",$G467="",$H467="",$K467="",$L467="",$M467="",$N467=""),"Revisar campos obrigatórios",IF(AND($H467="Falta",$B467+$C467&gt;NOW()),"Falta com horário futuro",IF(AND($H467="Cancelamento",OR($I467="",$J467="")),"Informar aviso do cancelamento",IF(AND($H467="Falta",OR($I467&lt;&gt;"",$J467&lt;&gt;"")),"Limpar aviso para falta",IF(AND($H467="Cancelamento",($I467+$J467)&gt;($B467+$C467)),"Aviso após o horário",IF(AND($K467=0,$L467&gt;0),"Receita substituta sem reposição",IF(AND($K467&gt;0,$L467=0),"Confirmar reposição sem receita",IF(AND($N467="Retido",$M467&lt;=0),"Depósito retido sem valor",IF(AND($N467="Devolvido",$M467&lt;=0),"Depósito devolvido sem valor",IF(AND($N467="Não se aplica",$M467&gt;0),"Definir destino do depósito",IF($M467&gt;$G467,"Depósito acima do valor previsto","OK")))))))))))))</f>
        <v/>
      </c>
    </row>
    <row r="468" ht="22" customHeight="1">
      <c r="A468" s="25" t="n"/>
      <c r="B468" s="48" t="n"/>
      <c r="C468" s="49" t="n"/>
      <c r="D468" s="28" t="n"/>
      <c r="E468" s="25" t="n"/>
      <c r="F468" s="25" t="n"/>
      <c r="G468" s="50" t="n"/>
      <c r="H468" s="25" t="n"/>
      <c r="I468" s="48" t="n"/>
      <c r="J468" s="49" t="n"/>
      <c r="K468" s="28" t="n"/>
      <c r="L468" s="50" t="n"/>
      <c r="M468" s="50" t="n"/>
      <c r="N468" s="25" t="n"/>
      <c r="O468" s="30">
        <f>IF($A468="","",IF($H468="Falta",0,IF(OR($B468="",$C468="",$I468="",$J468=""),"",MAX(0,(($B468+$C468)-($I468+$J468))*24))))</f>
        <v/>
      </c>
      <c r="P468" s="31">
        <f>IF($A468="","",IF($H468="Falta","Falta",IF($H468="Cancelamento",IF(OR($B468="",$C468="",$I468="",$J468=""),"Aviso não informado",IF(($I468+$J468)&gt;($B468+$C468),"Aviso após o horário",IF((($B468+$C468)-($I468+$J468))*24&lt;=Parâmetros!$B$2,"Cancelamento tardio","Cancelamento antecipado"))),"Tipo inválido")))</f>
        <v/>
      </c>
      <c r="Q468" s="31">
        <f>IF($A468="","",IF(OR($D468="",$K468=""),"",IF($K468=0,"Não",IF($K468&lt;$D468,"Parcial","Total"))))</f>
        <v/>
      </c>
      <c r="R468" s="32">
        <f>IF($A468="","",IF(OR($D468="",$K468=""),"",MAX(0,$D468-$K468)))</f>
        <v/>
      </c>
      <c r="S468" s="51">
        <f>IF($A468="","",IF(OR($G468="",$L468=""),"",MAX(0,$G468-$L468)))</f>
        <v/>
      </c>
      <c r="T468" s="51">
        <f>IF($A468="","",IF(OR($M468="",$N468="",$S468=""),"",IF($N468="Retido",MIN($M468,$S468),0)))</f>
        <v/>
      </c>
      <c r="U468" s="51">
        <f>IF($A468="","",IF(OR($S468="",$T468=""),"",MAX(0,$S468-$T468)))</f>
        <v/>
      </c>
      <c r="V468" s="31">
        <f>IF($A468="","",IF(COUNTIF($A$2:$A$501,$A468)&gt;1,"Código duplicado",IF(OR($B468="",$C468="",$D468="",$E468="",$F468="",$G468="",$H468="",$K468="",$L468="",$M468="",$N468=""),"Revisar campos obrigatórios",IF(AND($H468="Falta",$B468+$C468&gt;NOW()),"Falta com horário futuro",IF(AND($H468="Cancelamento",OR($I468="",$J468="")),"Informar aviso do cancelamento",IF(AND($H468="Falta",OR($I468&lt;&gt;"",$J468&lt;&gt;"")),"Limpar aviso para falta",IF(AND($H468="Cancelamento",($I468+$J468)&gt;($B468+$C468)),"Aviso após o horário",IF(AND($K468=0,$L468&gt;0),"Receita substituta sem reposição",IF(AND($K468&gt;0,$L468=0),"Confirmar reposição sem receita",IF(AND($N468="Retido",$M468&lt;=0),"Depósito retido sem valor",IF(AND($N468="Devolvido",$M468&lt;=0),"Depósito devolvido sem valor",IF(AND($N468="Não se aplica",$M468&gt;0),"Definir destino do depósito",IF($M468&gt;$G468,"Depósito acima do valor previsto","OK")))))))))))))</f>
        <v/>
      </c>
    </row>
    <row r="469" ht="22" customHeight="1">
      <c r="A469" s="25" t="n"/>
      <c r="B469" s="48" t="n"/>
      <c r="C469" s="49" t="n"/>
      <c r="D469" s="28" t="n"/>
      <c r="E469" s="25" t="n"/>
      <c r="F469" s="25" t="n"/>
      <c r="G469" s="50" t="n"/>
      <c r="H469" s="25" t="n"/>
      <c r="I469" s="48" t="n"/>
      <c r="J469" s="49" t="n"/>
      <c r="K469" s="28" t="n"/>
      <c r="L469" s="50" t="n"/>
      <c r="M469" s="50" t="n"/>
      <c r="N469" s="25" t="n"/>
      <c r="O469" s="34">
        <f>IF($A469="","",IF($H469="Falta",0,IF(OR($B469="",$C469="",$I469="",$J469=""),"",MAX(0,(($B469+$C469)-($I469+$J469))*24))))</f>
        <v/>
      </c>
      <c r="P469" s="35">
        <f>IF($A469="","",IF($H469="Falta","Falta",IF($H469="Cancelamento",IF(OR($B469="",$C469="",$I469="",$J469=""),"Aviso não informado",IF(($I469+$J469)&gt;($B469+$C469),"Aviso após o horário",IF((($B469+$C469)-($I469+$J469))*24&lt;=Parâmetros!$B$2,"Cancelamento tardio","Cancelamento antecipado"))),"Tipo inválido")))</f>
        <v/>
      </c>
      <c r="Q469" s="35">
        <f>IF($A469="","",IF(OR($D469="",$K469=""),"",IF($K469=0,"Não",IF($K469&lt;$D469,"Parcial","Total"))))</f>
        <v/>
      </c>
      <c r="R469" s="36">
        <f>IF($A469="","",IF(OR($D469="",$K469=""),"",MAX(0,$D469-$K469)))</f>
        <v/>
      </c>
      <c r="S469" s="52">
        <f>IF($A469="","",IF(OR($G469="",$L469=""),"",MAX(0,$G469-$L469)))</f>
        <v/>
      </c>
      <c r="T469" s="52">
        <f>IF($A469="","",IF(OR($M469="",$N469="",$S469=""),"",IF($N469="Retido",MIN($M469,$S469),0)))</f>
        <v/>
      </c>
      <c r="U469" s="52">
        <f>IF($A469="","",IF(OR($S469="",$T469=""),"",MAX(0,$S469-$T469)))</f>
        <v/>
      </c>
      <c r="V469" s="35">
        <f>IF($A469="","",IF(COUNTIF($A$2:$A$501,$A469)&gt;1,"Código duplicado",IF(OR($B469="",$C469="",$D469="",$E469="",$F469="",$G469="",$H469="",$K469="",$L469="",$M469="",$N469=""),"Revisar campos obrigatórios",IF(AND($H469="Falta",$B469+$C469&gt;NOW()),"Falta com horário futuro",IF(AND($H469="Cancelamento",OR($I469="",$J469="")),"Informar aviso do cancelamento",IF(AND($H469="Falta",OR($I469&lt;&gt;"",$J469&lt;&gt;"")),"Limpar aviso para falta",IF(AND($H469="Cancelamento",($I469+$J469)&gt;($B469+$C469)),"Aviso após o horário",IF(AND($K469=0,$L469&gt;0),"Receita substituta sem reposição",IF(AND($K469&gt;0,$L469=0),"Confirmar reposição sem receita",IF(AND($N469="Retido",$M469&lt;=0),"Depósito retido sem valor",IF(AND($N469="Devolvido",$M469&lt;=0),"Depósito devolvido sem valor",IF(AND($N469="Não se aplica",$M469&gt;0),"Definir destino do depósito",IF($M469&gt;$G469,"Depósito acima do valor previsto","OK")))))))))))))</f>
        <v/>
      </c>
    </row>
    <row r="470" ht="22" customHeight="1">
      <c r="A470" s="25" t="n"/>
      <c r="B470" s="48" t="n"/>
      <c r="C470" s="49" t="n"/>
      <c r="D470" s="28" t="n"/>
      <c r="E470" s="25" t="n"/>
      <c r="F470" s="25" t="n"/>
      <c r="G470" s="50" t="n"/>
      <c r="H470" s="25" t="n"/>
      <c r="I470" s="48" t="n"/>
      <c r="J470" s="49" t="n"/>
      <c r="K470" s="28" t="n"/>
      <c r="L470" s="50" t="n"/>
      <c r="M470" s="50" t="n"/>
      <c r="N470" s="25" t="n"/>
      <c r="O470" s="30">
        <f>IF($A470="","",IF($H470="Falta",0,IF(OR($B470="",$C470="",$I470="",$J470=""),"",MAX(0,(($B470+$C470)-($I470+$J470))*24))))</f>
        <v/>
      </c>
      <c r="P470" s="31">
        <f>IF($A470="","",IF($H470="Falta","Falta",IF($H470="Cancelamento",IF(OR($B470="",$C470="",$I470="",$J470=""),"Aviso não informado",IF(($I470+$J470)&gt;($B470+$C470),"Aviso após o horário",IF((($B470+$C470)-($I470+$J470))*24&lt;=Parâmetros!$B$2,"Cancelamento tardio","Cancelamento antecipado"))),"Tipo inválido")))</f>
        <v/>
      </c>
      <c r="Q470" s="31">
        <f>IF($A470="","",IF(OR($D470="",$K470=""),"",IF($K470=0,"Não",IF($K470&lt;$D470,"Parcial","Total"))))</f>
        <v/>
      </c>
      <c r="R470" s="32">
        <f>IF($A470="","",IF(OR($D470="",$K470=""),"",MAX(0,$D470-$K470)))</f>
        <v/>
      </c>
      <c r="S470" s="51">
        <f>IF($A470="","",IF(OR($G470="",$L470=""),"",MAX(0,$G470-$L470)))</f>
        <v/>
      </c>
      <c r="T470" s="51">
        <f>IF($A470="","",IF(OR($M470="",$N470="",$S470=""),"",IF($N470="Retido",MIN($M470,$S470),0)))</f>
        <v/>
      </c>
      <c r="U470" s="51">
        <f>IF($A470="","",IF(OR($S470="",$T470=""),"",MAX(0,$S470-$T470)))</f>
        <v/>
      </c>
      <c r="V470" s="31">
        <f>IF($A470="","",IF(COUNTIF($A$2:$A$501,$A470)&gt;1,"Código duplicado",IF(OR($B470="",$C470="",$D470="",$E470="",$F470="",$G470="",$H470="",$K470="",$L470="",$M470="",$N470=""),"Revisar campos obrigatórios",IF(AND($H470="Falta",$B470+$C470&gt;NOW()),"Falta com horário futuro",IF(AND($H470="Cancelamento",OR($I470="",$J470="")),"Informar aviso do cancelamento",IF(AND($H470="Falta",OR($I470&lt;&gt;"",$J470&lt;&gt;"")),"Limpar aviso para falta",IF(AND($H470="Cancelamento",($I470+$J470)&gt;($B470+$C470)),"Aviso após o horário",IF(AND($K470=0,$L470&gt;0),"Receita substituta sem reposição",IF(AND($K470&gt;0,$L470=0),"Confirmar reposição sem receita",IF(AND($N470="Retido",$M470&lt;=0),"Depósito retido sem valor",IF(AND($N470="Devolvido",$M470&lt;=0),"Depósito devolvido sem valor",IF(AND($N470="Não se aplica",$M470&gt;0),"Definir destino do depósito",IF($M470&gt;$G470,"Depósito acima do valor previsto","OK")))))))))))))</f>
        <v/>
      </c>
    </row>
    <row r="471" ht="22" customHeight="1">
      <c r="A471" s="25" t="n"/>
      <c r="B471" s="48" t="n"/>
      <c r="C471" s="49" t="n"/>
      <c r="D471" s="28" t="n"/>
      <c r="E471" s="25" t="n"/>
      <c r="F471" s="25" t="n"/>
      <c r="G471" s="50" t="n"/>
      <c r="H471" s="25" t="n"/>
      <c r="I471" s="48" t="n"/>
      <c r="J471" s="49" t="n"/>
      <c r="K471" s="28" t="n"/>
      <c r="L471" s="50" t="n"/>
      <c r="M471" s="50" t="n"/>
      <c r="N471" s="25" t="n"/>
      <c r="O471" s="34">
        <f>IF($A471="","",IF($H471="Falta",0,IF(OR($B471="",$C471="",$I471="",$J471=""),"",MAX(0,(($B471+$C471)-($I471+$J471))*24))))</f>
        <v/>
      </c>
      <c r="P471" s="35">
        <f>IF($A471="","",IF($H471="Falta","Falta",IF($H471="Cancelamento",IF(OR($B471="",$C471="",$I471="",$J471=""),"Aviso não informado",IF(($I471+$J471)&gt;($B471+$C471),"Aviso após o horário",IF((($B471+$C471)-($I471+$J471))*24&lt;=Parâmetros!$B$2,"Cancelamento tardio","Cancelamento antecipado"))),"Tipo inválido")))</f>
        <v/>
      </c>
      <c r="Q471" s="35">
        <f>IF($A471="","",IF(OR($D471="",$K471=""),"",IF($K471=0,"Não",IF($K471&lt;$D471,"Parcial","Total"))))</f>
        <v/>
      </c>
      <c r="R471" s="36">
        <f>IF($A471="","",IF(OR($D471="",$K471=""),"",MAX(0,$D471-$K471)))</f>
        <v/>
      </c>
      <c r="S471" s="52">
        <f>IF($A471="","",IF(OR($G471="",$L471=""),"",MAX(0,$G471-$L471)))</f>
        <v/>
      </c>
      <c r="T471" s="52">
        <f>IF($A471="","",IF(OR($M471="",$N471="",$S471=""),"",IF($N471="Retido",MIN($M471,$S471),0)))</f>
        <v/>
      </c>
      <c r="U471" s="52">
        <f>IF($A471="","",IF(OR($S471="",$T471=""),"",MAX(0,$S471-$T471)))</f>
        <v/>
      </c>
      <c r="V471" s="35">
        <f>IF($A471="","",IF(COUNTIF($A$2:$A$501,$A471)&gt;1,"Código duplicado",IF(OR($B471="",$C471="",$D471="",$E471="",$F471="",$G471="",$H471="",$K471="",$L471="",$M471="",$N471=""),"Revisar campos obrigatórios",IF(AND($H471="Falta",$B471+$C471&gt;NOW()),"Falta com horário futuro",IF(AND($H471="Cancelamento",OR($I471="",$J471="")),"Informar aviso do cancelamento",IF(AND($H471="Falta",OR($I471&lt;&gt;"",$J471&lt;&gt;"")),"Limpar aviso para falta",IF(AND($H471="Cancelamento",($I471+$J471)&gt;($B471+$C471)),"Aviso após o horário",IF(AND($K471=0,$L471&gt;0),"Receita substituta sem reposição",IF(AND($K471&gt;0,$L471=0),"Confirmar reposição sem receita",IF(AND($N471="Retido",$M471&lt;=0),"Depósito retido sem valor",IF(AND($N471="Devolvido",$M471&lt;=0),"Depósito devolvido sem valor",IF(AND($N471="Não se aplica",$M471&gt;0),"Definir destino do depósito",IF($M471&gt;$G471,"Depósito acima do valor previsto","OK")))))))))))))</f>
        <v/>
      </c>
    </row>
    <row r="472" ht="22" customHeight="1">
      <c r="A472" s="25" t="n"/>
      <c r="B472" s="48" t="n"/>
      <c r="C472" s="49" t="n"/>
      <c r="D472" s="28" t="n"/>
      <c r="E472" s="25" t="n"/>
      <c r="F472" s="25" t="n"/>
      <c r="G472" s="50" t="n"/>
      <c r="H472" s="25" t="n"/>
      <c r="I472" s="48" t="n"/>
      <c r="J472" s="49" t="n"/>
      <c r="K472" s="28" t="n"/>
      <c r="L472" s="50" t="n"/>
      <c r="M472" s="50" t="n"/>
      <c r="N472" s="25" t="n"/>
      <c r="O472" s="30">
        <f>IF($A472="","",IF($H472="Falta",0,IF(OR($B472="",$C472="",$I472="",$J472=""),"",MAX(0,(($B472+$C472)-($I472+$J472))*24))))</f>
        <v/>
      </c>
      <c r="P472" s="31">
        <f>IF($A472="","",IF($H472="Falta","Falta",IF($H472="Cancelamento",IF(OR($B472="",$C472="",$I472="",$J472=""),"Aviso não informado",IF(($I472+$J472)&gt;($B472+$C472),"Aviso após o horário",IF((($B472+$C472)-($I472+$J472))*24&lt;=Parâmetros!$B$2,"Cancelamento tardio","Cancelamento antecipado"))),"Tipo inválido")))</f>
        <v/>
      </c>
      <c r="Q472" s="31">
        <f>IF($A472="","",IF(OR($D472="",$K472=""),"",IF($K472=0,"Não",IF($K472&lt;$D472,"Parcial","Total"))))</f>
        <v/>
      </c>
      <c r="R472" s="32">
        <f>IF($A472="","",IF(OR($D472="",$K472=""),"",MAX(0,$D472-$K472)))</f>
        <v/>
      </c>
      <c r="S472" s="51">
        <f>IF($A472="","",IF(OR($G472="",$L472=""),"",MAX(0,$G472-$L472)))</f>
        <v/>
      </c>
      <c r="T472" s="51">
        <f>IF($A472="","",IF(OR($M472="",$N472="",$S472=""),"",IF($N472="Retido",MIN($M472,$S472),0)))</f>
        <v/>
      </c>
      <c r="U472" s="51">
        <f>IF($A472="","",IF(OR($S472="",$T472=""),"",MAX(0,$S472-$T472)))</f>
        <v/>
      </c>
      <c r="V472" s="31">
        <f>IF($A472="","",IF(COUNTIF($A$2:$A$501,$A472)&gt;1,"Código duplicado",IF(OR($B472="",$C472="",$D472="",$E472="",$F472="",$G472="",$H472="",$K472="",$L472="",$M472="",$N472=""),"Revisar campos obrigatórios",IF(AND($H472="Falta",$B472+$C472&gt;NOW()),"Falta com horário futuro",IF(AND($H472="Cancelamento",OR($I472="",$J472="")),"Informar aviso do cancelamento",IF(AND($H472="Falta",OR($I472&lt;&gt;"",$J472&lt;&gt;"")),"Limpar aviso para falta",IF(AND($H472="Cancelamento",($I472+$J472)&gt;($B472+$C472)),"Aviso após o horário",IF(AND($K472=0,$L472&gt;0),"Receita substituta sem reposição",IF(AND($K472&gt;0,$L472=0),"Confirmar reposição sem receita",IF(AND($N472="Retido",$M472&lt;=0),"Depósito retido sem valor",IF(AND($N472="Devolvido",$M472&lt;=0),"Depósito devolvido sem valor",IF(AND($N472="Não se aplica",$M472&gt;0),"Definir destino do depósito",IF($M472&gt;$G472,"Depósito acima do valor previsto","OK")))))))))))))</f>
        <v/>
      </c>
    </row>
    <row r="473" ht="22" customHeight="1">
      <c r="A473" s="25" t="n"/>
      <c r="B473" s="48" t="n"/>
      <c r="C473" s="49" t="n"/>
      <c r="D473" s="28" t="n"/>
      <c r="E473" s="25" t="n"/>
      <c r="F473" s="25" t="n"/>
      <c r="G473" s="50" t="n"/>
      <c r="H473" s="25" t="n"/>
      <c r="I473" s="48" t="n"/>
      <c r="J473" s="49" t="n"/>
      <c r="K473" s="28" t="n"/>
      <c r="L473" s="50" t="n"/>
      <c r="M473" s="50" t="n"/>
      <c r="N473" s="25" t="n"/>
      <c r="O473" s="34">
        <f>IF($A473="","",IF($H473="Falta",0,IF(OR($B473="",$C473="",$I473="",$J473=""),"",MAX(0,(($B473+$C473)-($I473+$J473))*24))))</f>
        <v/>
      </c>
      <c r="P473" s="35">
        <f>IF($A473="","",IF($H473="Falta","Falta",IF($H473="Cancelamento",IF(OR($B473="",$C473="",$I473="",$J473=""),"Aviso não informado",IF(($I473+$J473)&gt;($B473+$C473),"Aviso após o horário",IF((($B473+$C473)-($I473+$J473))*24&lt;=Parâmetros!$B$2,"Cancelamento tardio","Cancelamento antecipado"))),"Tipo inválido")))</f>
        <v/>
      </c>
      <c r="Q473" s="35">
        <f>IF($A473="","",IF(OR($D473="",$K473=""),"",IF($K473=0,"Não",IF($K473&lt;$D473,"Parcial","Total"))))</f>
        <v/>
      </c>
      <c r="R473" s="36">
        <f>IF($A473="","",IF(OR($D473="",$K473=""),"",MAX(0,$D473-$K473)))</f>
        <v/>
      </c>
      <c r="S473" s="52">
        <f>IF($A473="","",IF(OR($G473="",$L473=""),"",MAX(0,$G473-$L473)))</f>
        <v/>
      </c>
      <c r="T473" s="52">
        <f>IF($A473="","",IF(OR($M473="",$N473="",$S473=""),"",IF($N473="Retido",MIN($M473,$S473),0)))</f>
        <v/>
      </c>
      <c r="U473" s="52">
        <f>IF($A473="","",IF(OR($S473="",$T473=""),"",MAX(0,$S473-$T473)))</f>
        <v/>
      </c>
      <c r="V473" s="35">
        <f>IF($A473="","",IF(COUNTIF($A$2:$A$501,$A473)&gt;1,"Código duplicado",IF(OR($B473="",$C473="",$D473="",$E473="",$F473="",$G473="",$H473="",$K473="",$L473="",$M473="",$N473=""),"Revisar campos obrigatórios",IF(AND($H473="Falta",$B473+$C473&gt;NOW()),"Falta com horário futuro",IF(AND($H473="Cancelamento",OR($I473="",$J473="")),"Informar aviso do cancelamento",IF(AND($H473="Falta",OR($I473&lt;&gt;"",$J473&lt;&gt;"")),"Limpar aviso para falta",IF(AND($H473="Cancelamento",($I473+$J473)&gt;($B473+$C473)),"Aviso após o horário",IF(AND($K473=0,$L473&gt;0),"Receita substituta sem reposição",IF(AND($K473&gt;0,$L473=0),"Confirmar reposição sem receita",IF(AND($N473="Retido",$M473&lt;=0),"Depósito retido sem valor",IF(AND($N473="Devolvido",$M473&lt;=0),"Depósito devolvido sem valor",IF(AND($N473="Não se aplica",$M473&gt;0),"Definir destino do depósito",IF($M473&gt;$G473,"Depósito acima do valor previsto","OK")))))))))))))</f>
        <v/>
      </c>
    </row>
    <row r="474" ht="22" customHeight="1">
      <c r="A474" s="25" t="n"/>
      <c r="B474" s="48" t="n"/>
      <c r="C474" s="49" t="n"/>
      <c r="D474" s="28" t="n"/>
      <c r="E474" s="25" t="n"/>
      <c r="F474" s="25" t="n"/>
      <c r="G474" s="50" t="n"/>
      <c r="H474" s="25" t="n"/>
      <c r="I474" s="48" t="n"/>
      <c r="J474" s="49" t="n"/>
      <c r="K474" s="28" t="n"/>
      <c r="L474" s="50" t="n"/>
      <c r="M474" s="50" t="n"/>
      <c r="N474" s="25" t="n"/>
      <c r="O474" s="30">
        <f>IF($A474="","",IF($H474="Falta",0,IF(OR($B474="",$C474="",$I474="",$J474=""),"",MAX(0,(($B474+$C474)-($I474+$J474))*24))))</f>
        <v/>
      </c>
      <c r="P474" s="31">
        <f>IF($A474="","",IF($H474="Falta","Falta",IF($H474="Cancelamento",IF(OR($B474="",$C474="",$I474="",$J474=""),"Aviso não informado",IF(($I474+$J474)&gt;($B474+$C474),"Aviso após o horário",IF((($B474+$C474)-($I474+$J474))*24&lt;=Parâmetros!$B$2,"Cancelamento tardio","Cancelamento antecipado"))),"Tipo inválido")))</f>
        <v/>
      </c>
      <c r="Q474" s="31">
        <f>IF($A474="","",IF(OR($D474="",$K474=""),"",IF($K474=0,"Não",IF($K474&lt;$D474,"Parcial","Total"))))</f>
        <v/>
      </c>
      <c r="R474" s="32">
        <f>IF($A474="","",IF(OR($D474="",$K474=""),"",MAX(0,$D474-$K474)))</f>
        <v/>
      </c>
      <c r="S474" s="51">
        <f>IF($A474="","",IF(OR($G474="",$L474=""),"",MAX(0,$G474-$L474)))</f>
        <v/>
      </c>
      <c r="T474" s="51">
        <f>IF($A474="","",IF(OR($M474="",$N474="",$S474=""),"",IF($N474="Retido",MIN($M474,$S474),0)))</f>
        <v/>
      </c>
      <c r="U474" s="51">
        <f>IF($A474="","",IF(OR($S474="",$T474=""),"",MAX(0,$S474-$T474)))</f>
        <v/>
      </c>
      <c r="V474" s="31">
        <f>IF($A474="","",IF(COUNTIF($A$2:$A$501,$A474)&gt;1,"Código duplicado",IF(OR($B474="",$C474="",$D474="",$E474="",$F474="",$G474="",$H474="",$K474="",$L474="",$M474="",$N474=""),"Revisar campos obrigatórios",IF(AND($H474="Falta",$B474+$C474&gt;NOW()),"Falta com horário futuro",IF(AND($H474="Cancelamento",OR($I474="",$J474="")),"Informar aviso do cancelamento",IF(AND($H474="Falta",OR($I474&lt;&gt;"",$J474&lt;&gt;"")),"Limpar aviso para falta",IF(AND($H474="Cancelamento",($I474+$J474)&gt;($B474+$C474)),"Aviso após o horário",IF(AND($K474=0,$L474&gt;0),"Receita substituta sem reposição",IF(AND($K474&gt;0,$L474=0),"Confirmar reposição sem receita",IF(AND($N474="Retido",$M474&lt;=0),"Depósito retido sem valor",IF(AND($N474="Devolvido",$M474&lt;=0),"Depósito devolvido sem valor",IF(AND($N474="Não se aplica",$M474&gt;0),"Definir destino do depósito",IF($M474&gt;$G474,"Depósito acima do valor previsto","OK")))))))))))))</f>
        <v/>
      </c>
    </row>
    <row r="475" ht="22" customHeight="1">
      <c r="A475" s="25" t="n"/>
      <c r="B475" s="48" t="n"/>
      <c r="C475" s="49" t="n"/>
      <c r="D475" s="28" t="n"/>
      <c r="E475" s="25" t="n"/>
      <c r="F475" s="25" t="n"/>
      <c r="G475" s="50" t="n"/>
      <c r="H475" s="25" t="n"/>
      <c r="I475" s="48" t="n"/>
      <c r="J475" s="49" t="n"/>
      <c r="K475" s="28" t="n"/>
      <c r="L475" s="50" t="n"/>
      <c r="M475" s="50" t="n"/>
      <c r="N475" s="25" t="n"/>
      <c r="O475" s="34">
        <f>IF($A475="","",IF($H475="Falta",0,IF(OR($B475="",$C475="",$I475="",$J475=""),"",MAX(0,(($B475+$C475)-($I475+$J475))*24))))</f>
        <v/>
      </c>
      <c r="P475" s="35">
        <f>IF($A475="","",IF($H475="Falta","Falta",IF($H475="Cancelamento",IF(OR($B475="",$C475="",$I475="",$J475=""),"Aviso não informado",IF(($I475+$J475)&gt;($B475+$C475),"Aviso após o horário",IF((($B475+$C475)-($I475+$J475))*24&lt;=Parâmetros!$B$2,"Cancelamento tardio","Cancelamento antecipado"))),"Tipo inválido")))</f>
        <v/>
      </c>
      <c r="Q475" s="35">
        <f>IF($A475="","",IF(OR($D475="",$K475=""),"",IF($K475=0,"Não",IF($K475&lt;$D475,"Parcial","Total"))))</f>
        <v/>
      </c>
      <c r="R475" s="36">
        <f>IF($A475="","",IF(OR($D475="",$K475=""),"",MAX(0,$D475-$K475)))</f>
        <v/>
      </c>
      <c r="S475" s="52">
        <f>IF($A475="","",IF(OR($G475="",$L475=""),"",MAX(0,$G475-$L475)))</f>
        <v/>
      </c>
      <c r="T475" s="52">
        <f>IF($A475="","",IF(OR($M475="",$N475="",$S475=""),"",IF($N475="Retido",MIN($M475,$S475),0)))</f>
        <v/>
      </c>
      <c r="U475" s="52">
        <f>IF($A475="","",IF(OR($S475="",$T475=""),"",MAX(0,$S475-$T475)))</f>
        <v/>
      </c>
      <c r="V475" s="35">
        <f>IF($A475="","",IF(COUNTIF($A$2:$A$501,$A475)&gt;1,"Código duplicado",IF(OR($B475="",$C475="",$D475="",$E475="",$F475="",$G475="",$H475="",$K475="",$L475="",$M475="",$N475=""),"Revisar campos obrigatórios",IF(AND($H475="Falta",$B475+$C475&gt;NOW()),"Falta com horário futuro",IF(AND($H475="Cancelamento",OR($I475="",$J475="")),"Informar aviso do cancelamento",IF(AND($H475="Falta",OR($I475&lt;&gt;"",$J475&lt;&gt;"")),"Limpar aviso para falta",IF(AND($H475="Cancelamento",($I475+$J475)&gt;($B475+$C475)),"Aviso após o horário",IF(AND($K475=0,$L475&gt;0),"Receita substituta sem reposição",IF(AND($K475&gt;0,$L475=0),"Confirmar reposição sem receita",IF(AND($N475="Retido",$M475&lt;=0),"Depósito retido sem valor",IF(AND($N475="Devolvido",$M475&lt;=0),"Depósito devolvido sem valor",IF(AND($N475="Não se aplica",$M475&gt;0),"Definir destino do depósito",IF($M475&gt;$G475,"Depósito acima do valor previsto","OK")))))))))))))</f>
        <v/>
      </c>
    </row>
    <row r="476" ht="22" customHeight="1">
      <c r="A476" s="25" t="n"/>
      <c r="B476" s="48" t="n"/>
      <c r="C476" s="49" t="n"/>
      <c r="D476" s="28" t="n"/>
      <c r="E476" s="25" t="n"/>
      <c r="F476" s="25" t="n"/>
      <c r="G476" s="50" t="n"/>
      <c r="H476" s="25" t="n"/>
      <c r="I476" s="48" t="n"/>
      <c r="J476" s="49" t="n"/>
      <c r="K476" s="28" t="n"/>
      <c r="L476" s="50" t="n"/>
      <c r="M476" s="50" t="n"/>
      <c r="N476" s="25" t="n"/>
      <c r="O476" s="30">
        <f>IF($A476="","",IF($H476="Falta",0,IF(OR($B476="",$C476="",$I476="",$J476=""),"",MAX(0,(($B476+$C476)-($I476+$J476))*24))))</f>
        <v/>
      </c>
      <c r="P476" s="31">
        <f>IF($A476="","",IF($H476="Falta","Falta",IF($H476="Cancelamento",IF(OR($B476="",$C476="",$I476="",$J476=""),"Aviso não informado",IF(($I476+$J476)&gt;($B476+$C476),"Aviso após o horário",IF((($B476+$C476)-($I476+$J476))*24&lt;=Parâmetros!$B$2,"Cancelamento tardio","Cancelamento antecipado"))),"Tipo inválido")))</f>
        <v/>
      </c>
      <c r="Q476" s="31">
        <f>IF($A476="","",IF(OR($D476="",$K476=""),"",IF($K476=0,"Não",IF($K476&lt;$D476,"Parcial","Total"))))</f>
        <v/>
      </c>
      <c r="R476" s="32">
        <f>IF($A476="","",IF(OR($D476="",$K476=""),"",MAX(0,$D476-$K476)))</f>
        <v/>
      </c>
      <c r="S476" s="51">
        <f>IF($A476="","",IF(OR($G476="",$L476=""),"",MAX(0,$G476-$L476)))</f>
        <v/>
      </c>
      <c r="T476" s="51">
        <f>IF($A476="","",IF(OR($M476="",$N476="",$S476=""),"",IF($N476="Retido",MIN($M476,$S476),0)))</f>
        <v/>
      </c>
      <c r="U476" s="51">
        <f>IF($A476="","",IF(OR($S476="",$T476=""),"",MAX(0,$S476-$T476)))</f>
        <v/>
      </c>
      <c r="V476" s="31">
        <f>IF($A476="","",IF(COUNTIF($A$2:$A$501,$A476)&gt;1,"Código duplicado",IF(OR($B476="",$C476="",$D476="",$E476="",$F476="",$G476="",$H476="",$K476="",$L476="",$M476="",$N476=""),"Revisar campos obrigatórios",IF(AND($H476="Falta",$B476+$C476&gt;NOW()),"Falta com horário futuro",IF(AND($H476="Cancelamento",OR($I476="",$J476="")),"Informar aviso do cancelamento",IF(AND($H476="Falta",OR($I476&lt;&gt;"",$J476&lt;&gt;"")),"Limpar aviso para falta",IF(AND($H476="Cancelamento",($I476+$J476)&gt;($B476+$C476)),"Aviso após o horário",IF(AND($K476=0,$L476&gt;0),"Receita substituta sem reposição",IF(AND($K476&gt;0,$L476=0),"Confirmar reposição sem receita",IF(AND($N476="Retido",$M476&lt;=0),"Depósito retido sem valor",IF(AND($N476="Devolvido",$M476&lt;=0),"Depósito devolvido sem valor",IF(AND($N476="Não se aplica",$M476&gt;0),"Definir destino do depósito",IF($M476&gt;$G476,"Depósito acima do valor previsto","OK")))))))))))))</f>
        <v/>
      </c>
    </row>
    <row r="477" ht="22" customHeight="1">
      <c r="A477" s="25" t="n"/>
      <c r="B477" s="48" t="n"/>
      <c r="C477" s="49" t="n"/>
      <c r="D477" s="28" t="n"/>
      <c r="E477" s="25" t="n"/>
      <c r="F477" s="25" t="n"/>
      <c r="G477" s="50" t="n"/>
      <c r="H477" s="25" t="n"/>
      <c r="I477" s="48" t="n"/>
      <c r="J477" s="49" t="n"/>
      <c r="K477" s="28" t="n"/>
      <c r="L477" s="50" t="n"/>
      <c r="M477" s="50" t="n"/>
      <c r="N477" s="25" t="n"/>
      <c r="O477" s="34">
        <f>IF($A477="","",IF($H477="Falta",0,IF(OR($B477="",$C477="",$I477="",$J477=""),"",MAX(0,(($B477+$C477)-($I477+$J477))*24))))</f>
        <v/>
      </c>
      <c r="P477" s="35">
        <f>IF($A477="","",IF($H477="Falta","Falta",IF($H477="Cancelamento",IF(OR($B477="",$C477="",$I477="",$J477=""),"Aviso não informado",IF(($I477+$J477)&gt;($B477+$C477),"Aviso após o horário",IF((($B477+$C477)-($I477+$J477))*24&lt;=Parâmetros!$B$2,"Cancelamento tardio","Cancelamento antecipado"))),"Tipo inválido")))</f>
        <v/>
      </c>
      <c r="Q477" s="35">
        <f>IF($A477="","",IF(OR($D477="",$K477=""),"",IF($K477=0,"Não",IF($K477&lt;$D477,"Parcial","Total"))))</f>
        <v/>
      </c>
      <c r="R477" s="36">
        <f>IF($A477="","",IF(OR($D477="",$K477=""),"",MAX(0,$D477-$K477)))</f>
        <v/>
      </c>
      <c r="S477" s="52">
        <f>IF($A477="","",IF(OR($G477="",$L477=""),"",MAX(0,$G477-$L477)))</f>
        <v/>
      </c>
      <c r="T477" s="52">
        <f>IF($A477="","",IF(OR($M477="",$N477="",$S477=""),"",IF($N477="Retido",MIN($M477,$S477),0)))</f>
        <v/>
      </c>
      <c r="U477" s="52">
        <f>IF($A477="","",IF(OR($S477="",$T477=""),"",MAX(0,$S477-$T477)))</f>
        <v/>
      </c>
      <c r="V477" s="35">
        <f>IF($A477="","",IF(COUNTIF($A$2:$A$501,$A477)&gt;1,"Código duplicado",IF(OR($B477="",$C477="",$D477="",$E477="",$F477="",$G477="",$H477="",$K477="",$L477="",$M477="",$N477=""),"Revisar campos obrigatórios",IF(AND($H477="Falta",$B477+$C477&gt;NOW()),"Falta com horário futuro",IF(AND($H477="Cancelamento",OR($I477="",$J477="")),"Informar aviso do cancelamento",IF(AND($H477="Falta",OR($I477&lt;&gt;"",$J477&lt;&gt;"")),"Limpar aviso para falta",IF(AND($H477="Cancelamento",($I477+$J477)&gt;($B477+$C477)),"Aviso após o horário",IF(AND($K477=0,$L477&gt;0),"Receita substituta sem reposição",IF(AND($K477&gt;0,$L477=0),"Confirmar reposição sem receita",IF(AND($N477="Retido",$M477&lt;=0),"Depósito retido sem valor",IF(AND($N477="Devolvido",$M477&lt;=0),"Depósito devolvido sem valor",IF(AND($N477="Não se aplica",$M477&gt;0),"Definir destino do depósito",IF($M477&gt;$G477,"Depósito acima do valor previsto","OK")))))))))))))</f>
        <v/>
      </c>
    </row>
    <row r="478" ht="22" customHeight="1">
      <c r="A478" s="25" t="n"/>
      <c r="B478" s="48" t="n"/>
      <c r="C478" s="49" t="n"/>
      <c r="D478" s="28" t="n"/>
      <c r="E478" s="25" t="n"/>
      <c r="F478" s="25" t="n"/>
      <c r="G478" s="50" t="n"/>
      <c r="H478" s="25" t="n"/>
      <c r="I478" s="48" t="n"/>
      <c r="J478" s="49" t="n"/>
      <c r="K478" s="28" t="n"/>
      <c r="L478" s="50" t="n"/>
      <c r="M478" s="50" t="n"/>
      <c r="N478" s="25" t="n"/>
      <c r="O478" s="30">
        <f>IF($A478="","",IF($H478="Falta",0,IF(OR($B478="",$C478="",$I478="",$J478=""),"",MAX(0,(($B478+$C478)-($I478+$J478))*24))))</f>
        <v/>
      </c>
      <c r="P478" s="31">
        <f>IF($A478="","",IF($H478="Falta","Falta",IF($H478="Cancelamento",IF(OR($B478="",$C478="",$I478="",$J478=""),"Aviso não informado",IF(($I478+$J478)&gt;($B478+$C478),"Aviso após o horário",IF((($B478+$C478)-($I478+$J478))*24&lt;=Parâmetros!$B$2,"Cancelamento tardio","Cancelamento antecipado"))),"Tipo inválido")))</f>
        <v/>
      </c>
      <c r="Q478" s="31">
        <f>IF($A478="","",IF(OR($D478="",$K478=""),"",IF($K478=0,"Não",IF($K478&lt;$D478,"Parcial","Total"))))</f>
        <v/>
      </c>
      <c r="R478" s="32">
        <f>IF($A478="","",IF(OR($D478="",$K478=""),"",MAX(0,$D478-$K478)))</f>
        <v/>
      </c>
      <c r="S478" s="51">
        <f>IF($A478="","",IF(OR($G478="",$L478=""),"",MAX(0,$G478-$L478)))</f>
        <v/>
      </c>
      <c r="T478" s="51">
        <f>IF($A478="","",IF(OR($M478="",$N478="",$S478=""),"",IF($N478="Retido",MIN($M478,$S478),0)))</f>
        <v/>
      </c>
      <c r="U478" s="51">
        <f>IF($A478="","",IF(OR($S478="",$T478=""),"",MAX(0,$S478-$T478)))</f>
        <v/>
      </c>
      <c r="V478" s="31">
        <f>IF($A478="","",IF(COUNTIF($A$2:$A$501,$A478)&gt;1,"Código duplicado",IF(OR($B478="",$C478="",$D478="",$E478="",$F478="",$G478="",$H478="",$K478="",$L478="",$M478="",$N478=""),"Revisar campos obrigatórios",IF(AND($H478="Falta",$B478+$C478&gt;NOW()),"Falta com horário futuro",IF(AND($H478="Cancelamento",OR($I478="",$J478="")),"Informar aviso do cancelamento",IF(AND($H478="Falta",OR($I478&lt;&gt;"",$J478&lt;&gt;"")),"Limpar aviso para falta",IF(AND($H478="Cancelamento",($I478+$J478)&gt;($B478+$C478)),"Aviso após o horário",IF(AND($K478=0,$L478&gt;0),"Receita substituta sem reposição",IF(AND($K478&gt;0,$L478=0),"Confirmar reposição sem receita",IF(AND($N478="Retido",$M478&lt;=0),"Depósito retido sem valor",IF(AND($N478="Devolvido",$M478&lt;=0),"Depósito devolvido sem valor",IF(AND($N478="Não se aplica",$M478&gt;0),"Definir destino do depósito",IF($M478&gt;$G478,"Depósito acima do valor previsto","OK")))))))))))))</f>
        <v/>
      </c>
    </row>
    <row r="479" ht="22" customHeight="1">
      <c r="A479" s="25" t="n"/>
      <c r="B479" s="48" t="n"/>
      <c r="C479" s="49" t="n"/>
      <c r="D479" s="28" t="n"/>
      <c r="E479" s="25" t="n"/>
      <c r="F479" s="25" t="n"/>
      <c r="G479" s="50" t="n"/>
      <c r="H479" s="25" t="n"/>
      <c r="I479" s="48" t="n"/>
      <c r="J479" s="49" t="n"/>
      <c r="K479" s="28" t="n"/>
      <c r="L479" s="50" t="n"/>
      <c r="M479" s="50" t="n"/>
      <c r="N479" s="25" t="n"/>
      <c r="O479" s="34">
        <f>IF($A479="","",IF($H479="Falta",0,IF(OR($B479="",$C479="",$I479="",$J479=""),"",MAX(0,(($B479+$C479)-($I479+$J479))*24))))</f>
        <v/>
      </c>
      <c r="P479" s="35">
        <f>IF($A479="","",IF($H479="Falta","Falta",IF($H479="Cancelamento",IF(OR($B479="",$C479="",$I479="",$J479=""),"Aviso não informado",IF(($I479+$J479)&gt;($B479+$C479),"Aviso após o horário",IF((($B479+$C479)-($I479+$J479))*24&lt;=Parâmetros!$B$2,"Cancelamento tardio","Cancelamento antecipado"))),"Tipo inválido")))</f>
        <v/>
      </c>
      <c r="Q479" s="35">
        <f>IF($A479="","",IF(OR($D479="",$K479=""),"",IF($K479=0,"Não",IF($K479&lt;$D479,"Parcial","Total"))))</f>
        <v/>
      </c>
      <c r="R479" s="36">
        <f>IF($A479="","",IF(OR($D479="",$K479=""),"",MAX(0,$D479-$K479)))</f>
        <v/>
      </c>
      <c r="S479" s="52">
        <f>IF($A479="","",IF(OR($G479="",$L479=""),"",MAX(0,$G479-$L479)))</f>
        <v/>
      </c>
      <c r="T479" s="52">
        <f>IF($A479="","",IF(OR($M479="",$N479="",$S479=""),"",IF($N479="Retido",MIN($M479,$S479),0)))</f>
        <v/>
      </c>
      <c r="U479" s="52">
        <f>IF($A479="","",IF(OR($S479="",$T479=""),"",MAX(0,$S479-$T479)))</f>
        <v/>
      </c>
      <c r="V479" s="35">
        <f>IF($A479="","",IF(COUNTIF($A$2:$A$501,$A479)&gt;1,"Código duplicado",IF(OR($B479="",$C479="",$D479="",$E479="",$F479="",$G479="",$H479="",$K479="",$L479="",$M479="",$N479=""),"Revisar campos obrigatórios",IF(AND($H479="Falta",$B479+$C479&gt;NOW()),"Falta com horário futuro",IF(AND($H479="Cancelamento",OR($I479="",$J479="")),"Informar aviso do cancelamento",IF(AND($H479="Falta",OR($I479&lt;&gt;"",$J479&lt;&gt;"")),"Limpar aviso para falta",IF(AND($H479="Cancelamento",($I479+$J479)&gt;($B479+$C479)),"Aviso após o horário",IF(AND($K479=0,$L479&gt;0),"Receita substituta sem reposição",IF(AND($K479&gt;0,$L479=0),"Confirmar reposição sem receita",IF(AND($N479="Retido",$M479&lt;=0),"Depósito retido sem valor",IF(AND($N479="Devolvido",$M479&lt;=0),"Depósito devolvido sem valor",IF(AND($N479="Não se aplica",$M479&gt;0),"Definir destino do depósito",IF($M479&gt;$G479,"Depósito acima do valor previsto","OK")))))))))))))</f>
        <v/>
      </c>
    </row>
    <row r="480" ht="22" customHeight="1">
      <c r="A480" s="25" t="n"/>
      <c r="B480" s="48" t="n"/>
      <c r="C480" s="49" t="n"/>
      <c r="D480" s="28" t="n"/>
      <c r="E480" s="25" t="n"/>
      <c r="F480" s="25" t="n"/>
      <c r="G480" s="50" t="n"/>
      <c r="H480" s="25" t="n"/>
      <c r="I480" s="48" t="n"/>
      <c r="J480" s="49" t="n"/>
      <c r="K480" s="28" t="n"/>
      <c r="L480" s="50" t="n"/>
      <c r="M480" s="50" t="n"/>
      <c r="N480" s="25" t="n"/>
      <c r="O480" s="30">
        <f>IF($A480="","",IF($H480="Falta",0,IF(OR($B480="",$C480="",$I480="",$J480=""),"",MAX(0,(($B480+$C480)-($I480+$J480))*24))))</f>
        <v/>
      </c>
      <c r="P480" s="31">
        <f>IF($A480="","",IF($H480="Falta","Falta",IF($H480="Cancelamento",IF(OR($B480="",$C480="",$I480="",$J480=""),"Aviso não informado",IF(($I480+$J480)&gt;($B480+$C480),"Aviso após o horário",IF((($B480+$C480)-($I480+$J480))*24&lt;=Parâmetros!$B$2,"Cancelamento tardio","Cancelamento antecipado"))),"Tipo inválido")))</f>
        <v/>
      </c>
      <c r="Q480" s="31">
        <f>IF($A480="","",IF(OR($D480="",$K480=""),"",IF($K480=0,"Não",IF($K480&lt;$D480,"Parcial","Total"))))</f>
        <v/>
      </c>
      <c r="R480" s="32">
        <f>IF($A480="","",IF(OR($D480="",$K480=""),"",MAX(0,$D480-$K480)))</f>
        <v/>
      </c>
      <c r="S480" s="51">
        <f>IF($A480="","",IF(OR($G480="",$L480=""),"",MAX(0,$G480-$L480)))</f>
        <v/>
      </c>
      <c r="T480" s="51">
        <f>IF($A480="","",IF(OR($M480="",$N480="",$S480=""),"",IF($N480="Retido",MIN($M480,$S480),0)))</f>
        <v/>
      </c>
      <c r="U480" s="51">
        <f>IF($A480="","",IF(OR($S480="",$T480=""),"",MAX(0,$S480-$T480)))</f>
        <v/>
      </c>
      <c r="V480" s="31">
        <f>IF($A480="","",IF(COUNTIF($A$2:$A$501,$A480)&gt;1,"Código duplicado",IF(OR($B480="",$C480="",$D480="",$E480="",$F480="",$G480="",$H480="",$K480="",$L480="",$M480="",$N480=""),"Revisar campos obrigatórios",IF(AND($H480="Falta",$B480+$C480&gt;NOW()),"Falta com horário futuro",IF(AND($H480="Cancelamento",OR($I480="",$J480="")),"Informar aviso do cancelamento",IF(AND($H480="Falta",OR($I480&lt;&gt;"",$J480&lt;&gt;"")),"Limpar aviso para falta",IF(AND($H480="Cancelamento",($I480+$J480)&gt;($B480+$C480)),"Aviso após o horário",IF(AND($K480=0,$L480&gt;0),"Receita substituta sem reposição",IF(AND($K480&gt;0,$L480=0),"Confirmar reposição sem receita",IF(AND($N480="Retido",$M480&lt;=0),"Depósito retido sem valor",IF(AND($N480="Devolvido",$M480&lt;=0),"Depósito devolvido sem valor",IF(AND($N480="Não se aplica",$M480&gt;0),"Definir destino do depósito",IF($M480&gt;$G480,"Depósito acima do valor previsto","OK")))))))))))))</f>
        <v/>
      </c>
    </row>
    <row r="481" ht="22" customHeight="1">
      <c r="A481" s="25" t="n"/>
      <c r="B481" s="48" t="n"/>
      <c r="C481" s="49" t="n"/>
      <c r="D481" s="28" t="n"/>
      <c r="E481" s="25" t="n"/>
      <c r="F481" s="25" t="n"/>
      <c r="G481" s="50" t="n"/>
      <c r="H481" s="25" t="n"/>
      <c r="I481" s="48" t="n"/>
      <c r="J481" s="49" t="n"/>
      <c r="K481" s="28" t="n"/>
      <c r="L481" s="50" t="n"/>
      <c r="M481" s="50" t="n"/>
      <c r="N481" s="25" t="n"/>
      <c r="O481" s="34">
        <f>IF($A481="","",IF($H481="Falta",0,IF(OR($B481="",$C481="",$I481="",$J481=""),"",MAX(0,(($B481+$C481)-($I481+$J481))*24))))</f>
        <v/>
      </c>
      <c r="P481" s="35">
        <f>IF($A481="","",IF($H481="Falta","Falta",IF($H481="Cancelamento",IF(OR($B481="",$C481="",$I481="",$J481=""),"Aviso não informado",IF(($I481+$J481)&gt;($B481+$C481),"Aviso após o horário",IF((($B481+$C481)-($I481+$J481))*24&lt;=Parâmetros!$B$2,"Cancelamento tardio","Cancelamento antecipado"))),"Tipo inválido")))</f>
        <v/>
      </c>
      <c r="Q481" s="35">
        <f>IF($A481="","",IF(OR($D481="",$K481=""),"",IF($K481=0,"Não",IF($K481&lt;$D481,"Parcial","Total"))))</f>
        <v/>
      </c>
      <c r="R481" s="36">
        <f>IF($A481="","",IF(OR($D481="",$K481=""),"",MAX(0,$D481-$K481)))</f>
        <v/>
      </c>
      <c r="S481" s="52">
        <f>IF($A481="","",IF(OR($G481="",$L481=""),"",MAX(0,$G481-$L481)))</f>
        <v/>
      </c>
      <c r="T481" s="52">
        <f>IF($A481="","",IF(OR($M481="",$N481="",$S481=""),"",IF($N481="Retido",MIN($M481,$S481),0)))</f>
        <v/>
      </c>
      <c r="U481" s="52">
        <f>IF($A481="","",IF(OR($S481="",$T481=""),"",MAX(0,$S481-$T481)))</f>
        <v/>
      </c>
      <c r="V481" s="35">
        <f>IF($A481="","",IF(COUNTIF($A$2:$A$501,$A481)&gt;1,"Código duplicado",IF(OR($B481="",$C481="",$D481="",$E481="",$F481="",$G481="",$H481="",$K481="",$L481="",$M481="",$N481=""),"Revisar campos obrigatórios",IF(AND($H481="Falta",$B481+$C481&gt;NOW()),"Falta com horário futuro",IF(AND($H481="Cancelamento",OR($I481="",$J481="")),"Informar aviso do cancelamento",IF(AND($H481="Falta",OR($I481&lt;&gt;"",$J481&lt;&gt;"")),"Limpar aviso para falta",IF(AND($H481="Cancelamento",($I481+$J481)&gt;($B481+$C481)),"Aviso após o horário",IF(AND($K481=0,$L481&gt;0),"Receita substituta sem reposição",IF(AND($K481&gt;0,$L481=0),"Confirmar reposição sem receita",IF(AND($N481="Retido",$M481&lt;=0),"Depósito retido sem valor",IF(AND($N481="Devolvido",$M481&lt;=0),"Depósito devolvido sem valor",IF(AND($N481="Não se aplica",$M481&gt;0),"Definir destino do depósito",IF($M481&gt;$G481,"Depósito acima do valor previsto","OK")))))))))))))</f>
        <v/>
      </c>
    </row>
    <row r="482" ht="22" customHeight="1">
      <c r="A482" s="25" t="n"/>
      <c r="B482" s="48" t="n"/>
      <c r="C482" s="49" t="n"/>
      <c r="D482" s="28" t="n"/>
      <c r="E482" s="25" t="n"/>
      <c r="F482" s="25" t="n"/>
      <c r="G482" s="50" t="n"/>
      <c r="H482" s="25" t="n"/>
      <c r="I482" s="48" t="n"/>
      <c r="J482" s="49" t="n"/>
      <c r="K482" s="28" t="n"/>
      <c r="L482" s="50" t="n"/>
      <c r="M482" s="50" t="n"/>
      <c r="N482" s="25" t="n"/>
      <c r="O482" s="30">
        <f>IF($A482="","",IF($H482="Falta",0,IF(OR($B482="",$C482="",$I482="",$J482=""),"",MAX(0,(($B482+$C482)-($I482+$J482))*24))))</f>
        <v/>
      </c>
      <c r="P482" s="31">
        <f>IF($A482="","",IF($H482="Falta","Falta",IF($H482="Cancelamento",IF(OR($B482="",$C482="",$I482="",$J482=""),"Aviso não informado",IF(($I482+$J482)&gt;($B482+$C482),"Aviso após o horário",IF((($B482+$C482)-($I482+$J482))*24&lt;=Parâmetros!$B$2,"Cancelamento tardio","Cancelamento antecipado"))),"Tipo inválido")))</f>
        <v/>
      </c>
      <c r="Q482" s="31">
        <f>IF($A482="","",IF(OR($D482="",$K482=""),"",IF($K482=0,"Não",IF($K482&lt;$D482,"Parcial","Total"))))</f>
        <v/>
      </c>
      <c r="R482" s="32">
        <f>IF($A482="","",IF(OR($D482="",$K482=""),"",MAX(0,$D482-$K482)))</f>
        <v/>
      </c>
      <c r="S482" s="51">
        <f>IF($A482="","",IF(OR($G482="",$L482=""),"",MAX(0,$G482-$L482)))</f>
        <v/>
      </c>
      <c r="T482" s="51">
        <f>IF($A482="","",IF(OR($M482="",$N482="",$S482=""),"",IF($N482="Retido",MIN($M482,$S482),0)))</f>
        <v/>
      </c>
      <c r="U482" s="51">
        <f>IF($A482="","",IF(OR($S482="",$T482=""),"",MAX(0,$S482-$T482)))</f>
        <v/>
      </c>
      <c r="V482" s="31">
        <f>IF($A482="","",IF(COUNTIF($A$2:$A$501,$A482)&gt;1,"Código duplicado",IF(OR($B482="",$C482="",$D482="",$E482="",$F482="",$G482="",$H482="",$K482="",$L482="",$M482="",$N482=""),"Revisar campos obrigatórios",IF(AND($H482="Falta",$B482+$C482&gt;NOW()),"Falta com horário futuro",IF(AND($H482="Cancelamento",OR($I482="",$J482="")),"Informar aviso do cancelamento",IF(AND($H482="Falta",OR($I482&lt;&gt;"",$J482&lt;&gt;"")),"Limpar aviso para falta",IF(AND($H482="Cancelamento",($I482+$J482)&gt;($B482+$C482)),"Aviso após o horário",IF(AND($K482=0,$L482&gt;0),"Receita substituta sem reposição",IF(AND($K482&gt;0,$L482=0),"Confirmar reposição sem receita",IF(AND($N482="Retido",$M482&lt;=0),"Depósito retido sem valor",IF(AND($N482="Devolvido",$M482&lt;=0),"Depósito devolvido sem valor",IF(AND($N482="Não se aplica",$M482&gt;0),"Definir destino do depósito",IF($M482&gt;$G482,"Depósito acima do valor previsto","OK")))))))))))))</f>
        <v/>
      </c>
    </row>
    <row r="483" ht="22" customHeight="1">
      <c r="A483" s="25" t="n"/>
      <c r="B483" s="48" t="n"/>
      <c r="C483" s="49" t="n"/>
      <c r="D483" s="28" t="n"/>
      <c r="E483" s="25" t="n"/>
      <c r="F483" s="25" t="n"/>
      <c r="G483" s="50" t="n"/>
      <c r="H483" s="25" t="n"/>
      <c r="I483" s="48" t="n"/>
      <c r="J483" s="49" t="n"/>
      <c r="K483" s="28" t="n"/>
      <c r="L483" s="50" t="n"/>
      <c r="M483" s="50" t="n"/>
      <c r="N483" s="25" t="n"/>
      <c r="O483" s="34">
        <f>IF($A483="","",IF($H483="Falta",0,IF(OR($B483="",$C483="",$I483="",$J483=""),"",MAX(0,(($B483+$C483)-($I483+$J483))*24))))</f>
        <v/>
      </c>
      <c r="P483" s="35">
        <f>IF($A483="","",IF($H483="Falta","Falta",IF($H483="Cancelamento",IF(OR($B483="",$C483="",$I483="",$J483=""),"Aviso não informado",IF(($I483+$J483)&gt;($B483+$C483),"Aviso após o horário",IF((($B483+$C483)-($I483+$J483))*24&lt;=Parâmetros!$B$2,"Cancelamento tardio","Cancelamento antecipado"))),"Tipo inválido")))</f>
        <v/>
      </c>
      <c r="Q483" s="35">
        <f>IF($A483="","",IF(OR($D483="",$K483=""),"",IF($K483=0,"Não",IF($K483&lt;$D483,"Parcial","Total"))))</f>
        <v/>
      </c>
      <c r="R483" s="36">
        <f>IF($A483="","",IF(OR($D483="",$K483=""),"",MAX(0,$D483-$K483)))</f>
        <v/>
      </c>
      <c r="S483" s="52">
        <f>IF($A483="","",IF(OR($G483="",$L483=""),"",MAX(0,$G483-$L483)))</f>
        <v/>
      </c>
      <c r="T483" s="52">
        <f>IF($A483="","",IF(OR($M483="",$N483="",$S483=""),"",IF($N483="Retido",MIN($M483,$S483),0)))</f>
        <v/>
      </c>
      <c r="U483" s="52">
        <f>IF($A483="","",IF(OR($S483="",$T483=""),"",MAX(0,$S483-$T483)))</f>
        <v/>
      </c>
      <c r="V483" s="35">
        <f>IF($A483="","",IF(COUNTIF($A$2:$A$501,$A483)&gt;1,"Código duplicado",IF(OR($B483="",$C483="",$D483="",$E483="",$F483="",$G483="",$H483="",$K483="",$L483="",$M483="",$N483=""),"Revisar campos obrigatórios",IF(AND($H483="Falta",$B483+$C483&gt;NOW()),"Falta com horário futuro",IF(AND($H483="Cancelamento",OR($I483="",$J483="")),"Informar aviso do cancelamento",IF(AND($H483="Falta",OR($I483&lt;&gt;"",$J483&lt;&gt;"")),"Limpar aviso para falta",IF(AND($H483="Cancelamento",($I483+$J483)&gt;($B483+$C483)),"Aviso após o horário",IF(AND($K483=0,$L483&gt;0),"Receita substituta sem reposição",IF(AND($K483&gt;0,$L483=0),"Confirmar reposição sem receita",IF(AND($N483="Retido",$M483&lt;=0),"Depósito retido sem valor",IF(AND($N483="Devolvido",$M483&lt;=0),"Depósito devolvido sem valor",IF(AND($N483="Não se aplica",$M483&gt;0),"Definir destino do depósito",IF($M483&gt;$G483,"Depósito acima do valor previsto","OK")))))))))))))</f>
        <v/>
      </c>
    </row>
    <row r="484" ht="22" customHeight="1">
      <c r="A484" s="25" t="n"/>
      <c r="B484" s="48" t="n"/>
      <c r="C484" s="49" t="n"/>
      <c r="D484" s="28" t="n"/>
      <c r="E484" s="25" t="n"/>
      <c r="F484" s="25" t="n"/>
      <c r="G484" s="50" t="n"/>
      <c r="H484" s="25" t="n"/>
      <c r="I484" s="48" t="n"/>
      <c r="J484" s="49" t="n"/>
      <c r="K484" s="28" t="n"/>
      <c r="L484" s="50" t="n"/>
      <c r="M484" s="50" t="n"/>
      <c r="N484" s="25" t="n"/>
      <c r="O484" s="30">
        <f>IF($A484="","",IF($H484="Falta",0,IF(OR($B484="",$C484="",$I484="",$J484=""),"",MAX(0,(($B484+$C484)-($I484+$J484))*24))))</f>
        <v/>
      </c>
      <c r="P484" s="31">
        <f>IF($A484="","",IF($H484="Falta","Falta",IF($H484="Cancelamento",IF(OR($B484="",$C484="",$I484="",$J484=""),"Aviso não informado",IF(($I484+$J484)&gt;($B484+$C484),"Aviso após o horário",IF((($B484+$C484)-($I484+$J484))*24&lt;=Parâmetros!$B$2,"Cancelamento tardio","Cancelamento antecipado"))),"Tipo inválido")))</f>
        <v/>
      </c>
      <c r="Q484" s="31">
        <f>IF($A484="","",IF(OR($D484="",$K484=""),"",IF($K484=0,"Não",IF($K484&lt;$D484,"Parcial","Total"))))</f>
        <v/>
      </c>
      <c r="R484" s="32">
        <f>IF($A484="","",IF(OR($D484="",$K484=""),"",MAX(0,$D484-$K484)))</f>
        <v/>
      </c>
      <c r="S484" s="51">
        <f>IF($A484="","",IF(OR($G484="",$L484=""),"",MAX(0,$G484-$L484)))</f>
        <v/>
      </c>
      <c r="T484" s="51">
        <f>IF($A484="","",IF(OR($M484="",$N484="",$S484=""),"",IF($N484="Retido",MIN($M484,$S484),0)))</f>
        <v/>
      </c>
      <c r="U484" s="51">
        <f>IF($A484="","",IF(OR($S484="",$T484=""),"",MAX(0,$S484-$T484)))</f>
        <v/>
      </c>
      <c r="V484" s="31">
        <f>IF($A484="","",IF(COUNTIF($A$2:$A$501,$A484)&gt;1,"Código duplicado",IF(OR($B484="",$C484="",$D484="",$E484="",$F484="",$G484="",$H484="",$K484="",$L484="",$M484="",$N484=""),"Revisar campos obrigatórios",IF(AND($H484="Falta",$B484+$C484&gt;NOW()),"Falta com horário futuro",IF(AND($H484="Cancelamento",OR($I484="",$J484="")),"Informar aviso do cancelamento",IF(AND($H484="Falta",OR($I484&lt;&gt;"",$J484&lt;&gt;"")),"Limpar aviso para falta",IF(AND($H484="Cancelamento",($I484+$J484)&gt;($B484+$C484)),"Aviso após o horário",IF(AND($K484=0,$L484&gt;0),"Receita substituta sem reposição",IF(AND($K484&gt;0,$L484=0),"Confirmar reposição sem receita",IF(AND($N484="Retido",$M484&lt;=0),"Depósito retido sem valor",IF(AND($N484="Devolvido",$M484&lt;=0),"Depósito devolvido sem valor",IF(AND($N484="Não se aplica",$M484&gt;0),"Definir destino do depósito",IF($M484&gt;$G484,"Depósito acima do valor previsto","OK")))))))))))))</f>
        <v/>
      </c>
    </row>
    <row r="485" ht="22" customHeight="1">
      <c r="A485" s="25" t="n"/>
      <c r="B485" s="48" t="n"/>
      <c r="C485" s="49" t="n"/>
      <c r="D485" s="28" t="n"/>
      <c r="E485" s="25" t="n"/>
      <c r="F485" s="25" t="n"/>
      <c r="G485" s="50" t="n"/>
      <c r="H485" s="25" t="n"/>
      <c r="I485" s="48" t="n"/>
      <c r="J485" s="49" t="n"/>
      <c r="K485" s="28" t="n"/>
      <c r="L485" s="50" t="n"/>
      <c r="M485" s="50" t="n"/>
      <c r="N485" s="25" t="n"/>
      <c r="O485" s="34">
        <f>IF($A485="","",IF($H485="Falta",0,IF(OR($B485="",$C485="",$I485="",$J485=""),"",MAX(0,(($B485+$C485)-($I485+$J485))*24))))</f>
        <v/>
      </c>
      <c r="P485" s="35">
        <f>IF($A485="","",IF($H485="Falta","Falta",IF($H485="Cancelamento",IF(OR($B485="",$C485="",$I485="",$J485=""),"Aviso não informado",IF(($I485+$J485)&gt;($B485+$C485),"Aviso após o horário",IF((($B485+$C485)-($I485+$J485))*24&lt;=Parâmetros!$B$2,"Cancelamento tardio","Cancelamento antecipado"))),"Tipo inválido")))</f>
        <v/>
      </c>
      <c r="Q485" s="35">
        <f>IF($A485="","",IF(OR($D485="",$K485=""),"",IF($K485=0,"Não",IF($K485&lt;$D485,"Parcial","Total"))))</f>
        <v/>
      </c>
      <c r="R485" s="36">
        <f>IF($A485="","",IF(OR($D485="",$K485=""),"",MAX(0,$D485-$K485)))</f>
        <v/>
      </c>
      <c r="S485" s="52">
        <f>IF($A485="","",IF(OR($G485="",$L485=""),"",MAX(0,$G485-$L485)))</f>
        <v/>
      </c>
      <c r="T485" s="52">
        <f>IF($A485="","",IF(OR($M485="",$N485="",$S485=""),"",IF($N485="Retido",MIN($M485,$S485),0)))</f>
        <v/>
      </c>
      <c r="U485" s="52">
        <f>IF($A485="","",IF(OR($S485="",$T485=""),"",MAX(0,$S485-$T485)))</f>
        <v/>
      </c>
      <c r="V485" s="35">
        <f>IF($A485="","",IF(COUNTIF($A$2:$A$501,$A485)&gt;1,"Código duplicado",IF(OR($B485="",$C485="",$D485="",$E485="",$F485="",$G485="",$H485="",$K485="",$L485="",$M485="",$N485=""),"Revisar campos obrigatórios",IF(AND($H485="Falta",$B485+$C485&gt;NOW()),"Falta com horário futuro",IF(AND($H485="Cancelamento",OR($I485="",$J485="")),"Informar aviso do cancelamento",IF(AND($H485="Falta",OR($I485&lt;&gt;"",$J485&lt;&gt;"")),"Limpar aviso para falta",IF(AND($H485="Cancelamento",($I485+$J485)&gt;($B485+$C485)),"Aviso após o horário",IF(AND($K485=0,$L485&gt;0),"Receita substituta sem reposição",IF(AND($K485&gt;0,$L485=0),"Confirmar reposição sem receita",IF(AND($N485="Retido",$M485&lt;=0),"Depósito retido sem valor",IF(AND($N485="Devolvido",$M485&lt;=0),"Depósito devolvido sem valor",IF(AND($N485="Não se aplica",$M485&gt;0),"Definir destino do depósito",IF($M485&gt;$G485,"Depósito acima do valor previsto","OK")))))))))))))</f>
        <v/>
      </c>
    </row>
    <row r="486" ht="22" customHeight="1">
      <c r="A486" s="25" t="n"/>
      <c r="B486" s="48" t="n"/>
      <c r="C486" s="49" t="n"/>
      <c r="D486" s="28" t="n"/>
      <c r="E486" s="25" t="n"/>
      <c r="F486" s="25" t="n"/>
      <c r="G486" s="50" t="n"/>
      <c r="H486" s="25" t="n"/>
      <c r="I486" s="48" t="n"/>
      <c r="J486" s="49" t="n"/>
      <c r="K486" s="28" t="n"/>
      <c r="L486" s="50" t="n"/>
      <c r="M486" s="50" t="n"/>
      <c r="N486" s="25" t="n"/>
      <c r="O486" s="30">
        <f>IF($A486="","",IF($H486="Falta",0,IF(OR($B486="",$C486="",$I486="",$J486=""),"",MAX(0,(($B486+$C486)-($I486+$J486))*24))))</f>
        <v/>
      </c>
      <c r="P486" s="31">
        <f>IF($A486="","",IF($H486="Falta","Falta",IF($H486="Cancelamento",IF(OR($B486="",$C486="",$I486="",$J486=""),"Aviso não informado",IF(($I486+$J486)&gt;($B486+$C486),"Aviso após o horário",IF((($B486+$C486)-($I486+$J486))*24&lt;=Parâmetros!$B$2,"Cancelamento tardio","Cancelamento antecipado"))),"Tipo inválido")))</f>
        <v/>
      </c>
      <c r="Q486" s="31">
        <f>IF($A486="","",IF(OR($D486="",$K486=""),"",IF($K486=0,"Não",IF($K486&lt;$D486,"Parcial","Total"))))</f>
        <v/>
      </c>
      <c r="R486" s="32">
        <f>IF($A486="","",IF(OR($D486="",$K486=""),"",MAX(0,$D486-$K486)))</f>
        <v/>
      </c>
      <c r="S486" s="51">
        <f>IF($A486="","",IF(OR($G486="",$L486=""),"",MAX(0,$G486-$L486)))</f>
        <v/>
      </c>
      <c r="T486" s="51">
        <f>IF($A486="","",IF(OR($M486="",$N486="",$S486=""),"",IF($N486="Retido",MIN($M486,$S486),0)))</f>
        <v/>
      </c>
      <c r="U486" s="51">
        <f>IF($A486="","",IF(OR($S486="",$T486=""),"",MAX(0,$S486-$T486)))</f>
        <v/>
      </c>
      <c r="V486" s="31">
        <f>IF($A486="","",IF(COUNTIF($A$2:$A$501,$A486)&gt;1,"Código duplicado",IF(OR($B486="",$C486="",$D486="",$E486="",$F486="",$G486="",$H486="",$K486="",$L486="",$M486="",$N486=""),"Revisar campos obrigatórios",IF(AND($H486="Falta",$B486+$C486&gt;NOW()),"Falta com horário futuro",IF(AND($H486="Cancelamento",OR($I486="",$J486="")),"Informar aviso do cancelamento",IF(AND($H486="Falta",OR($I486&lt;&gt;"",$J486&lt;&gt;"")),"Limpar aviso para falta",IF(AND($H486="Cancelamento",($I486+$J486)&gt;($B486+$C486)),"Aviso após o horário",IF(AND($K486=0,$L486&gt;0),"Receita substituta sem reposição",IF(AND($K486&gt;0,$L486=0),"Confirmar reposição sem receita",IF(AND($N486="Retido",$M486&lt;=0),"Depósito retido sem valor",IF(AND($N486="Devolvido",$M486&lt;=0),"Depósito devolvido sem valor",IF(AND($N486="Não se aplica",$M486&gt;0),"Definir destino do depósito",IF($M486&gt;$G486,"Depósito acima do valor previsto","OK")))))))))))))</f>
        <v/>
      </c>
    </row>
    <row r="487" ht="22" customHeight="1">
      <c r="A487" s="25" t="n"/>
      <c r="B487" s="48" t="n"/>
      <c r="C487" s="49" t="n"/>
      <c r="D487" s="28" t="n"/>
      <c r="E487" s="25" t="n"/>
      <c r="F487" s="25" t="n"/>
      <c r="G487" s="50" t="n"/>
      <c r="H487" s="25" t="n"/>
      <c r="I487" s="48" t="n"/>
      <c r="J487" s="49" t="n"/>
      <c r="K487" s="28" t="n"/>
      <c r="L487" s="50" t="n"/>
      <c r="M487" s="50" t="n"/>
      <c r="N487" s="25" t="n"/>
      <c r="O487" s="34">
        <f>IF($A487="","",IF($H487="Falta",0,IF(OR($B487="",$C487="",$I487="",$J487=""),"",MAX(0,(($B487+$C487)-($I487+$J487))*24))))</f>
        <v/>
      </c>
      <c r="P487" s="35">
        <f>IF($A487="","",IF($H487="Falta","Falta",IF($H487="Cancelamento",IF(OR($B487="",$C487="",$I487="",$J487=""),"Aviso não informado",IF(($I487+$J487)&gt;($B487+$C487),"Aviso após o horário",IF((($B487+$C487)-($I487+$J487))*24&lt;=Parâmetros!$B$2,"Cancelamento tardio","Cancelamento antecipado"))),"Tipo inválido")))</f>
        <v/>
      </c>
      <c r="Q487" s="35">
        <f>IF($A487="","",IF(OR($D487="",$K487=""),"",IF($K487=0,"Não",IF($K487&lt;$D487,"Parcial","Total"))))</f>
        <v/>
      </c>
      <c r="R487" s="36">
        <f>IF($A487="","",IF(OR($D487="",$K487=""),"",MAX(0,$D487-$K487)))</f>
        <v/>
      </c>
      <c r="S487" s="52">
        <f>IF($A487="","",IF(OR($G487="",$L487=""),"",MAX(0,$G487-$L487)))</f>
        <v/>
      </c>
      <c r="T487" s="52">
        <f>IF($A487="","",IF(OR($M487="",$N487="",$S487=""),"",IF($N487="Retido",MIN($M487,$S487),0)))</f>
        <v/>
      </c>
      <c r="U487" s="52">
        <f>IF($A487="","",IF(OR($S487="",$T487=""),"",MAX(0,$S487-$T487)))</f>
        <v/>
      </c>
      <c r="V487" s="35">
        <f>IF($A487="","",IF(COUNTIF($A$2:$A$501,$A487)&gt;1,"Código duplicado",IF(OR($B487="",$C487="",$D487="",$E487="",$F487="",$G487="",$H487="",$K487="",$L487="",$M487="",$N487=""),"Revisar campos obrigatórios",IF(AND($H487="Falta",$B487+$C487&gt;NOW()),"Falta com horário futuro",IF(AND($H487="Cancelamento",OR($I487="",$J487="")),"Informar aviso do cancelamento",IF(AND($H487="Falta",OR($I487&lt;&gt;"",$J487&lt;&gt;"")),"Limpar aviso para falta",IF(AND($H487="Cancelamento",($I487+$J487)&gt;($B487+$C487)),"Aviso após o horário",IF(AND($K487=0,$L487&gt;0),"Receita substituta sem reposição",IF(AND($K487&gt;0,$L487=0),"Confirmar reposição sem receita",IF(AND($N487="Retido",$M487&lt;=0),"Depósito retido sem valor",IF(AND($N487="Devolvido",$M487&lt;=0),"Depósito devolvido sem valor",IF(AND($N487="Não se aplica",$M487&gt;0),"Definir destino do depósito",IF($M487&gt;$G487,"Depósito acima do valor previsto","OK")))))))))))))</f>
        <v/>
      </c>
    </row>
    <row r="488" ht="22" customHeight="1">
      <c r="A488" s="25" t="n"/>
      <c r="B488" s="48" t="n"/>
      <c r="C488" s="49" t="n"/>
      <c r="D488" s="28" t="n"/>
      <c r="E488" s="25" t="n"/>
      <c r="F488" s="25" t="n"/>
      <c r="G488" s="50" t="n"/>
      <c r="H488" s="25" t="n"/>
      <c r="I488" s="48" t="n"/>
      <c r="J488" s="49" t="n"/>
      <c r="K488" s="28" t="n"/>
      <c r="L488" s="50" t="n"/>
      <c r="M488" s="50" t="n"/>
      <c r="N488" s="25" t="n"/>
      <c r="O488" s="30">
        <f>IF($A488="","",IF($H488="Falta",0,IF(OR($B488="",$C488="",$I488="",$J488=""),"",MAX(0,(($B488+$C488)-($I488+$J488))*24))))</f>
        <v/>
      </c>
      <c r="P488" s="31">
        <f>IF($A488="","",IF($H488="Falta","Falta",IF($H488="Cancelamento",IF(OR($B488="",$C488="",$I488="",$J488=""),"Aviso não informado",IF(($I488+$J488)&gt;($B488+$C488),"Aviso após o horário",IF((($B488+$C488)-($I488+$J488))*24&lt;=Parâmetros!$B$2,"Cancelamento tardio","Cancelamento antecipado"))),"Tipo inválido")))</f>
        <v/>
      </c>
      <c r="Q488" s="31">
        <f>IF($A488="","",IF(OR($D488="",$K488=""),"",IF($K488=0,"Não",IF($K488&lt;$D488,"Parcial","Total"))))</f>
        <v/>
      </c>
      <c r="R488" s="32">
        <f>IF($A488="","",IF(OR($D488="",$K488=""),"",MAX(0,$D488-$K488)))</f>
        <v/>
      </c>
      <c r="S488" s="51">
        <f>IF($A488="","",IF(OR($G488="",$L488=""),"",MAX(0,$G488-$L488)))</f>
        <v/>
      </c>
      <c r="T488" s="51">
        <f>IF($A488="","",IF(OR($M488="",$N488="",$S488=""),"",IF($N488="Retido",MIN($M488,$S488),0)))</f>
        <v/>
      </c>
      <c r="U488" s="51">
        <f>IF($A488="","",IF(OR($S488="",$T488=""),"",MAX(0,$S488-$T488)))</f>
        <v/>
      </c>
      <c r="V488" s="31">
        <f>IF($A488="","",IF(COUNTIF($A$2:$A$501,$A488)&gt;1,"Código duplicado",IF(OR($B488="",$C488="",$D488="",$E488="",$F488="",$G488="",$H488="",$K488="",$L488="",$M488="",$N488=""),"Revisar campos obrigatórios",IF(AND($H488="Falta",$B488+$C488&gt;NOW()),"Falta com horário futuro",IF(AND($H488="Cancelamento",OR($I488="",$J488="")),"Informar aviso do cancelamento",IF(AND($H488="Falta",OR($I488&lt;&gt;"",$J488&lt;&gt;"")),"Limpar aviso para falta",IF(AND($H488="Cancelamento",($I488+$J488)&gt;($B488+$C488)),"Aviso após o horário",IF(AND($K488=0,$L488&gt;0),"Receita substituta sem reposição",IF(AND($K488&gt;0,$L488=0),"Confirmar reposição sem receita",IF(AND($N488="Retido",$M488&lt;=0),"Depósito retido sem valor",IF(AND($N488="Devolvido",$M488&lt;=0),"Depósito devolvido sem valor",IF(AND($N488="Não se aplica",$M488&gt;0),"Definir destino do depósito",IF($M488&gt;$G488,"Depósito acima do valor previsto","OK")))))))))))))</f>
        <v/>
      </c>
    </row>
    <row r="489" ht="22" customHeight="1">
      <c r="A489" s="25" t="n"/>
      <c r="B489" s="48" t="n"/>
      <c r="C489" s="49" t="n"/>
      <c r="D489" s="28" t="n"/>
      <c r="E489" s="25" t="n"/>
      <c r="F489" s="25" t="n"/>
      <c r="G489" s="50" t="n"/>
      <c r="H489" s="25" t="n"/>
      <c r="I489" s="48" t="n"/>
      <c r="J489" s="49" t="n"/>
      <c r="K489" s="28" t="n"/>
      <c r="L489" s="50" t="n"/>
      <c r="M489" s="50" t="n"/>
      <c r="N489" s="25" t="n"/>
      <c r="O489" s="34">
        <f>IF($A489="","",IF($H489="Falta",0,IF(OR($B489="",$C489="",$I489="",$J489=""),"",MAX(0,(($B489+$C489)-($I489+$J489))*24))))</f>
        <v/>
      </c>
      <c r="P489" s="35">
        <f>IF($A489="","",IF($H489="Falta","Falta",IF($H489="Cancelamento",IF(OR($B489="",$C489="",$I489="",$J489=""),"Aviso não informado",IF(($I489+$J489)&gt;($B489+$C489),"Aviso após o horário",IF((($B489+$C489)-($I489+$J489))*24&lt;=Parâmetros!$B$2,"Cancelamento tardio","Cancelamento antecipado"))),"Tipo inválido")))</f>
        <v/>
      </c>
      <c r="Q489" s="35">
        <f>IF($A489="","",IF(OR($D489="",$K489=""),"",IF($K489=0,"Não",IF($K489&lt;$D489,"Parcial","Total"))))</f>
        <v/>
      </c>
      <c r="R489" s="36">
        <f>IF($A489="","",IF(OR($D489="",$K489=""),"",MAX(0,$D489-$K489)))</f>
        <v/>
      </c>
      <c r="S489" s="52">
        <f>IF($A489="","",IF(OR($G489="",$L489=""),"",MAX(0,$G489-$L489)))</f>
        <v/>
      </c>
      <c r="T489" s="52">
        <f>IF($A489="","",IF(OR($M489="",$N489="",$S489=""),"",IF($N489="Retido",MIN($M489,$S489),0)))</f>
        <v/>
      </c>
      <c r="U489" s="52">
        <f>IF($A489="","",IF(OR($S489="",$T489=""),"",MAX(0,$S489-$T489)))</f>
        <v/>
      </c>
      <c r="V489" s="35">
        <f>IF($A489="","",IF(COUNTIF($A$2:$A$501,$A489)&gt;1,"Código duplicado",IF(OR($B489="",$C489="",$D489="",$E489="",$F489="",$G489="",$H489="",$K489="",$L489="",$M489="",$N489=""),"Revisar campos obrigatórios",IF(AND($H489="Falta",$B489+$C489&gt;NOW()),"Falta com horário futuro",IF(AND($H489="Cancelamento",OR($I489="",$J489="")),"Informar aviso do cancelamento",IF(AND($H489="Falta",OR($I489&lt;&gt;"",$J489&lt;&gt;"")),"Limpar aviso para falta",IF(AND($H489="Cancelamento",($I489+$J489)&gt;($B489+$C489)),"Aviso após o horário",IF(AND($K489=0,$L489&gt;0),"Receita substituta sem reposição",IF(AND($K489&gt;0,$L489=0),"Confirmar reposição sem receita",IF(AND($N489="Retido",$M489&lt;=0),"Depósito retido sem valor",IF(AND($N489="Devolvido",$M489&lt;=0),"Depósito devolvido sem valor",IF(AND($N489="Não se aplica",$M489&gt;0),"Definir destino do depósito",IF($M489&gt;$G489,"Depósito acima do valor previsto","OK")))))))))))))</f>
        <v/>
      </c>
    </row>
    <row r="490" ht="22" customHeight="1">
      <c r="A490" s="25" t="n"/>
      <c r="B490" s="48" t="n"/>
      <c r="C490" s="49" t="n"/>
      <c r="D490" s="28" t="n"/>
      <c r="E490" s="25" t="n"/>
      <c r="F490" s="25" t="n"/>
      <c r="G490" s="50" t="n"/>
      <c r="H490" s="25" t="n"/>
      <c r="I490" s="48" t="n"/>
      <c r="J490" s="49" t="n"/>
      <c r="K490" s="28" t="n"/>
      <c r="L490" s="50" t="n"/>
      <c r="M490" s="50" t="n"/>
      <c r="N490" s="25" t="n"/>
      <c r="O490" s="30">
        <f>IF($A490="","",IF($H490="Falta",0,IF(OR($B490="",$C490="",$I490="",$J490=""),"",MAX(0,(($B490+$C490)-($I490+$J490))*24))))</f>
        <v/>
      </c>
      <c r="P490" s="31">
        <f>IF($A490="","",IF($H490="Falta","Falta",IF($H490="Cancelamento",IF(OR($B490="",$C490="",$I490="",$J490=""),"Aviso não informado",IF(($I490+$J490)&gt;($B490+$C490),"Aviso após o horário",IF((($B490+$C490)-($I490+$J490))*24&lt;=Parâmetros!$B$2,"Cancelamento tardio","Cancelamento antecipado"))),"Tipo inválido")))</f>
        <v/>
      </c>
      <c r="Q490" s="31">
        <f>IF($A490="","",IF(OR($D490="",$K490=""),"",IF($K490=0,"Não",IF($K490&lt;$D490,"Parcial","Total"))))</f>
        <v/>
      </c>
      <c r="R490" s="32">
        <f>IF($A490="","",IF(OR($D490="",$K490=""),"",MAX(0,$D490-$K490)))</f>
        <v/>
      </c>
      <c r="S490" s="51">
        <f>IF($A490="","",IF(OR($G490="",$L490=""),"",MAX(0,$G490-$L490)))</f>
        <v/>
      </c>
      <c r="T490" s="51">
        <f>IF($A490="","",IF(OR($M490="",$N490="",$S490=""),"",IF($N490="Retido",MIN($M490,$S490),0)))</f>
        <v/>
      </c>
      <c r="U490" s="51">
        <f>IF($A490="","",IF(OR($S490="",$T490=""),"",MAX(0,$S490-$T490)))</f>
        <v/>
      </c>
      <c r="V490" s="31">
        <f>IF($A490="","",IF(COUNTIF($A$2:$A$501,$A490)&gt;1,"Código duplicado",IF(OR($B490="",$C490="",$D490="",$E490="",$F490="",$G490="",$H490="",$K490="",$L490="",$M490="",$N490=""),"Revisar campos obrigatórios",IF(AND($H490="Falta",$B490+$C490&gt;NOW()),"Falta com horário futuro",IF(AND($H490="Cancelamento",OR($I490="",$J490="")),"Informar aviso do cancelamento",IF(AND($H490="Falta",OR($I490&lt;&gt;"",$J490&lt;&gt;"")),"Limpar aviso para falta",IF(AND($H490="Cancelamento",($I490+$J490)&gt;($B490+$C490)),"Aviso após o horário",IF(AND($K490=0,$L490&gt;0),"Receita substituta sem reposição",IF(AND($K490&gt;0,$L490=0),"Confirmar reposição sem receita",IF(AND($N490="Retido",$M490&lt;=0),"Depósito retido sem valor",IF(AND($N490="Devolvido",$M490&lt;=0),"Depósito devolvido sem valor",IF(AND($N490="Não se aplica",$M490&gt;0),"Definir destino do depósito",IF($M490&gt;$G490,"Depósito acima do valor previsto","OK")))))))))))))</f>
        <v/>
      </c>
    </row>
    <row r="491" ht="22" customHeight="1">
      <c r="A491" s="25" t="n"/>
      <c r="B491" s="48" t="n"/>
      <c r="C491" s="49" t="n"/>
      <c r="D491" s="28" t="n"/>
      <c r="E491" s="25" t="n"/>
      <c r="F491" s="25" t="n"/>
      <c r="G491" s="50" t="n"/>
      <c r="H491" s="25" t="n"/>
      <c r="I491" s="48" t="n"/>
      <c r="J491" s="49" t="n"/>
      <c r="K491" s="28" t="n"/>
      <c r="L491" s="50" t="n"/>
      <c r="M491" s="50" t="n"/>
      <c r="N491" s="25" t="n"/>
      <c r="O491" s="34">
        <f>IF($A491="","",IF($H491="Falta",0,IF(OR($B491="",$C491="",$I491="",$J491=""),"",MAX(0,(($B491+$C491)-($I491+$J491))*24))))</f>
        <v/>
      </c>
      <c r="P491" s="35">
        <f>IF($A491="","",IF($H491="Falta","Falta",IF($H491="Cancelamento",IF(OR($B491="",$C491="",$I491="",$J491=""),"Aviso não informado",IF(($I491+$J491)&gt;($B491+$C491),"Aviso após o horário",IF((($B491+$C491)-($I491+$J491))*24&lt;=Parâmetros!$B$2,"Cancelamento tardio","Cancelamento antecipado"))),"Tipo inválido")))</f>
        <v/>
      </c>
      <c r="Q491" s="35">
        <f>IF($A491="","",IF(OR($D491="",$K491=""),"",IF($K491=0,"Não",IF($K491&lt;$D491,"Parcial","Total"))))</f>
        <v/>
      </c>
      <c r="R491" s="36">
        <f>IF($A491="","",IF(OR($D491="",$K491=""),"",MAX(0,$D491-$K491)))</f>
        <v/>
      </c>
      <c r="S491" s="52">
        <f>IF($A491="","",IF(OR($G491="",$L491=""),"",MAX(0,$G491-$L491)))</f>
        <v/>
      </c>
      <c r="T491" s="52">
        <f>IF($A491="","",IF(OR($M491="",$N491="",$S491=""),"",IF($N491="Retido",MIN($M491,$S491),0)))</f>
        <v/>
      </c>
      <c r="U491" s="52">
        <f>IF($A491="","",IF(OR($S491="",$T491=""),"",MAX(0,$S491-$T491)))</f>
        <v/>
      </c>
      <c r="V491" s="35">
        <f>IF($A491="","",IF(COUNTIF($A$2:$A$501,$A491)&gt;1,"Código duplicado",IF(OR($B491="",$C491="",$D491="",$E491="",$F491="",$G491="",$H491="",$K491="",$L491="",$M491="",$N491=""),"Revisar campos obrigatórios",IF(AND($H491="Falta",$B491+$C491&gt;NOW()),"Falta com horário futuro",IF(AND($H491="Cancelamento",OR($I491="",$J491="")),"Informar aviso do cancelamento",IF(AND($H491="Falta",OR($I491&lt;&gt;"",$J491&lt;&gt;"")),"Limpar aviso para falta",IF(AND($H491="Cancelamento",($I491+$J491)&gt;($B491+$C491)),"Aviso após o horário",IF(AND($K491=0,$L491&gt;0),"Receita substituta sem reposição",IF(AND($K491&gt;0,$L491=0),"Confirmar reposição sem receita",IF(AND($N491="Retido",$M491&lt;=0),"Depósito retido sem valor",IF(AND($N491="Devolvido",$M491&lt;=0),"Depósito devolvido sem valor",IF(AND($N491="Não se aplica",$M491&gt;0),"Definir destino do depósito",IF($M491&gt;$G491,"Depósito acima do valor previsto","OK")))))))))))))</f>
        <v/>
      </c>
    </row>
    <row r="492" ht="22" customHeight="1">
      <c r="A492" s="25" t="n"/>
      <c r="B492" s="48" t="n"/>
      <c r="C492" s="49" t="n"/>
      <c r="D492" s="28" t="n"/>
      <c r="E492" s="25" t="n"/>
      <c r="F492" s="25" t="n"/>
      <c r="G492" s="50" t="n"/>
      <c r="H492" s="25" t="n"/>
      <c r="I492" s="48" t="n"/>
      <c r="J492" s="49" t="n"/>
      <c r="K492" s="28" t="n"/>
      <c r="L492" s="50" t="n"/>
      <c r="M492" s="50" t="n"/>
      <c r="N492" s="25" t="n"/>
      <c r="O492" s="30">
        <f>IF($A492="","",IF($H492="Falta",0,IF(OR($B492="",$C492="",$I492="",$J492=""),"",MAX(0,(($B492+$C492)-($I492+$J492))*24))))</f>
        <v/>
      </c>
      <c r="P492" s="31">
        <f>IF($A492="","",IF($H492="Falta","Falta",IF($H492="Cancelamento",IF(OR($B492="",$C492="",$I492="",$J492=""),"Aviso não informado",IF(($I492+$J492)&gt;($B492+$C492),"Aviso após o horário",IF((($B492+$C492)-($I492+$J492))*24&lt;=Parâmetros!$B$2,"Cancelamento tardio","Cancelamento antecipado"))),"Tipo inválido")))</f>
        <v/>
      </c>
      <c r="Q492" s="31">
        <f>IF($A492="","",IF(OR($D492="",$K492=""),"",IF($K492=0,"Não",IF($K492&lt;$D492,"Parcial","Total"))))</f>
        <v/>
      </c>
      <c r="R492" s="32">
        <f>IF($A492="","",IF(OR($D492="",$K492=""),"",MAX(0,$D492-$K492)))</f>
        <v/>
      </c>
      <c r="S492" s="51">
        <f>IF($A492="","",IF(OR($G492="",$L492=""),"",MAX(0,$G492-$L492)))</f>
        <v/>
      </c>
      <c r="T492" s="51">
        <f>IF($A492="","",IF(OR($M492="",$N492="",$S492=""),"",IF($N492="Retido",MIN($M492,$S492),0)))</f>
        <v/>
      </c>
      <c r="U492" s="51">
        <f>IF($A492="","",IF(OR($S492="",$T492=""),"",MAX(0,$S492-$T492)))</f>
        <v/>
      </c>
      <c r="V492" s="31">
        <f>IF($A492="","",IF(COUNTIF($A$2:$A$501,$A492)&gt;1,"Código duplicado",IF(OR($B492="",$C492="",$D492="",$E492="",$F492="",$G492="",$H492="",$K492="",$L492="",$M492="",$N492=""),"Revisar campos obrigatórios",IF(AND($H492="Falta",$B492+$C492&gt;NOW()),"Falta com horário futuro",IF(AND($H492="Cancelamento",OR($I492="",$J492="")),"Informar aviso do cancelamento",IF(AND($H492="Falta",OR($I492&lt;&gt;"",$J492&lt;&gt;"")),"Limpar aviso para falta",IF(AND($H492="Cancelamento",($I492+$J492)&gt;($B492+$C492)),"Aviso após o horário",IF(AND($K492=0,$L492&gt;0),"Receita substituta sem reposição",IF(AND($K492&gt;0,$L492=0),"Confirmar reposição sem receita",IF(AND($N492="Retido",$M492&lt;=0),"Depósito retido sem valor",IF(AND($N492="Devolvido",$M492&lt;=0),"Depósito devolvido sem valor",IF(AND($N492="Não se aplica",$M492&gt;0),"Definir destino do depósito",IF($M492&gt;$G492,"Depósito acima do valor previsto","OK")))))))))))))</f>
        <v/>
      </c>
    </row>
    <row r="493" ht="22" customHeight="1">
      <c r="A493" s="25" t="n"/>
      <c r="B493" s="48" t="n"/>
      <c r="C493" s="49" t="n"/>
      <c r="D493" s="28" t="n"/>
      <c r="E493" s="25" t="n"/>
      <c r="F493" s="25" t="n"/>
      <c r="G493" s="50" t="n"/>
      <c r="H493" s="25" t="n"/>
      <c r="I493" s="48" t="n"/>
      <c r="J493" s="49" t="n"/>
      <c r="K493" s="28" t="n"/>
      <c r="L493" s="50" t="n"/>
      <c r="M493" s="50" t="n"/>
      <c r="N493" s="25" t="n"/>
      <c r="O493" s="34">
        <f>IF($A493="","",IF($H493="Falta",0,IF(OR($B493="",$C493="",$I493="",$J493=""),"",MAX(0,(($B493+$C493)-($I493+$J493))*24))))</f>
        <v/>
      </c>
      <c r="P493" s="35">
        <f>IF($A493="","",IF($H493="Falta","Falta",IF($H493="Cancelamento",IF(OR($B493="",$C493="",$I493="",$J493=""),"Aviso não informado",IF(($I493+$J493)&gt;($B493+$C493),"Aviso após o horário",IF((($B493+$C493)-($I493+$J493))*24&lt;=Parâmetros!$B$2,"Cancelamento tardio","Cancelamento antecipado"))),"Tipo inválido")))</f>
        <v/>
      </c>
      <c r="Q493" s="35">
        <f>IF($A493="","",IF(OR($D493="",$K493=""),"",IF($K493=0,"Não",IF($K493&lt;$D493,"Parcial","Total"))))</f>
        <v/>
      </c>
      <c r="R493" s="36">
        <f>IF($A493="","",IF(OR($D493="",$K493=""),"",MAX(0,$D493-$K493)))</f>
        <v/>
      </c>
      <c r="S493" s="52">
        <f>IF($A493="","",IF(OR($G493="",$L493=""),"",MAX(0,$G493-$L493)))</f>
        <v/>
      </c>
      <c r="T493" s="52">
        <f>IF($A493="","",IF(OR($M493="",$N493="",$S493=""),"",IF($N493="Retido",MIN($M493,$S493),0)))</f>
        <v/>
      </c>
      <c r="U493" s="52">
        <f>IF($A493="","",IF(OR($S493="",$T493=""),"",MAX(0,$S493-$T493)))</f>
        <v/>
      </c>
      <c r="V493" s="35">
        <f>IF($A493="","",IF(COUNTIF($A$2:$A$501,$A493)&gt;1,"Código duplicado",IF(OR($B493="",$C493="",$D493="",$E493="",$F493="",$G493="",$H493="",$K493="",$L493="",$M493="",$N493=""),"Revisar campos obrigatórios",IF(AND($H493="Falta",$B493+$C493&gt;NOW()),"Falta com horário futuro",IF(AND($H493="Cancelamento",OR($I493="",$J493="")),"Informar aviso do cancelamento",IF(AND($H493="Falta",OR($I493&lt;&gt;"",$J493&lt;&gt;"")),"Limpar aviso para falta",IF(AND($H493="Cancelamento",($I493+$J493)&gt;($B493+$C493)),"Aviso após o horário",IF(AND($K493=0,$L493&gt;0),"Receita substituta sem reposição",IF(AND($K493&gt;0,$L493=0),"Confirmar reposição sem receita",IF(AND($N493="Retido",$M493&lt;=0),"Depósito retido sem valor",IF(AND($N493="Devolvido",$M493&lt;=0),"Depósito devolvido sem valor",IF(AND($N493="Não se aplica",$M493&gt;0),"Definir destino do depósito",IF($M493&gt;$G493,"Depósito acima do valor previsto","OK")))))))))))))</f>
        <v/>
      </c>
    </row>
    <row r="494" ht="22" customHeight="1">
      <c r="A494" s="25" t="n"/>
      <c r="B494" s="48" t="n"/>
      <c r="C494" s="49" t="n"/>
      <c r="D494" s="28" t="n"/>
      <c r="E494" s="25" t="n"/>
      <c r="F494" s="25" t="n"/>
      <c r="G494" s="50" t="n"/>
      <c r="H494" s="25" t="n"/>
      <c r="I494" s="48" t="n"/>
      <c r="J494" s="49" t="n"/>
      <c r="K494" s="28" t="n"/>
      <c r="L494" s="50" t="n"/>
      <c r="M494" s="50" t="n"/>
      <c r="N494" s="25" t="n"/>
      <c r="O494" s="30">
        <f>IF($A494="","",IF($H494="Falta",0,IF(OR($B494="",$C494="",$I494="",$J494=""),"",MAX(0,(($B494+$C494)-($I494+$J494))*24))))</f>
        <v/>
      </c>
      <c r="P494" s="31">
        <f>IF($A494="","",IF($H494="Falta","Falta",IF($H494="Cancelamento",IF(OR($B494="",$C494="",$I494="",$J494=""),"Aviso não informado",IF(($I494+$J494)&gt;($B494+$C494),"Aviso após o horário",IF((($B494+$C494)-($I494+$J494))*24&lt;=Parâmetros!$B$2,"Cancelamento tardio","Cancelamento antecipado"))),"Tipo inválido")))</f>
        <v/>
      </c>
      <c r="Q494" s="31">
        <f>IF($A494="","",IF(OR($D494="",$K494=""),"",IF($K494=0,"Não",IF($K494&lt;$D494,"Parcial","Total"))))</f>
        <v/>
      </c>
      <c r="R494" s="32">
        <f>IF($A494="","",IF(OR($D494="",$K494=""),"",MAX(0,$D494-$K494)))</f>
        <v/>
      </c>
      <c r="S494" s="51">
        <f>IF($A494="","",IF(OR($G494="",$L494=""),"",MAX(0,$G494-$L494)))</f>
        <v/>
      </c>
      <c r="T494" s="51">
        <f>IF($A494="","",IF(OR($M494="",$N494="",$S494=""),"",IF($N494="Retido",MIN($M494,$S494),0)))</f>
        <v/>
      </c>
      <c r="U494" s="51">
        <f>IF($A494="","",IF(OR($S494="",$T494=""),"",MAX(0,$S494-$T494)))</f>
        <v/>
      </c>
      <c r="V494" s="31">
        <f>IF($A494="","",IF(COUNTIF($A$2:$A$501,$A494)&gt;1,"Código duplicado",IF(OR($B494="",$C494="",$D494="",$E494="",$F494="",$G494="",$H494="",$K494="",$L494="",$M494="",$N494=""),"Revisar campos obrigatórios",IF(AND($H494="Falta",$B494+$C494&gt;NOW()),"Falta com horário futuro",IF(AND($H494="Cancelamento",OR($I494="",$J494="")),"Informar aviso do cancelamento",IF(AND($H494="Falta",OR($I494&lt;&gt;"",$J494&lt;&gt;"")),"Limpar aviso para falta",IF(AND($H494="Cancelamento",($I494+$J494)&gt;($B494+$C494)),"Aviso após o horário",IF(AND($K494=0,$L494&gt;0),"Receita substituta sem reposição",IF(AND($K494&gt;0,$L494=0),"Confirmar reposição sem receita",IF(AND($N494="Retido",$M494&lt;=0),"Depósito retido sem valor",IF(AND($N494="Devolvido",$M494&lt;=0),"Depósito devolvido sem valor",IF(AND($N494="Não se aplica",$M494&gt;0),"Definir destino do depósito",IF($M494&gt;$G494,"Depósito acima do valor previsto","OK")))))))))))))</f>
        <v/>
      </c>
    </row>
    <row r="495" ht="22" customHeight="1">
      <c r="A495" s="25" t="n"/>
      <c r="B495" s="48" t="n"/>
      <c r="C495" s="49" t="n"/>
      <c r="D495" s="28" t="n"/>
      <c r="E495" s="25" t="n"/>
      <c r="F495" s="25" t="n"/>
      <c r="G495" s="50" t="n"/>
      <c r="H495" s="25" t="n"/>
      <c r="I495" s="48" t="n"/>
      <c r="J495" s="49" t="n"/>
      <c r="K495" s="28" t="n"/>
      <c r="L495" s="50" t="n"/>
      <c r="M495" s="50" t="n"/>
      <c r="N495" s="25" t="n"/>
      <c r="O495" s="34">
        <f>IF($A495="","",IF($H495="Falta",0,IF(OR($B495="",$C495="",$I495="",$J495=""),"",MAX(0,(($B495+$C495)-($I495+$J495))*24))))</f>
        <v/>
      </c>
      <c r="P495" s="35">
        <f>IF($A495="","",IF($H495="Falta","Falta",IF($H495="Cancelamento",IF(OR($B495="",$C495="",$I495="",$J495=""),"Aviso não informado",IF(($I495+$J495)&gt;($B495+$C495),"Aviso após o horário",IF((($B495+$C495)-($I495+$J495))*24&lt;=Parâmetros!$B$2,"Cancelamento tardio","Cancelamento antecipado"))),"Tipo inválido")))</f>
        <v/>
      </c>
      <c r="Q495" s="35">
        <f>IF($A495="","",IF(OR($D495="",$K495=""),"",IF($K495=0,"Não",IF($K495&lt;$D495,"Parcial","Total"))))</f>
        <v/>
      </c>
      <c r="R495" s="36">
        <f>IF($A495="","",IF(OR($D495="",$K495=""),"",MAX(0,$D495-$K495)))</f>
        <v/>
      </c>
      <c r="S495" s="52">
        <f>IF($A495="","",IF(OR($G495="",$L495=""),"",MAX(0,$G495-$L495)))</f>
        <v/>
      </c>
      <c r="T495" s="52">
        <f>IF($A495="","",IF(OR($M495="",$N495="",$S495=""),"",IF($N495="Retido",MIN($M495,$S495),0)))</f>
        <v/>
      </c>
      <c r="U495" s="52">
        <f>IF($A495="","",IF(OR($S495="",$T495=""),"",MAX(0,$S495-$T495)))</f>
        <v/>
      </c>
      <c r="V495" s="35">
        <f>IF($A495="","",IF(COUNTIF($A$2:$A$501,$A495)&gt;1,"Código duplicado",IF(OR($B495="",$C495="",$D495="",$E495="",$F495="",$G495="",$H495="",$K495="",$L495="",$M495="",$N495=""),"Revisar campos obrigatórios",IF(AND($H495="Falta",$B495+$C495&gt;NOW()),"Falta com horário futuro",IF(AND($H495="Cancelamento",OR($I495="",$J495="")),"Informar aviso do cancelamento",IF(AND($H495="Falta",OR($I495&lt;&gt;"",$J495&lt;&gt;"")),"Limpar aviso para falta",IF(AND($H495="Cancelamento",($I495+$J495)&gt;($B495+$C495)),"Aviso após o horário",IF(AND($K495=0,$L495&gt;0),"Receita substituta sem reposição",IF(AND($K495&gt;0,$L495=0),"Confirmar reposição sem receita",IF(AND($N495="Retido",$M495&lt;=0),"Depósito retido sem valor",IF(AND($N495="Devolvido",$M495&lt;=0),"Depósito devolvido sem valor",IF(AND($N495="Não se aplica",$M495&gt;0),"Definir destino do depósito",IF($M495&gt;$G495,"Depósito acima do valor previsto","OK")))))))))))))</f>
        <v/>
      </c>
    </row>
    <row r="496" ht="22" customHeight="1">
      <c r="A496" s="25" t="n"/>
      <c r="B496" s="48" t="n"/>
      <c r="C496" s="49" t="n"/>
      <c r="D496" s="28" t="n"/>
      <c r="E496" s="25" t="n"/>
      <c r="F496" s="25" t="n"/>
      <c r="G496" s="50" t="n"/>
      <c r="H496" s="25" t="n"/>
      <c r="I496" s="48" t="n"/>
      <c r="J496" s="49" t="n"/>
      <c r="K496" s="28" t="n"/>
      <c r="L496" s="50" t="n"/>
      <c r="M496" s="50" t="n"/>
      <c r="N496" s="25" t="n"/>
      <c r="O496" s="30">
        <f>IF($A496="","",IF($H496="Falta",0,IF(OR($B496="",$C496="",$I496="",$J496=""),"",MAX(0,(($B496+$C496)-($I496+$J496))*24))))</f>
        <v/>
      </c>
      <c r="P496" s="31">
        <f>IF($A496="","",IF($H496="Falta","Falta",IF($H496="Cancelamento",IF(OR($B496="",$C496="",$I496="",$J496=""),"Aviso não informado",IF(($I496+$J496)&gt;($B496+$C496),"Aviso após o horário",IF((($B496+$C496)-($I496+$J496))*24&lt;=Parâmetros!$B$2,"Cancelamento tardio","Cancelamento antecipado"))),"Tipo inválido")))</f>
        <v/>
      </c>
      <c r="Q496" s="31">
        <f>IF($A496="","",IF(OR($D496="",$K496=""),"",IF($K496=0,"Não",IF($K496&lt;$D496,"Parcial","Total"))))</f>
        <v/>
      </c>
      <c r="R496" s="32">
        <f>IF($A496="","",IF(OR($D496="",$K496=""),"",MAX(0,$D496-$K496)))</f>
        <v/>
      </c>
      <c r="S496" s="51">
        <f>IF($A496="","",IF(OR($G496="",$L496=""),"",MAX(0,$G496-$L496)))</f>
        <v/>
      </c>
      <c r="T496" s="51">
        <f>IF($A496="","",IF(OR($M496="",$N496="",$S496=""),"",IF($N496="Retido",MIN($M496,$S496),0)))</f>
        <v/>
      </c>
      <c r="U496" s="51">
        <f>IF($A496="","",IF(OR($S496="",$T496=""),"",MAX(0,$S496-$T496)))</f>
        <v/>
      </c>
      <c r="V496" s="31">
        <f>IF($A496="","",IF(COUNTIF($A$2:$A$501,$A496)&gt;1,"Código duplicado",IF(OR($B496="",$C496="",$D496="",$E496="",$F496="",$G496="",$H496="",$K496="",$L496="",$M496="",$N496=""),"Revisar campos obrigatórios",IF(AND($H496="Falta",$B496+$C496&gt;NOW()),"Falta com horário futuro",IF(AND($H496="Cancelamento",OR($I496="",$J496="")),"Informar aviso do cancelamento",IF(AND($H496="Falta",OR($I496&lt;&gt;"",$J496&lt;&gt;"")),"Limpar aviso para falta",IF(AND($H496="Cancelamento",($I496+$J496)&gt;($B496+$C496)),"Aviso após o horário",IF(AND($K496=0,$L496&gt;0),"Receita substituta sem reposição",IF(AND($K496&gt;0,$L496=0),"Confirmar reposição sem receita",IF(AND($N496="Retido",$M496&lt;=0),"Depósito retido sem valor",IF(AND($N496="Devolvido",$M496&lt;=0),"Depósito devolvido sem valor",IF(AND($N496="Não se aplica",$M496&gt;0),"Definir destino do depósito",IF($M496&gt;$G496,"Depósito acima do valor previsto","OK")))))))))))))</f>
        <v/>
      </c>
    </row>
    <row r="497" ht="22" customHeight="1">
      <c r="A497" s="25" t="n"/>
      <c r="B497" s="48" t="n"/>
      <c r="C497" s="49" t="n"/>
      <c r="D497" s="28" t="n"/>
      <c r="E497" s="25" t="n"/>
      <c r="F497" s="25" t="n"/>
      <c r="G497" s="50" t="n"/>
      <c r="H497" s="25" t="n"/>
      <c r="I497" s="48" t="n"/>
      <c r="J497" s="49" t="n"/>
      <c r="K497" s="28" t="n"/>
      <c r="L497" s="50" t="n"/>
      <c r="M497" s="50" t="n"/>
      <c r="N497" s="25" t="n"/>
      <c r="O497" s="34">
        <f>IF($A497="","",IF($H497="Falta",0,IF(OR($B497="",$C497="",$I497="",$J497=""),"",MAX(0,(($B497+$C497)-($I497+$J497))*24))))</f>
        <v/>
      </c>
      <c r="P497" s="35">
        <f>IF($A497="","",IF($H497="Falta","Falta",IF($H497="Cancelamento",IF(OR($B497="",$C497="",$I497="",$J497=""),"Aviso não informado",IF(($I497+$J497)&gt;($B497+$C497),"Aviso após o horário",IF((($B497+$C497)-($I497+$J497))*24&lt;=Parâmetros!$B$2,"Cancelamento tardio","Cancelamento antecipado"))),"Tipo inválido")))</f>
        <v/>
      </c>
      <c r="Q497" s="35">
        <f>IF($A497="","",IF(OR($D497="",$K497=""),"",IF($K497=0,"Não",IF($K497&lt;$D497,"Parcial","Total"))))</f>
        <v/>
      </c>
      <c r="R497" s="36">
        <f>IF($A497="","",IF(OR($D497="",$K497=""),"",MAX(0,$D497-$K497)))</f>
        <v/>
      </c>
      <c r="S497" s="52">
        <f>IF($A497="","",IF(OR($G497="",$L497=""),"",MAX(0,$G497-$L497)))</f>
        <v/>
      </c>
      <c r="T497" s="52">
        <f>IF($A497="","",IF(OR($M497="",$N497="",$S497=""),"",IF($N497="Retido",MIN($M497,$S497),0)))</f>
        <v/>
      </c>
      <c r="U497" s="52">
        <f>IF($A497="","",IF(OR($S497="",$T497=""),"",MAX(0,$S497-$T497)))</f>
        <v/>
      </c>
      <c r="V497" s="35">
        <f>IF($A497="","",IF(COUNTIF($A$2:$A$501,$A497)&gt;1,"Código duplicado",IF(OR($B497="",$C497="",$D497="",$E497="",$F497="",$G497="",$H497="",$K497="",$L497="",$M497="",$N497=""),"Revisar campos obrigatórios",IF(AND($H497="Falta",$B497+$C497&gt;NOW()),"Falta com horário futuro",IF(AND($H497="Cancelamento",OR($I497="",$J497="")),"Informar aviso do cancelamento",IF(AND($H497="Falta",OR($I497&lt;&gt;"",$J497&lt;&gt;"")),"Limpar aviso para falta",IF(AND($H497="Cancelamento",($I497+$J497)&gt;($B497+$C497)),"Aviso após o horário",IF(AND($K497=0,$L497&gt;0),"Receita substituta sem reposição",IF(AND($K497&gt;0,$L497=0),"Confirmar reposição sem receita",IF(AND($N497="Retido",$M497&lt;=0),"Depósito retido sem valor",IF(AND($N497="Devolvido",$M497&lt;=0),"Depósito devolvido sem valor",IF(AND($N497="Não se aplica",$M497&gt;0),"Definir destino do depósito",IF($M497&gt;$G497,"Depósito acima do valor previsto","OK")))))))))))))</f>
        <v/>
      </c>
    </row>
    <row r="498" ht="22" customHeight="1">
      <c r="A498" s="25" t="n"/>
      <c r="B498" s="48" t="n"/>
      <c r="C498" s="49" t="n"/>
      <c r="D498" s="28" t="n"/>
      <c r="E498" s="25" t="n"/>
      <c r="F498" s="25" t="n"/>
      <c r="G498" s="50" t="n"/>
      <c r="H498" s="25" t="n"/>
      <c r="I498" s="48" t="n"/>
      <c r="J498" s="49" t="n"/>
      <c r="K498" s="28" t="n"/>
      <c r="L498" s="50" t="n"/>
      <c r="M498" s="50" t="n"/>
      <c r="N498" s="25" t="n"/>
      <c r="O498" s="30">
        <f>IF($A498="","",IF($H498="Falta",0,IF(OR($B498="",$C498="",$I498="",$J498=""),"",MAX(0,(($B498+$C498)-($I498+$J498))*24))))</f>
        <v/>
      </c>
      <c r="P498" s="31">
        <f>IF($A498="","",IF($H498="Falta","Falta",IF($H498="Cancelamento",IF(OR($B498="",$C498="",$I498="",$J498=""),"Aviso não informado",IF(($I498+$J498)&gt;($B498+$C498),"Aviso após o horário",IF((($B498+$C498)-($I498+$J498))*24&lt;=Parâmetros!$B$2,"Cancelamento tardio","Cancelamento antecipado"))),"Tipo inválido")))</f>
        <v/>
      </c>
      <c r="Q498" s="31">
        <f>IF($A498="","",IF(OR($D498="",$K498=""),"",IF($K498=0,"Não",IF($K498&lt;$D498,"Parcial","Total"))))</f>
        <v/>
      </c>
      <c r="R498" s="32">
        <f>IF($A498="","",IF(OR($D498="",$K498=""),"",MAX(0,$D498-$K498)))</f>
        <v/>
      </c>
      <c r="S498" s="51">
        <f>IF($A498="","",IF(OR($G498="",$L498=""),"",MAX(0,$G498-$L498)))</f>
        <v/>
      </c>
      <c r="T498" s="51">
        <f>IF($A498="","",IF(OR($M498="",$N498="",$S498=""),"",IF($N498="Retido",MIN($M498,$S498),0)))</f>
        <v/>
      </c>
      <c r="U498" s="51">
        <f>IF($A498="","",IF(OR($S498="",$T498=""),"",MAX(0,$S498-$T498)))</f>
        <v/>
      </c>
      <c r="V498" s="31">
        <f>IF($A498="","",IF(COUNTIF($A$2:$A$501,$A498)&gt;1,"Código duplicado",IF(OR($B498="",$C498="",$D498="",$E498="",$F498="",$G498="",$H498="",$K498="",$L498="",$M498="",$N498=""),"Revisar campos obrigatórios",IF(AND($H498="Falta",$B498+$C498&gt;NOW()),"Falta com horário futuro",IF(AND($H498="Cancelamento",OR($I498="",$J498="")),"Informar aviso do cancelamento",IF(AND($H498="Falta",OR($I498&lt;&gt;"",$J498&lt;&gt;"")),"Limpar aviso para falta",IF(AND($H498="Cancelamento",($I498+$J498)&gt;($B498+$C498)),"Aviso após o horário",IF(AND($K498=0,$L498&gt;0),"Receita substituta sem reposição",IF(AND($K498&gt;0,$L498=0),"Confirmar reposição sem receita",IF(AND($N498="Retido",$M498&lt;=0),"Depósito retido sem valor",IF(AND($N498="Devolvido",$M498&lt;=0),"Depósito devolvido sem valor",IF(AND($N498="Não se aplica",$M498&gt;0),"Definir destino do depósito",IF($M498&gt;$G498,"Depósito acima do valor previsto","OK")))))))))))))</f>
        <v/>
      </c>
    </row>
    <row r="499" ht="22" customHeight="1">
      <c r="A499" s="25" t="n"/>
      <c r="B499" s="48" t="n"/>
      <c r="C499" s="49" t="n"/>
      <c r="D499" s="28" t="n"/>
      <c r="E499" s="25" t="n"/>
      <c r="F499" s="25" t="n"/>
      <c r="G499" s="50" t="n"/>
      <c r="H499" s="25" t="n"/>
      <c r="I499" s="48" t="n"/>
      <c r="J499" s="49" t="n"/>
      <c r="K499" s="28" t="n"/>
      <c r="L499" s="50" t="n"/>
      <c r="M499" s="50" t="n"/>
      <c r="N499" s="25" t="n"/>
      <c r="O499" s="34">
        <f>IF($A499="","",IF($H499="Falta",0,IF(OR($B499="",$C499="",$I499="",$J499=""),"",MAX(0,(($B499+$C499)-($I499+$J499))*24))))</f>
        <v/>
      </c>
      <c r="P499" s="35">
        <f>IF($A499="","",IF($H499="Falta","Falta",IF($H499="Cancelamento",IF(OR($B499="",$C499="",$I499="",$J499=""),"Aviso não informado",IF(($I499+$J499)&gt;($B499+$C499),"Aviso após o horário",IF((($B499+$C499)-($I499+$J499))*24&lt;=Parâmetros!$B$2,"Cancelamento tardio","Cancelamento antecipado"))),"Tipo inválido")))</f>
        <v/>
      </c>
      <c r="Q499" s="35">
        <f>IF($A499="","",IF(OR($D499="",$K499=""),"",IF($K499=0,"Não",IF($K499&lt;$D499,"Parcial","Total"))))</f>
        <v/>
      </c>
      <c r="R499" s="36">
        <f>IF($A499="","",IF(OR($D499="",$K499=""),"",MAX(0,$D499-$K499)))</f>
        <v/>
      </c>
      <c r="S499" s="52">
        <f>IF($A499="","",IF(OR($G499="",$L499=""),"",MAX(0,$G499-$L499)))</f>
        <v/>
      </c>
      <c r="T499" s="52">
        <f>IF($A499="","",IF(OR($M499="",$N499="",$S499=""),"",IF($N499="Retido",MIN($M499,$S499),0)))</f>
        <v/>
      </c>
      <c r="U499" s="52">
        <f>IF($A499="","",IF(OR($S499="",$T499=""),"",MAX(0,$S499-$T499)))</f>
        <v/>
      </c>
      <c r="V499" s="35">
        <f>IF($A499="","",IF(COUNTIF($A$2:$A$501,$A499)&gt;1,"Código duplicado",IF(OR($B499="",$C499="",$D499="",$E499="",$F499="",$G499="",$H499="",$K499="",$L499="",$M499="",$N499=""),"Revisar campos obrigatórios",IF(AND($H499="Falta",$B499+$C499&gt;NOW()),"Falta com horário futuro",IF(AND($H499="Cancelamento",OR($I499="",$J499="")),"Informar aviso do cancelamento",IF(AND($H499="Falta",OR($I499&lt;&gt;"",$J499&lt;&gt;"")),"Limpar aviso para falta",IF(AND($H499="Cancelamento",($I499+$J499)&gt;($B499+$C499)),"Aviso após o horário",IF(AND($K499=0,$L499&gt;0),"Receita substituta sem reposição",IF(AND($K499&gt;0,$L499=0),"Confirmar reposição sem receita",IF(AND($N499="Retido",$M499&lt;=0),"Depósito retido sem valor",IF(AND($N499="Devolvido",$M499&lt;=0),"Depósito devolvido sem valor",IF(AND($N499="Não se aplica",$M499&gt;0),"Definir destino do depósito",IF($M499&gt;$G499,"Depósito acima do valor previsto","OK")))))))))))))</f>
        <v/>
      </c>
    </row>
    <row r="500" ht="22" customHeight="1">
      <c r="A500" s="25" t="n"/>
      <c r="B500" s="48" t="n"/>
      <c r="C500" s="49" t="n"/>
      <c r="D500" s="28" t="n"/>
      <c r="E500" s="25" t="n"/>
      <c r="F500" s="25" t="n"/>
      <c r="G500" s="50" t="n"/>
      <c r="H500" s="25" t="n"/>
      <c r="I500" s="48" t="n"/>
      <c r="J500" s="49" t="n"/>
      <c r="K500" s="28" t="n"/>
      <c r="L500" s="50" t="n"/>
      <c r="M500" s="50" t="n"/>
      <c r="N500" s="25" t="n"/>
      <c r="O500" s="30">
        <f>IF($A500="","",IF($H500="Falta",0,IF(OR($B500="",$C500="",$I500="",$J500=""),"",MAX(0,(($B500+$C500)-($I500+$J500))*24))))</f>
        <v/>
      </c>
      <c r="P500" s="31">
        <f>IF($A500="","",IF($H500="Falta","Falta",IF($H500="Cancelamento",IF(OR($B500="",$C500="",$I500="",$J500=""),"Aviso não informado",IF(($I500+$J500)&gt;($B500+$C500),"Aviso após o horário",IF((($B500+$C500)-($I500+$J500))*24&lt;=Parâmetros!$B$2,"Cancelamento tardio","Cancelamento antecipado"))),"Tipo inválido")))</f>
        <v/>
      </c>
      <c r="Q500" s="31">
        <f>IF($A500="","",IF(OR($D500="",$K500=""),"",IF($K500=0,"Não",IF($K500&lt;$D500,"Parcial","Total"))))</f>
        <v/>
      </c>
      <c r="R500" s="32">
        <f>IF($A500="","",IF(OR($D500="",$K500=""),"",MAX(0,$D500-$K500)))</f>
        <v/>
      </c>
      <c r="S500" s="51">
        <f>IF($A500="","",IF(OR($G500="",$L500=""),"",MAX(0,$G500-$L500)))</f>
        <v/>
      </c>
      <c r="T500" s="51">
        <f>IF($A500="","",IF(OR($M500="",$N500="",$S500=""),"",IF($N500="Retido",MIN($M500,$S500),0)))</f>
        <v/>
      </c>
      <c r="U500" s="51">
        <f>IF($A500="","",IF(OR($S500="",$T500=""),"",MAX(0,$S500-$T500)))</f>
        <v/>
      </c>
      <c r="V500" s="31">
        <f>IF($A500="","",IF(COUNTIF($A$2:$A$501,$A500)&gt;1,"Código duplicado",IF(OR($B500="",$C500="",$D500="",$E500="",$F500="",$G500="",$H500="",$K500="",$L500="",$M500="",$N500=""),"Revisar campos obrigatórios",IF(AND($H500="Falta",$B500+$C500&gt;NOW()),"Falta com horário futuro",IF(AND($H500="Cancelamento",OR($I500="",$J500="")),"Informar aviso do cancelamento",IF(AND($H500="Falta",OR($I500&lt;&gt;"",$J500&lt;&gt;"")),"Limpar aviso para falta",IF(AND($H500="Cancelamento",($I500+$J500)&gt;($B500+$C500)),"Aviso após o horário",IF(AND($K500=0,$L500&gt;0),"Receita substituta sem reposição",IF(AND($K500&gt;0,$L500=0),"Confirmar reposição sem receita",IF(AND($N500="Retido",$M500&lt;=0),"Depósito retido sem valor",IF(AND($N500="Devolvido",$M500&lt;=0),"Depósito devolvido sem valor",IF(AND($N500="Não se aplica",$M500&gt;0),"Definir destino do depósito",IF($M500&gt;$G500,"Depósito acima do valor previsto","OK")))))))))))))</f>
        <v/>
      </c>
    </row>
    <row r="501" ht="22" customHeight="1">
      <c r="A501" s="25" t="n"/>
      <c r="B501" s="48" t="n"/>
      <c r="C501" s="49" t="n"/>
      <c r="D501" s="28" t="n"/>
      <c r="E501" s="25" t="n"/>
      <c r="F501" s="25" t="n"/>
      <c r="G501" s="50" t="n"/>
      <c r="H501" s="25" t="n"/>
      <c r="I501" s="48" t="n"/>
      <c r="J501" s="49" t="n"/>
      <c r="K501" s="28" t="n"/>
      <c r="L501" s="50" t="n"/>
      <c r="M501" s="50" t="n"/>
      <c r="N501" s="25" t="n"/>
      <c r="O501" s="34">
        <f>IF($A501="","",IF($H501="Falta",0,IF(OR($B501="",$C501="",$I501="",$J501=""),"",MAX(0,(($B501+$C501)-($I501+$J501))*24))))</f>
        <v/>
      </c>
      <c r="P501" s="35">
        <f>IF($A501="","",IF($H501="Falta","Falta",IF($H501="Cancelamento",IF(OR($B501="",$C501="",$I501="",$J501=""),"Aviso não informado",IF(($I501+$J501)&gt;($B501+$C501),"Aviso após o horário",IF((($B501+$C501)-($I501+$J501))*24&lt;=Parâmetros!$B$2,"Cancelamento tardio","Cancelamento antecipado"))),"Tipo inválido")))</f>
        <v/>
      </c>
      <c r="Q501" s="35">
        <f>IF($A501="","",IF(OR($D501="",$K501=""),"",IF($K501=0,"Não",IF($K501&lt;$D501,"Parcial","Total"))))</f>
        <v/>
      </c>
      <c r="R501" s="36">
        <f>IF($A501="","",IF(OR($D501="",$K501=""),"",MAX(0,$D501-$K501)))</f>
        <v/>
      </c>
      <c r="S501" s="52">
        <f>IF($A501="","",IF(OR($G501="",$L501=""),"",MAX(0,$G501-$L501)))</f>
        <v/>
      </c>
      <c r="T501" s="52">
        <f>IF($A501="","",IF(OR($M501="",$N501="",$S501=""),"",IF($N501="Retido",MIN($M501,$S501),0)))</f>
        <v/>
      </c>
      <c r="U501" s="52">
        <f>IF($A501="","",IF(OR($S501="",$T501=""),"",MAX(0,$S501-$T501)))</f>
        <v/>
      </c>
      <c r="V501" s="35">
        <f>IF($A501="","",IF(COUNTIF($A$2:$A$501,$A501)&gt;1,"Código duplicado",IF(OR($B501="",$C501="",$D501="",$E501="",$F501="",$G501="",$H501="",$K501="",$L501="",$M501="",$N501=""),"Revisar campos obrigatórios",IF(AND($H501="Falta",$B501+$C501&gt;NOW()),"Falta com horário futuro",IF(AND($H501="Cancelamento",OR($I501="",$J501="")),"Informar aviso do cancelamento",IF(AND($H501="Falta",OR($I501&lt;&gt;"",$J501&lt;&gt;"")),"Limpar aviso para falta",IF(AND($H501="Cancelamento",($I501+$J501)&gt;($B501+$C501)),"Aviso após o horário",IF(AND($K501=0,$L501&gt;0),"Receita substituta sem reposição",IF(AND($K501&gt;0,$L501=0),"Confirmar reposição sem receita",IF(AND($N501="Retido",$M501&lt;=0),"Depósito retido sem valor",IF(AND($N501="Devolvido",$M501&lt;=0),"Depósito devolvido sem valor",IF(AND($N501="Não se aplica",$M501&gt;0),"Definir destino do depósito",IF($M501&gt;$G501,"Depósito acima do valor previsto","OK")))))))))))))</f>
        <v/>
      </c>
    </row>
  </sheetData>
  <autoFilter ref="A1:V501"/>
  <conditionalFormatting sqref="A2:A501">
    <cfRule type="expression" priority="1" dxfId="5">
      <formula>AND($A2&lt;&gt;"",COUNTIF($A$2:$A$501,$A2)&gt;1)</formula>
    </cfRule>
  </conditionalFormatting>
  <conditionalFormatting sqref="P2:P501">
    <cfRule type="expression" priority="2" dxfId="5">
      <formula>$P2="Falta"</formula>
    </cfRule>
    <cfRule type="expression" priority="3" dxfId="6">
      <formula>$P2="Cancelamento tardio"</formula>
    </cfRule>
    <cfRule type="expression" priority="4" dxfId="7">
      <formula>$P2="Cancelamento antecipado"</formula>
    </cfRule>
  </conditionalFormatting>
  <conditionalFormatting sqref="Q2:Q501">
    <cfRule type="expression" priority="5" dxfId="8">
      <formula>$Q2="Parcial"</formula>
    </cfRule>
  </conditionalFormatting>
  <conditionalFormatting sqref="T2:T501">
    <cfRule type="expression" priority="6" dxfId="4">
      <formula>AND(ISNUMBER($T2),$T2&gt;0)</formula>
    </cfRule>
  </conditionalFormatting>
  <conditionalFormatting sqref="U2:U501">
    <cfRule type="expression" priority="7" dxfId="5">
      <formula>AND(ISNUMBER($U2),$U2&gt;0)</formula>
    </cfRule>
  </conditionalFormatting>
  <conditionalFormatting sqref="V2:V501">
    <cfRule type="expression" priority="8" dxfId="0">
      <formula>AND($V2&lt;&gt;"",$V2&lt;&gt;"OK")</formula>
    </cfRule>
    <cfRule type="expression" priority="9" dxfId="9">
      <formula>$V2="OK"</formula>
    </cfRule>
  </conditionalFormatting>
  <dataValidations count="10">
    <dataValidation sqref="A2:A501" showDropDown="0" showInputMessage="1" showErrorMessage="1" allowBlank="0" errorTitle="Código inválido" error="Use um texto único com até 20 caracteres." promptTitle="Código inválido" prompt="Informe um código fictício e exclusivo, sem dado pessoal." type="custom" errorStyle="stop">
      <formula1>=OR(A2="",AND(ISTEXT(A2),LEN(A2)&lt;=20,COUNTIF($A$2:$A$501,A2)=1))</formula1>
    </dataValidation>
    <dataValidation sqref="B2:B501 I2:I501" showDropDown="0" showInputMessage="1" showErrorMessage="1" allowBlank="0" errorTitle="Data inválida" error="Informe uma data entre 01/01/2020 e 31/12/2100." promptTitle="Data inválida" prompt="Use uma data válida." type="date" errorStyle="stop" operator="between">
      <formula1>DATE(2020,1,1)</formula1>
      <formula2>DATE(2100,12,31)</formula2>
    </dataValidation>
    <dataValidation sqref="C2:C501 J2:J501" showDropDown="0" showInputMessage="1" showErrorMessage="1" allowBlank="0" errorTitle="Hora inválida" error="Informe uma hora entre 00:00 e 23:59." promptTitle="Hora inválida" prompt="Use o formato de hora HH:MM." type="time" errorStyle="stop" operator="between">
      <formula1>TIME(0,0,0)</formula1>
      <formula2>TIME(23,59,59)</formula2>
    </dataValidation>
    <dataValidation sqref="D2:D501" showDropDown="0" showInputMessage="1" showErrorMessage="1" allowBlank="0" errorTitle="Duração inválida" error="Informe uma duração inteira entre 15 e 480 minutos." promptTitle="Duração inválida" prompt="Digite a duração prevista em minutos." type="whole" errorStyle="stop" operator="between">
      <formula1>15</formula1>
      <formula2>480</formula2>
    </dataValidation>
    <dataValidation sqref="E2:E501" showDropDown="0" showInputMessage="1" showErrorMessage="1" allowBlank="0" errorTitle="Profissional inválido" error="Selecione um profissional ou uma equipe da lista." promptTitle="Profissional inválido" prompt="Escolha uma opção cadastrada em Parâmetros." type="list" errorStyle="stop">
      <formula1>=$W$2:$W$5</formula1>
    </dataValidation>
    <dataValidation sqref="F2:F501" showDropDown="0" showInputMessage="1" showErrorMessage="1" allowBlank="0" errorTitle="Serviço inválido" error="Selecione um serviço da lista." promptTitle="Serviço inválido" prompt="Escolha uma opção cadastrada em Parâmetros." type="list" errorStyle="stop">
      <formula1>=$X$2:$X$8</formula1>
    </dataValidation>
    <dataValidation sqref="G2:G501 L2:L501 M2:M501" showDropDown="0" showInputMessage="1" showErrorMessage="1" allowBlank="0" errorTitle="Valor inválido" error="Informe um valor entre R$ 0,00 e R$ 10.000,00." promptTitle="Valor inválido" prompt="Digite um valor monetário não negativo." type="decimal" errorStyle="stop" operator="between">
      <formula1>0</formula1>
      <formula2>10000</formula2>
    </dataValidation>
    <dataValidation sqref="H2:H501" showDropDown="0" showInputMessage="1" showErrorMessage="1" allowBlank="0" errorTitle="Ocorrência inválida" error="Selecione Falta ou Cancelamento." promptTitle="Ocorrência inválida" prompt="Escolha o tipo de ocorrência." type="list" errorStyle="stop">
      <formula1>=$Y$2:$Y$3</formula1>
    </dataValidation>
    <dataValidation sqref="K2:K501" showDropDown="0" showInputMessage="1" showErrorMessage="1" allowBlank="0" errorTitle="Minutos inválidos" error="Os minutos repostos não podem superar a duração prevista." promptTitle="Minutos inválidos" prompt="Informe um número inteiro de zero até a duração prevista." type="custom" errorStyle="stop">
      <formula1>=OR(K2="",AND(ISNUMBER(K2),K2&gt;=0,K2&lt;=D2))</formula1>
    </dataValidation>
    <dataValidation sqref="N2:N501" showDropDown="0" showInputMessage="1" showErrorMessage="1" allowBlank="0" errorTitle="Destino inválido" error="Selecione Retido, Devolvido ou Não se aplica." promptTitle="Destino inválido" prompt="Escolha o destino do depósito." type="list" errorStyle="stop">
      <formula1>=$Z$2:$Z$4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tabColor rgb="00B63D5C"/>
    <outlinePr summaryBelow="1" summaryRight="1"/>
    <pageSetUpPr/>
  </sheetPr>
  <dimension ref="A1:G1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9" customWidth="1" min="2" max="2"/>
    <col width="3" customWidth="1" min="3" max="3"/>
    <col width="22" customWidth="1" min="4" max="4"/>
    <col width="27" customWidth="1" min="5" max="5"/>
    <col width="18" customWidth="1" min="6" max="6"/>
    <col width="23" customWidth="1" min="7" max="7"/>
  </cols>
  <sheetData>
    <row r="1" ht="28" customHeight="1">
      <c r="A1" s="1" t="inlineStr">
        <is>
          <t>Parâmetros do acompanhamento</t>
        </is>
      </c>
      <c r="B1" s="42" t="n"/>
    </row>
    <row r="2">
      <c r="A2" s="6" t="inlineStr">
        <is>
          <t>Limite para cancelamento tardio, em horas</t>
        </is>
      </c>
      <c r="B2" s="28" t="n">
        <v>24</v>
      </c>
      <c r="D2" s="5" t="inlineStr">
        <is>
          <t>Profissionais</t>
        </is>
      </c>
      <c r="E2" s="5" t="inlineStr">
        <is>
          <t>Serviços</t>
        </is>
      </c>
      <c r="F2" s="5" t="inlineStr">
        <is>
          <t>Ocorrências</t>
        </is>
      </c>
      <c r="G2" s="5" t="inlineStr">
        <is>
          <t>Destino do depósito</t>
        </is>
      </c>
    </row>
    <row r="3">
      <c r="A3" s="9" t="inlineStr">
        <is>
          <t>Início do período do resumo</t>
        </is>
      </c>
      <c r="B3" s="53" t="n">
        <v>46266</v>
      </c>
      <c r="D3" s="25" t="inlineStr">
        <is>
          <t>Profissional A</t>
        </is>
      </c>
      <c r="E3" s="25" t="inlineStr">
        <is>
          <t>Corte feminino</t>
        </is>
      </c>
      <c r="F3" s="25" t="inlineStr">
        <is>
          <t>Falta</t>
        </is>
      </c>
      <c r="G3" s="25" t="inlineStr">
        <is>
          <t>Retido</t>
        </is>
      </c>
    </row>
    <row r="4">
      <c r="A4" s="6" t="inlineStr">
        <is>
          <t>Fim do período do resumo</t>
        </is>
      </c>
      <c r="B4" s="53" t="n">
        <v>46295</v>
      </c>
      <c r="D4" s="25" t="inlineStr">
        <is>
          <t>Profissional B</t>
        </is>
      </c>
      <c r="E4" s="25" t="inlineStr">
        <is>
          <t>Corte masculino</t>
        </is>
      </c>
      <c r="F4" s="25" t="inlineStr">
        <is>
          <t>Cancelamento</t>
        </is>
      </c>
      <c r="G4" s="25" t="inlineStr">
        <is>
          <t>Devolvido</t>
        </is>
      </c>
    </row>
    <row r="5">
      <c r="A5" s="9" t="inlineStr">
        <is>
          <t>Meta máxima de perda líquida</t>
        </is>
      </c>
      <c r="B5" s="50" t="n">
        <v>500</v>
      </c>
      <c r="D5" s="25" t="inlineStr">
        <is>
          <t>Profissional C</t>
        </is>
      </c>
      <c r="E5" s="25" t="inlineStr">
        <is>
          <t>Escova</t>
        </is>
      </c>
      <c r="F5" s="39" t="n"/>
      <c r="G5" s="25" t="inlineStr">
        <is>
          <t>Não se aplica</t>
        </is>
      </c>
    </row>
    <row r="6">
      <c r="D6" s="25" t="inlineStr">
        <is>
          <t>Equipe de apoio</t>
        </is>
      </c>
      <c r="E6" s="25" t="inlineStr">
        <is>
          <t>Manicure</t>
        </is>
      </c>
      <c r="F6" s="39" t="n"/>
      <c r="G6" s="39" t="n"/>
    </row>
    <row r="7">
      <c r="D7" s="39" t="n"/>
      <c r="E7" s="25" t="inlineStr">
        <is>
          <t>Pedicure</t>
        </is>
      </c>
      <c r="F7" s="39" t="n"/>
      <c r="G7" s="39" t="n"/>
    </row>
    <row r="8">
      <c r="A8" s="2" t="inlineStr">
        <is>
          <t>Uso dos parâmetros</t>
        </is>
      </c>
      <c r="D8" s="39" t="n"/>
      <c r="E8" s="25" t="inlineStr">
        <is>
          <t>Design de sobrancelhas</t>
        </is>
      </c>
      <c r="F8" s="39" t="n"/>
      <c r="G8" s="39" t="n"/>
    </row>
    <row r="9" ht="32" customHeight="1">
      <c r="A9" s="23" t="inlineStr">
        <is>
          <t>Ajuste premissas e listas conforme a operação fictícia analisada.</t>
        </is>
      </c>
      <c r="D9" s="39" t="n"/>
      <c r="E9" s="25" t="inlineStr">
        <is>
          <t>Barba</t>
        </is>
      </c>
      <c r="F9" s="39" t="n"/>
      <c r="G9" s="39" t="n"/>
    </row>
    <row r="10" ht="32" customHeight="1">
      <c r="A10" s="40" t="inlineStr">
        <is>
          <t>O limite em horas é uma premissa gerencial editável, não uma regra contratual.</t>
        </is>
      </c>
    </row>
    <row r="11" ht="32" customHeight="1">
      <c r="A11" s="23" t="inlineStr">
        <is>
          <t>A meta representa apenas um limite interno para comparação no resumo.</t>
        </is>
      </c>
    </row>
  </sheetData>
  <autoFilter ref="D2:G9"/>
  <mergeCells count="1">
    <mergeCell ref="A1:B1"/>
  </mergeCells>
  <dataValidations count="3">
    <dataValidation sqref="B2" showDropDown="0" showInputMessage="1" showErrorMessage="1" allowBlank="0" errorTitle="Limite inválido" error="Informe um número inteiro entre 0 e 168 horas." promptTitle="Limite inválido" prompt="Digite o limite gerencial em horas." type="whole" errorStyle="stop" operator="between">
      <formula1>0</formula1>
      <formula2>168</formula2>
    </dataValidation>
    <dataValidation sqref="B3:B4" showDropDown="0" showInputMessage="1" showErrorMessage="1" allowBlank="0" errorTitle="Data inválida" error="Informe uma data entre 01/01/2020 e 31/12/2100." promptTitle="Data inválida" prompt="Use uma data válida. O resumo alertará se o início for posterior ao fim." type="date" errorStyle="stop" operator="between">
      <formula1>DATE(2020,1,1)</formula1>
      <formula2>DATE(2100,12,31)</formula2>
    </dataValidation>
    <dataValidation sqref="B5" showDropDown="0" showInputMessage="1" showErrorMessage="1" allowBlank="0" errorTitle="Meta inválida" error="Informe uma meta monetária igual ou superior a zero." promptTitle="Meta inválida" prompt="Digite a meta máxima de perda líquida." type="decimal" errorStyle="stop" operator="between">
      <formula1>0</formula1>
      <formula2>10000000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Modelo fictício de gestão de salão</dc:creator>
  <dc:title xmlns:dc="http://purl.org/dc/elements/1.1/">Perdas com faltas e cancelamentos de salão</dc:title>
  <dc:subject xmlns:dc="http://purl.org/dc/elements/1.1/">Registro fictício de ocorrências e impacto financeiro</dc:subject>
  <dcterms:created xmlns:dcterms="http://purl.org/dc/terms/" xmlns:xsi="http://www.w3.org/2001/XMLSchema-instance" xsi:type="dcterms:W3CDTF">2026-09-09T02:56:01Z</dcterms:created>
  <dcterms:modified xmlns:dcterms="http://purl.org/dc/terms/" xmlns:xsi="http://www.w3.org/2001/XMLSchema-instance" xsi:type="dcterms:W3CDTF">2026-09-09T02:56:02+00:00Z</dcterms:modified>
</cp:coreProperties>
</file>