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Orçamento" sheetId="2" state="visible" r:id="rId2"/>
    <sheet xmlns:r="http://schemas.openxmlformats.org/officeDocument/2006/relationships" name="Lançamentos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1" hidden="1">'Orçamento'!$A$4:$J$154</definedName>
    <definedName name="_xlnm._FilterDatabase" localSheetId="2" hidden="1">'Lançamentos'!$A$4:$J$154</definedName>
    <definedName name="_xlnm._FilterDatabase" localSheetId="3" hidden="1">'Parâmetros'!$D$3:$F$103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[$R$-pt-BR] #,##0.00"/>
    <numFmt numFmtId="165" formatCode="0.0%"/>
    <numFmt numFmtId="166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3E303A"/>
      <sz val="10"/>
    </font>
    <font>
      <name val="Calibri"/>
      <b val="1"/>
      <color rgb="00FFFFFF"/>
      <sz val="11"/>
    </font>
    <font>
      <name val="Calibri"/>
      <b val="1"/>
      <color rgb="003E303A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FFF"/>
      </patternFill>
    </fill>
    <fill>
      <patternFill patternType="solid">
        <fgColor rgb="00F6DFE2"/>
      </patternFill>
    </fill>
    <fill>
      <patternFill patternType="solid">
        <fgColor rgb="00FFF7F5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4" fillId="0" borderId="0" applyAlignment="1" pivotButton="0" quotePrefix="0" xfId="0">
      <alignment horizontal="left" vertical="center"/>
    </xf>
    <xf numFmtId="1" fontId="4" fillId="0" borderId="0" pivotButton="0" quotePrefix="0" xfId="0"/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64" fontId="3" fillId="2" borderId="1" applyAlignment="1" pivotButton="0" quotePrefix="0" xfId="0">
      <alignment horizontal="right" vertical="center"/>
    </xf>
    <xf numFmtId="165" fontId="3" fillId="2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 wrapText="1"/>
    </xf>
    <xf numFmtId="4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4" fontId="3" fillId="2" borderId="1" applyAlignment="1" pivotButton="0" quotePrefix="0" xfId="0">
      <alignment horizontal="right" vertical="center"/>
    </xf>
    <xf numFmtId="165" fontId="3" fillId="2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ont>
        <name val="Calibri"/>
        <b val="1"/>
        <color rgb="002F6B4F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mensal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'Resumo'!D11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'Resumo'!$A$12:$A$23</f>
            </numRef>
          </cat>
          <val>
            <numRef>
              <f>'Resumo'!$D$12:$D$23</f>
            </numRef>
          </val>
        </ser>
        <ser>
          <idx val="1"/>
          <order val="1"/>
          <tx>
            <strRef>
              <f>'Resumo'!G11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'Resumo'!$A$12:$A$23</f>
            </numRef>
          </cat>
          <val>
            <numRef>
              <f>'Resumo'!$G$12:$G$23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numFmt formatCode="R$ 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zoomScale="85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4" customWidth="1" min="8" max="8"/>
    <col width="23" customWidth="1" min="9" max="9"/>
    <col width="3" customWidth="1" min="10" max="10"/>
    <col width="14" customWidth="1" min="11" max="11"/>
  </cols>
  <sheetData>
    <row r="1" ht="28" customHeight="1">
      <c r="A1" s="1" t="inlineStr">
        <is>
          <t>Resumo do orçamento anual — Espaço Bela Brisa (fictício)</t>
        </is>
      </c>
    </row>
    <row r="2" ht="22" customHeight="1">
      <c r="A2" s="3" t="inlineStr">
        <is>
          <t>Ano analisado</t>
        </is>
      </c>
      <c r="B2" s="4">
        <f>'Parâmetros'!B4</f>
        <v/>
      </c>
    </row>
    <row r="3"/>
    <row r="4">
      <c r="A4" s="5" t="inlineStr">
        <is>
          <t>Receita orçada</t>
        </is>
      </c>
      <c r="B4" s="31">
        <f>IF(COUNTIFS('Orçamento'!$D$5:$D$154,"Receita",'Orçamento'!$I$5:$I$154,'Parâmetros'!$G$4,'Orçamento'!$B$5:$B$154,"&gt;="&amp;DATE('Parâmetros'!$B$4,1,1),'Orçamento'!$B$5:$B$154,"&lt;"&amp;DATE('Parâmetros'!$B$4+1,1,1))=0,"",IFERROR(SUMIFS('Orçamento'!$H$5:$H$154,'Orçamento'!$D$5:$D$154,"Receita",'Orçamento'!$I$5:$I$154,'Parâmetros'!$G$4,'Orçamento'!$B$5:$B$154,"&gt;="&amp;DATE('Parâmetros'!$B$4,1,1),'Orçamento'!$B$5:$B$154,"&lt;"&amp;DATE('Parâmetros'!$B$4+1,1,1)),0))</f>
        <v/>
      </c>
      <c r="D4" s="5" t="inlineStr">
        <is>
          <t>Despesa orçada</t>
        </is>
      </c>
      <c r="E4" s="31">
        <f>IF(COUNTIFS('Orçamento'!$D$5:$D$154,"Despesa",'Orçamento'!$I$5:$I$154,'Parâmetros'!$G$4,'Orçamento'!$B$5:$B$154,"&gt;="&amp;DATE('Parâmetros'!$B$4,1,1),'Orçamento'!$B$5:$B$154,"&lt;"&amp;DATE('Parâmetros'!$B$4+1,1,1))=0,"",IFERROR(SUMIFS('Orçamento'!$H$5:$H$154,'Orçamento'!$D$5:$D$154,"Despesa",'Orçamento'!$I$5:$I$154,'Parâmetros'!$G$4,'Orçamento'!$B$5:$B$154,"&gt;="&amp;DATE('Parâmetros'!$B$4,1,1),'Orçamento'!$B$5:$B$154,"&lt;"&amp;DATE('Parâmetros'!$B$4+1,1,1)),0))</f>
        <v/>
      </c>
      <c r="G4" s="5" t="inlineStr">
        <is>
          <t>Saldo orçado</t>
        </is>
      </c>
      <c r="H4" s="31">
        <f>IF(AND(B4="",E4=""),"",IF(B4="",0,B4)-IF(E4="",0,E4))</f>
        <v/>
      </c>
    </row>
    <row r="5"/>
    <row r="6">
      <c r="A6" s="5" t="inlineStr">
        <is>
          <t>Receita realizada</t>
        </is>
      </c>
      <c r="B6" s="31">
        <f>IF(COUNTIFS('Lançamentos'!$D$5:$D$154,"Receita",'Lançamentos'!$I$5:$I$154,'Parâmetros'!$I$4,'Lançamentos'!$B$5:$B$154,"&gt;="&amp;DATE('Parâmetros'!$B$4,1,1),'Lançamentos'!$B$5:$B$154,"&lt;"&amp;DATE('Parâmetros'!$B$4+1,1,1))=0,"",IFERROR(SUMIFS('Lançamentos'!$H$5:$H$154,'Lançamentos'!$D$5:$D$154,"Receita",'Lançamentos'!$I$5:$I$154,'Parâmetros'!$I$4,'Lançamentos'!$B$5:$B$154,"&gt;="&amp;DATE('Parâmetros'!$B$4,1,1),'Lançamentos'!$B$5:$B$154,"&lt;"&amp;DATE('Parâmetros'!$B$4+1,1,1)),0))</f>
        <v/>
      </c>
      <c r="D6" s="5" t="inlineStr">
        <is>
          <t>Despesa realizada</t>
        </is>
      </c>
      <c r="E6" s="31">
        <f>IF(COUNTIFS('Lançamentos'!$D$5:$D$154,"Despesa",'Lançamentos'!$I$5:$I$154,'Parâmetros'!$I$4,'Lançamentos'!$B$5:$B$154,"&gt;="&amp;DATE('Parâmetros'!$B$4,1,1),'Lançamentos'!$B$5:$B$154,"&lt;"&amp;DATE('Parâmetros'!$B$4+1,1,1))=0,"",IFERROR(SUMIFS('Lançamentos'!$H$5:$H$154,'Lançamentos'!$D$5:$D$154,"Despesa",'Lançamentos'!$I$5:$I$154,'Parâmetros'!$I$4,'Lançamentos'!$B$5:$B$154,"&gt;="&amp;DATE('Parâmetros'!$B$4,1,1),'Lançamentos'!$B$5:$B$154,"&lt;"&amp;DATE('Parâmetros'!$B$4+1,1,1)),0))</f>
        <v/>
      </c>
      <c r="G6" s="5" t="inlineStr">
        <is>
          <t>Saldo realizado</t>
        </is>
      </c>
      <c r="H6" s="31">
        <f>IF(AND(B6="",E6=""),"",IF(B6="",0,B6)-IF(E6="",0,E6))</f>
        <v/>
      </c>
    </row>
    <row r="7"/>
    <row r="8">
      <c r="A8" s="5" t="inlineStr">
        <is>
          <t>Execução da receita</t>
        </is>
      </c>
      <c r="B8" s="32">
        <f>IFERROR(B6/B4,"")</f>
        <v/>
      </c>
      <c r="D8" s="5" t="inlineStr">
        <is>
          <t>Execução da despesa</t>
        </is>
      </c>
      <c r="E8" s="32">
        <f>IFERROR(E6/E4,"")</f>
        <v/>
      </c>
      <c r="G8" s="5" t="inlineStr">
        <is>
          <t>Desvio do saldo</t>
        </is>
      </c>
      <c r="H8" s="32">
        <f>IFERROR((H6-H4)/ABS(H4),"")</f>
        <v/>
      </c>
    </row>
    <row r="9"/>
    <row r="10"/>
    <row r="11" ht="24" customHeight="1">
      <c r="A11" s="8" t="inlineStr">
        <is>
          <t>Mês</t>
        </is>
      </c>
      <c r="B11" s="8" t="inlineStr">
        <is>
          <t>Receita orçada</t>
        </is>
      </c>
      <c r="C11" s="8" t="inlineStr">
        <is>
          <t>Despesa orçada</t>
        </is>
      </c>
      <c r="D11" s="8" t="inlineStr">
        <is>
          <t>Saldo orçado</t>
        </is>
      </c>
      <c r="E11" s="8" t="inlineStr">
        <is>
          <t>Receita realizada</t>
        </is>
      </c>
      <c r="F11" s="8" t="inlineStr">
        <is>
          <t>Despesa realizada</t>
        </is>
      </c>
      <c r="G11" s="8" t="inlineStr">
        <is>
          <t>Saldo realizado</t>
        </is>
      </c>
      <c r="H11" s="8" t="inlineStr">
        <is>
          <t>Desvio</t>
        </is>
      </c>
      <c r="I11" s="8" t="inlineStr">
        <is>
          <t>Situação</t>
        </is>
      </c>
    </row>
    <row r="12" ht="20" customHeight="1">
      <c r="A12" s="9">
        <f>DATE('Parâmetros'!$B$4,1,1)</f>
        <v/>
      </c>
      <c r="B12" s="33">
        <f>IF(COUNTIFS('Orçamento'!$D$5:$D$154,"Receita",'Orçamento'!$I$5:$I$154,'Parâmetros'!$G$4,'Orçamento'!$B$5:$B$154,"&gt;="&amp;A12,'Orçamento'!$B$5:$B$154,"&lt;"&amp;DATE(YEAR(A12),MONTH(A12)+1,1))=0,"",IFERROR(SUMIFS('Orçamento'!$H$5:$H$154,'Orçamento'!$D$5:$D$154,"Receita",'Orçamento'!$I$5:$I$154,'Parâmetros'!$G$4,'Orçamento'!$B$5:$B$154,"&gt;="&amp;A12,'Orçamento'!$B$5:$B$154,"&lt;"&amp;DATE(YEAR(A12),MONTH(A12)+1,1)),0))</f>
        <v/>
      </c>
      <c r="C12" s="33">
        <f>IF(COUNTIFS('Orçamento'!$D$5:$D$154,"Despesa",'Orçamento'!$I$5:$I$154,'Parâmetros'!$G$4,'Orçamento'!$B$5:$B$154,"&gt;="&amp;A12,'Orçamento'!$B$5:$B$154,"&lt;"&amp;DATE(YEAR(A12),MONTH(A12)+1,1))=0,"",IFERROR(SUMIFS('Orçamento'!$H$5:$H$154,'Orçamento'!$D$5:$D$154,"Despesa",'Orçamento'!$I$5:$I$154,'Parâmetros'!$G$4,'Orçamento'!$B$5:$B$154,"&gt;="&amp;A12,'Orçamento'!$B$5:$B$154,"&lt;"&amp;DATE(YEAR(A12),MONTH(A12)+1,1)),0))</f>
        <v/>
      </c>
      <c r="D12" s="33">
        <f>IF(AND(B12="",C12=""),"",IF(B12="",0,B12)-IF(C12="",0,C12))</f>
        <v/>
      </c>
      <c r="E12" s="33">
        <f>IF(COUNTIFS('Lançamentos'!$D$5:$D$154,"Receita",'Lançamentos'!$I$5:$I$154,'Parâmetros'!$I$4,'Lançamentos'!$B$5:$B$154,"&gt;="&amp;A12,'Lançamentos'!$B$5:$B$154,"&lt;"&amp;DATE(YEAR(A12),MONTH(A12)+1,1))=0,"",IFERROR(SUMIFS('Lançamentos'!$H$5:$H$154,'Lançamentos'!$D$5:$D$154,"Receita",'Lançamentos'!$I$5:$I$154,'Parâmetros'!$I$4,'Lançamentos'!$B$5:$B$154,"&gt;="&amp;A12,'Lançamentos'!$B$5:$B$154,"&lt;"&amp;DATE(YEAR(A12),MONTH(A12)+1,1)),0))</f>
        <v/>
      </c>
      <c r="F12" s="33">
        <f>IF(COUNTIFS('Lançamentos'!$D$5:$D$154,"Despesa",'Lançamentos'!$I$5:$I$154,'Parâmetros'!$I$4,'Lançamentos'!$B$5:$B$154,"&gt;="&amp;A12,'Lançamentos'!$B$5:$B$154,"&lt;"&amp;DATE(YEAR(A12),MONTH(A12)+1,1))=0,"",IFERROR(SUMIFS('Lançamentos'!$H$5:$H$154,'Lançamentos'!$D$5:$D$154,"Despesa",'Lançamentos'!$I$5:$I$154,'Parâmetros'!$I$4,'Lançamentos'!$B$5:$B$154,"&gt;="&amp;A12,'Lançamentos'!$B$5:$B$154,"&lt;"&amp;DATE(YEAR(A12),MONTH(A12)+1,1)),0))</f>
        <v/>
      </c>
      <c r="G12" s="33">
        <f>IF(AND(E12="",F12=""),"",IF(E12="",0,E12)-IF(F12="",0,F12))</f>
        <v/>
      </c>
      <c r="H12" s="34">
        <f>IF(OR(D12="",D12=0,G12=""),"",IFERROR((G12-D12)/ABS(D12),""))</f>
        <v/>
      </c>
      <c r="I12" s="12">
        <f>IF(AND(D12="",G12=""),"Sem movimento",IF(OR(D12="",D12=0),"Conferir base orçada",IF(G12="","Sem realizado",IF(ABS(H12)&gt;'Parâmetros'!$B$5,"Conferir desvio","Dentro do limite"))))</f>
        <v/>
      </c>
    </row>
    <row r="13" ht="20" customHeight="1">
      <c r="A13" s="13">
        <f>DATE('Parâmetros'!$B$4,2,1)</f>
        <v/>
      </c>
      <c r="B13" s="35">
        <f>IF(COUNTIFS('Orçamento'!$D$5:$D$154,"Receita",'Orçamento'!$I$5:$I$154,'Parâmetros'!$G$4,'Orçamento'!$B$5:$B$154,"&gt;="&amp;A13,'Orçamento'!$B$5:$B$154,"&lt;"&amp;DATE(YEAR(A13),MONTH(A13)+1,1))=0,"",IFERROR(SUMIFS('Orçamento'!$H$5:$H$154,'Orçamento'!$D$5:$D$154,"Receita",'Orçamento'!$I$5:$I$154,'Parâmetros'!$G$4,'Orçamento'!$B$5:$B$154,"&gt;="&amp;A13,'Orçamento'!$B$5:$B$154,"&lt;"&amp;DATE(YEAR(A13),MONTH(A13)+1,1)),0))</f>
        <v/>
      </c>
      <c r="C13" s="35">
        <f>IF(COUNTIFS('Orçamento'!$D$5:$D$154,"Despesa",'Orçamento'!$I$5:$I$154,'Parâmetros'!$G$4,'Orçamento'!$B$5:$B$154,"&gt;="&amp;A13,'Orçamento'!$B$5:$B$154,"&lt;"&amp;DATE(YEAR(A13),MONTH(A13)+1,1))=0,"",IFERROR(SUMIFS('Orçamento'!$H$5:$H$154,'Orçamento'!$D$5:$D$154,"Despesa",'Orçamento'!$I$5:$I$154,'Parâmetros'!$G$4,'Orçamento'!$B$5:$B$154,"&gt;="&amp;A13,'Orçamento'!$B$5:$B$154,"&lt;"&amp;DATE(YEAR(A13),MONTH(A13)+1,1)),0))</f>
        <v/>
      </c>
      <c r="D13" s="35">
        <f>IF(AND(B13="",C13=""),"",IF(B13="",0,B13)-IF(C13="",0,C13))</f>
        <v/>
      </c>
      <c r="E13" s="35">
        <f>IF(COUNTIFS('Lançamentos'!$D$5:$D$154,"Receita",'Lançamentos'!$I$5:$I$154,'Parâmetros'!$I$4,'Lançamentos'!$B$5:$B$154,"&gt;="&amp;A13,'Lançamentos'!$B$5:$B$154,"&lt;"&amp;DATE(YEAR(A13),MONTH(A13)+1,1))=0,"",IFERROR(SUMIFS('Lançamentos'!$H$5:$H$154,'Lançamentos'!$D$5:$D$154,"Receita",'Lançamentos'!$I$5:$I$154,'Parâmetros'!$I$4,'Lançamentos'!$B$5:$B$154,"&gt;="&amp;A13,'Lançamentos'!$B$5:$B$154,"&lt;"&amp;DATE(YEAR(A13),MONTH(A13)+1,1)),0))</f>
        <v/>
      </c>
      <c r="F13" s="35">
        <f>IF(COUNTIFS('Lançamentos'!$D$5:$D$154,"Despesa",'Lançamentos'!$I$5:$I$154,'Parâmetros'!$I$4,'Lançamentos'!$B$5:$B$154,"&gt;="&amp;A13,'Lançamentos'!$B$5:$B$154,"&lt;"&amp;DATE(YEAR(A13),MONTH(A13)+1,1))=0,"",IFERROR(SUMIFS('Lançamentos'!$H$5:$H$154,'Lançamentos'!$D$5:$D$154,"Despesa",'Lançamentos'!$I$5:$I$154,'Parâmetros'!$I$4,'Lançamentos'!$B$5:$B$154,"&gt;="&amp;A13,'Lançamentos'!$B$5:$B$154,"&lt;"&amp;DATE(YEAR(A13),MONTH(A13)+1,1)),0))</f>
        <v/>
      </c>
      <c r="G13" s="35">
        <f>IF(AND(E13="",F13=""),"",IF(E13="",0,E13)-IF(F13="",0,F13))</f>
        <v/>
      </c>
      <c r="H13" s="36">
        <f>IF(OR(D13="",D13=0,G13=""),"",IFERROR((G13-D13)/ABS(D13),""))</f>
        <v/>
      </c>
      <c r="I13" s="16">
        <f>IF(AND(D13="",G13=""),"Sem movimento",IF(OR(D13="",D13=0),"Conferir base orçada",IF(G13="","Sem realizado",IF(ABS(H13)&gt;'Parâmetros'!$B$5,"Conferir desvio","Dentro do limite"))))</f>
        <v/>
      </c>
    </row>
    <row r="14" ht="20" customHeight="1">
      <c r="A14" s="9">
        <f>DATE('Parâmetros'!$B$4,3,1)</f>
        <v/>
      </c>
      <c r="B14" s="33">
        <f>IF(COUNTIFS('Orçamento'!$D$5:$D$154,"Receita",'Orçamento'!$I$5:$I$154,'Parâmetros'!$G$4,'Orçamento'!$B$5:$B$154,"&gt;="&amp;A14,'Orçamento'!$B$5:$B$154,"&lt;"&amp;DATE(YEAR(A14),MONTH(A14)+1,1))=0,"",IFERROR(SUMIFS('Orçamento'!$H$5:$H$154,'Orçamento'!$D$5:$D$154,"Receita",'Orçamento'!$I$5:$I$154,'Parâmetros'!$G$4,'Orçamento'!$B$5:$B$154,"&gt;="&amp;A14,'Orçamento'!$B$5:$B$154,"&lt;"&amp;DATE(YEAR(A14),MONTH(A14)+1,1)),0))</f>
        <v/>
      </c>
      <c r="C14" s="33">
        <f>IF(COUNTIFS('Orçamento'!$D$5:$D$154,"Despesa",'Orçamento'!$I$5:$I$154,'Parâmetros'!$G$4,'Orçamento'!$B$5:$B$154,"&gt;="&amp;A14,'Orçamento'!$B$5:$B$154,"&lt;"&amp;DATE(YEAR(A14),MONTH(A14)+1,1))=0,"",IFERROR(SUMIFS('Orçamento'!$H$5:$H$154,'Orçamento'!$D$5:$D$154,"Despesa",'Orçamento'!$I$5:$I$154,'Parâmetros'!$G$4,'Orçamento'!$B$5:$B$154,"&gt;="&amp;A14,'Orçamento'!$B$5:$B$154,"&lt;"&amp;DATE(YEAR(A14),MONTH(A14)+1,1)),0))</f>
        <v/>
      </c>
      <c r="D14" s="33">
        <f>IF(AND(B14="",C14=""),"",IF(B14="",0,B14)-IF(C14="",0,C14))</f>
        <v/>
      </c>
      <c r="E14" s="33">
        <f>IF(COUNTIFS('Lançamentos'!$D$5:$D$154,"Receita",'Lançamentos'!$I$5:$I$154,'Parâmetros'!$I$4,'Lançamentos'!$B$5:$B$154,"&gt;="&amp;A14,'Lançamentos'!$B$5:$B$154,"&lt;"&amp;DATE(YEAR(A14),MONTH(A14)+1,1))=0,"",IFERROR(SUMIFS('Lançamentos'!$H$5:$H$154,'Lançamentos'!$D$5:$D$154,"Receita",'Lançamentos'!$I$5:$I$154,'Parâmetros'!$I$4,'Lançamentos'!$B$5:$B$154,"&gt;="&amp;A14,'Lançamentos'!$B$5:$B$154,"&lt;"&amp;DATE(YEAR(A14),MONTH(A14)+1,1)),0))</f>
        <v/>
      </c>
      <c r="F14" s="33">
        <f>IF(COUNTIFS('Lançamentos'!$D$5:$D$154,"Despesa",'Lançamentos'!$I$5:$I$154,'Parâmetros'!$I$4,'Lançamentos'!$B$5:$B$154,"&gt;="&amp;A14,'Lançamentos'!$B$5:$B$154,"&lt;"&amp;DATE(YEAR(A14),MONTH(A14)+1,1))=0,"",IFERROR(SUMIFS('Lançamentos'!$H$5:$H$154,'Lançamentos'!$D$5:$D$154,"Despesa",'Lançamentos'!$I$5:$I$154,'Parâmetros'!$I$4,'Lançamentos'!$B$5:$B$154,"&gt;="&amp;A14,'Lançamentos'!$B$5:$B$154,"&lt;"&amp;DATE(YEAR(A14),MONTH(A14)+1,1)),0))</f>
        <v/>
      </c>
      <c r="G14" s="33">
        <f>IF(AND(E14="",F14=""),"",IF(E14="",0,E14)-IF(F14="",0,F14))</f>
        <v/>
      </c>
      <c r="H14" s="34">
        <f>IF(OR(D14="",D14=0,G14=""),"",IFERROR((G14-D14)/ABS(D14),""))</f>
        <v/>
      </c>
      <c r="I14" s="12">
        <f>IF(AND(D14="",G14=""),"Sem movimento",IF(OR(D14="",D14=0),"Conferir base orçada",IF(G14="","Sem realizado",IF(ABS(H14)&gt;'Parâmetros'!$B$5,"Conferir desvio","Dentro do limite"))))</f>
        <v/>
      </c>
    </row>
    <row r="15" ht="20" customHeight="1">
      <c r="A15" s="13">
        <f>DATE('Parâmetros'!$B$4,4,1)</f>
        <v/>
      </c>
      <c r="B15" s="35">
        <f>IF(COUNTIFS('Orçamento'!$D$5:$D$154,"Receita",'Orçamento'!$I$5:$I$154,'Parâmetros'!$G$4,'Orçamento'!$B$5:$B$154,"&gt;="&amp;A15,'Orçamento'!$B$5:$B$154,"&lt;"&amp;DATE(YEAR(A15),MONTH(A15)+1,1))=0,"",IFERROR(SUMIFS('Orçamento'!$H$5:$H$154,'Orçamento'!$D$5:$D$154,"Receita",'Orçamento'!$I$5:$I$154,'Parâmetros'!$G$4,'Orçamento'!$B$5:$B$154,"&gt;="&amp;A15,'Orçamento'!$B$5:$B$154,"&lt;"&amp;DATE(YEAR(A15),MONTH(A15)+1,1)),0))</f>
        <v/>
      </c>
      <c r="C15" s="35">
        <f>IF(COUNTIFS('Orçamento'!$D$5:$D$154,"Despesa",'Orçamento'!$I$5:$I$154,'Parâmetros'!$G$4,'Orçamento'!$B$5:$B$154,"&gt;="&amp;A15,'Orçamento'!$B$5:$B$154,"&lt;"&amp;DATE(YEAR(A15),MONTH(A15)+1,1))=0,"",IFERROR(SUMIFS('Orçamento'!$H$5:$H$154,'Orçamento'!$D$5:$D$154,"Despesa",'Orçamento'!$I$5:$I$154,'Parâmetros'!$G$4,'Orçamento'!$B$5:$B$154,"&gt;="&amp;A15,'Orçamento'!$B$5:$B$154,"&lt;"&amp;DATE(YEAR(A15),MONTH(A15)+1,1)),0))</f>
        <v/>
      </c>
      <c r="D15" s="35">
        <f>IF(AND(B15="",C15=""),"",IF(B15="",0,B15)-IF(C15="",0,C15))</f>
        <v/>
      </c>
      <c r="E15" s="35">
        <f>IF(COUNTIFS('Lançamentos'!$D$5:$D$154,"Receita",'Lançamentos'!$I$5:$I$154,'Parâmetros'!$I$4,'Lançamentos'!$B$5:$B$154,"&gt;="&amp;A15,'Lançamentos'!$B$5:$B$154,"&lt;"&amp;DATE(YEAR(A15),MONTH(A15)+1,1))=0,"",IFERROR(SUMIFS('Lançamentos'!$H$5:$H$154,'Lançamentos'!$D$5:$D$154,"Receita",'Lançamentos'!$I$5:$I$154,'Parâmetros'!$I$4,'Lançamentos'!$B$5:$B$154,"&gt;="&amp;A15,'Lançamentos'!$B$5:$B$154,"&lt;"&amp;DATE(YEAR(A15),MONTH(A15)+1,1)),0))</f>
        <v/>
      </c>
      <c r="F15" s="35">
        <f>IF(COUNTIFS('Lançamentos'!$D$5:$D$154,"Despesa",'Lançamentos'!$I$5:$I$154,'Parâmetros'!$I$4,'Lançamentos'!$B$5:$B$154,"&gt;="&amp;A15,'Lançamentos'!$B$5:$B$154,"&lt;"&amp;DATE(YEAR(A15),MONTH(A15)+1,1))=0,"",IFERROR(SUMIFS('Lançamentos'!$H$5:$H$154,'Lançamentos'!$D$5:$D$154,"Despesa",'Lançamentos'!$I$5:$I$154,'Parâmetros'!$I$4,'Lançamentos'!$B$5:$B$154,"&gt;="&amp;A15,'Lançamentos'!$B$5:$B$154,"&lt;"&amp;DATE(YEAR(A15),MONTH(A15)+1,1)),0))</f>
        <v/>
      </c>
      <c r="G15" s="35">
        <f>IF(AND(E15="",F15=""),"",IF(E15="",0,E15)-IF(F15="",0,F15))</f>
        <v/>
      </c>
      <c r="H15" s="36">
        <f>IF(OR(D15="",D15=0,G15=""),"",IFERROR((G15-D15)/ABS(D15),""))</f>
        <v/>
      </c>
      <c r="I15" s="16">
        <f>IF(AND(D15="",G15=""),"Sem movimento",IF(OR(D15="",D15=0),"Conferir base orçada",IF(G15="","Sem realizado",IF(ABS(H15)&gt;'Parâmetros'!$B$5,"Conferir desvio","Dentro do limite"))))</f>
        <v/>
      </c>
    </row>
    <row r="16" ht="20" customHeight="1">
      <c r="A16" s="9">
        <f>DATE('Parâmetros'!$B$4,5,1)</f>
        <v/>
      </c>
      <c r="B16" s="33">
        <f>IF(COUNTIFS('Orçamento'!$D$5:$D$154,"Receita",'Orçamento'!$I$5:$I$154,'Parâmetros'!$G$4,'Orçamento'!$B$5:$B$154,"&gt;="&amp;A16,'Orçamento'!$B$5:$B$154,"&lt;"&amp;DATE(YEAR(A16),MONTH(A16)+1,1))=0,"",IFERROR(SUMIFS('Orçamento'!$H$5:$H$154,'Orçamento'!$D$5:$D$154,"Receita",'Orçamento'!$I$5:$I$154,'Parâmetros'!$G$4,'Orçamento'!$B$5:$B$154,"&gt;="&amp;A16,'Orçamento'!$B$5:$B$154,"&lt;"&amp;DATE(YEAR(A16),MONTH(A16)+1,1)),0))</f>
        <v/>
      </c>
      <c r="C16" s="33">
        <f>IF(COUNTIFS('Orçamento'!$D$5:$D$154,"Despesa",'Orçamento'!$I$5:$I$154,'Parâmetros'!$G$4,'Orçamento'!$B$5:$B$154,"&gt;="&amp;A16,'Orçamento'!$B$5:$B$154,"&lt;"&amp;DATE(YEAR(A16),MONTH(A16)+1,1))=0,"",IFERROR(SUMIFS('Orçamento'!$H$5:$H$154,'Orçamento'!$D$5:$D$154,"Despesa",'Orçamento'!$I$5:$I$154,'Parâmetros'!$G$4,'Orçamento'!$B$5:$B$154,"&gt;="&amp;A16,'Orçamento'!$B$5:$B$154,"&lt;"&amp;DATE(YEAR(A16),MONTH(A16)+1,1)),0))</f>
        <v/>
      </c>
      <c r="D16" s="33">
        <f>IF(AND(B16="",C16=""),"",IF(B16="",0,B16)-IF(C16="",0,C16))</f>
        <v/>
      </c>
      <c r="E16" s="33">
        <f>IF(COUNTIFS('Lançamentos'!$D$5:$D$154,"Receita",'Lançamentos'!$I$5:$I$154,'Parâmetros'!$I$4,'Lançamentos'!$B$5:$B$154,"&gt;="&amp;A16,'Lançamentos'!$B$5:$B$154,"&lt;"&amp;DATE(YEAR(A16),MONTH(A16)+1,1))=0,"",IFERROR(SUMIFS('Lançamentos'!$H$5:$H$154,'Lançamentos'!$D$5:$D$154,"Receita",'Lançamentos'!$I$5:$I$154,'Parâmetros'!$I$4,'Lançamentos'!$B$5:$B$154,"&gt;="&amp;A16,'Lançamentos'!$B$5:$B$154,"&lt;"&amp;DATE(YEAR(A16),MONTH(A16)+1,1)),0))</f>
        <v/>
      </c>
      <c r="F16" s="33">
        <f>IF(COUNTIFS('Lançamentos'!$D$5:$D$154,"Despesa",'Lançamentos'!$I$5:$I$154,'Parâmetros'!$I$4,'Lançamentos'!$B$5:$B$154,"&gt;="&amp;A16,'Lançamentos'!$B$5:$B$154,"&lt;"&amp;DATE(YEAR(A16),MONTH(A16)+1,1))=0,"",IFERROR(SUMIFS('Lançamentos'!$H$5:$H$154,'Lançamentos'!$D$5:$D$154,"Despesa",'Lançamentos'!$I$5:$I$154,'Parâmetros'!$I$4,'Lançamentos'!$B$5:$B$154,"&gt;="&amp;A16,'Lançamentos'!$B$5:$B$154,"&lt;"&amp;DATE(YEAR(A16),MONTH(A16)+1,1)),0))</f>
        <v/>
      </c>
      <c r="G16" s="33">
        <f>IF(AND(E16="",F16=""),"",IF(E16="",0,E16)-IF(F16="",0,F16))</f>
        <v/>
      </c>
      <c r="H16" s="34">
        <f>IF(OR(D16="",D16=0,G16=""),"",IFERROR((G16-D16)/ABS(D16),""))</f>
        <v/>
      </c>
      <c r="I16" s="12">
        <f>IF(AND(D16="",G16=""),"Sem movimento",IF(OR(D16="",D16=0),"Conferir base orçada",IF(G16="","Sem realizado",IF(ABS(H16)&gt;'Parâmetros'!$B$5,"Conferir desvio","Dentro do limite"))))</f>
        <v/>
      </c>
    </row>
    <row r="17" ht="20" customHeight="1">
      <c r="A17" s="13">
        <f>DATE('Parâmetros'!$B$4,6,1)</f>
        <v/>
      </c>
      <c r="B17" s="35">
        <f>IF(COUNTIFS('Orçamento'!$D$5:$D$154,"Receita",'Orçamento'!$I$5:$I$154,'Parâmetros'!$G$4,'Orçamento'!$B$5:$B$154,"&gt;="&amp;A17,'Orçamento'!$B$5:$B$154,"&lt;"&amp;DATE(YEAR(A17),MONTH(A17)+1,1))=0,"",IFERROR(SUMIFS('Orçamento'!$H$5:$H$154,'Orçamento'!$D$5:$D$154,"Receita",'Orçamento'!$I$5:$I$154,'Parâmetros'!$G$4,'Orçamento'!$B$5:$B$154,"&gt;="&amp;A17,'Orçamento'!$B$5:$B$154,"&lt;"&amp;DATE(YEAR(A17),MONTH(A17)+1,1)),0))</f>
        <v/>
      </c>
      <c r="C17" s="35">
        <f>IF(COUNTIFS('Orçamento'!$D$5:$D$154,"Despesa",'Orçamento'!$I$5:$I$154,'Parâmetros'!$G$4,'Orçamento'!$B$5:$B$154,"&gt;="&amp;A17,'Orçamento'!$B$5:$B$154,"&lt;"&amp;DATE(YEAR(A17),MONTH(A17)+1,1))=0,"",IFERROR(SUMIFS('Orçamento'!$H$5:$H$154,'Orçamento'!$D$5:$D$154,"Despesa",'Orçamento'!$I$5:$I$154,'Parâmetros'!$G$4,'Orçamento'!$B$5:$B$154,"&gt;="&amp;A17,'Orçamento'!$B$5:$B$154,"&lt;"&amp;DATE(YEAR(A17),MONTH(A17)+1,1)),0))</f>
        <v/>
      </c>
      <c r="D17" s="35">
        <f>IF(AND(B17="",C17=""),"",IF(B17="",0,B17)-IF(C17="",0,C17))</f>
        <v/>
      </c>
      <c r="E17" s="35">
        <f>IF(COUNTIFS('Lançamentos'!$D$5:$D$154,"Receita",'Lançamentos'!$I$5:$I$154,'Parâmetros'!$I$4,'Lançamentos'!$B$5:$B$154,"&gt;="&amp;A17,'Lançamentos'!$B$5:$B$154,"&lt;"&amp;DATE(YEAR(A17),MONTH(A17)+1,1))=0,"",IFERROR(SUMIFS('Lançamentos'!$H$5:$H$154,'Lançamentos'!$D$5:$D$154,"Receita",'Lançamentos'!$I$5:$I$154,'Parâmetros'!$I$4,'Lançamentos'!$B$5:$B$154,"&gt;="&amp;A17,'Lançamentos'!$B$5:$B$154,"&lt;"&amp;DATE(YEAR(A17),MONTH(A17)+1,1)),0))</f>
        <v/>
      </c>
      <c r="F17" s="35">
        <f>IF(COUNTIFS('Lançamentos'!$D$5:$D$154,"Despesa",'Lançamentos'!$I$5:$I$154,'Parâmetros'!$I$4,'Lançamentos'!$B$5:$B$154,"&gt;="&amp;A17,'Lançamentos'!$B$5:$B$154,"&lt;"&amp;DATE(YEAR(A17),MONTH(A17)+1,1))=0,"",IFERROR(SUMIFS('Lançamentos'!$H$5:$H$154,'Lançamentos'!$D$5:$D$154,"Despesa",'Lançamentos'!$I$5:$I$154,'Parâmetros'!$I$4,'Lançamentos'!$B$5:$B$154,"&gt;="&amp;A17,'Lançamentos'!$B$5:$B$154,"&lt;"&amp;DATE(YEAR(A17),MONTH(A17)+1,1)),0))</f>
        <v/>
      </c>
      <c r="G17" s="35">
        <f>IF(AND(E17="",F17=""),"",IF(E17="",0,E17)-IF(F17="",0,F17))</f>
        <v/>
      </c>
      <c r="H17" s="36">
        <f>IF(OR(D17="",D17=0,G17=""),"",IFERROR((G17-D17)/ABS(D17),""))</f>
        <v/>
      </c>
      <c r="I17" s="16">
        <f>IF(AND(D17="",G17=""),"Sem movimento",IF(OR(D17="",D17=0),"Conferir base orçada",IF(G17="","Sem realizado",IF(ABS(H17)&gt;'Parâmetros'!$B$5,"Conferir desvio","Dentro do limite"))))</f>
        <v/>
      </c>
    </row>
    <row r="18" ht="20" customHeight="1">
      <c r="A18" s="9">
        <f>DATE('Parâmetros'!$B$4,7,1)</f>
        <v/>
      </c>
      <c r="B18" s="33">
        <f>IF(COUNTIFS('Orçamento'!$D$5:$D$154,"Receita",'Orçamento'!$I$5:$I$154,'Parâmetros'!$G$4,'Orçamento'!$B$5:$B$154,"&gt;="&amp;A18,'Orçamento'!$B$5:$B$154,"&lt;"&amp;DATE(YEAR(A18),MONTH(A18)+1,1))=0,"",IFERROR(SUMIFS('Orçamento'!$H$5:$H$154,'Orçamento'!$D$5:$D$154,"Receita",'Orçamento'!$I$5:$I$154,'Parâmetros'!$G$4,'Orçamento'!$B$5:$B$154,"&gt;="&amp;A18,'Orçamento'!$B$5:$B$154,"&lt;"&amp;DATE(YEAR(A18),MONTH(A18)+1,1)),0))</f>
        <v/>
      </c>
      <c r="C18" s="33">
        <f>IF(COUNTIFS('Orçamento'!$D$5:$D$154,"Despesa",'Orçamento'!$I$5:$I$154,'Parâmetros'!$G$4,'Orçamento'!$B$5:$B$154,"&gt;="&amp;A18,'Orçamento'!$B$5:$B$154,"&lt;"&amp;DATE(YEAR(A18),MONTH(A18)+1,1))=0,"",IFERROR(SUMIFS('Orçamento'!$H$5:$H$154,'Orçamento'!$D$5:$D$154,"Despesa",'Orçamento'!$I$5:$I$154,'Parâmetros'!$G$4,'Orçamento'!$B$5:$B$154,"&gt;="&amp;A18,'Orçamento'!$B$5:$B$154,"&lt;"&amp;DATE(YEAR(A18),MONTH(A18)+1,1)),0))</f>
        <v/>
      </c>
      <c r="D18" s="33">
        <f>IF(AND(B18="",C18=""),"",IF(B18="",0,B18)-IF(C18="",0,C18))</f>
        <v/>
      </c>
      <c r="E18" s="33">
        <f>IF(COUNTIFS('Lançamentos'!$D$5:$D$154,"Receita",'Lançamentos'!$I$5:$I$154,'Parâmetros'!$I$4,'Lançamentos'!$B$5:$B$154,"&gt;="&amp;A18,'Lançamentos'!$B$5:$B$154,"&lt;"&amp;DATE(YEAR(A18),MONTH(A18)+1,1))=0,"",IFERROR(SUMIFS('Lançamentos'!$H$5:$H$154,'Lançamentos'!$D$5:$D$154,"Receita",'Lançamentos'!$I$5:$I$154,'Parâmetros'!$I$4,'Lançamentos'!$B$5:$B$154,"&gt;="&amp;A18,'Lançamentos'!$B$5:$B$154,"&lt;"&amp;DATE(YEAR(A18),MONTH(A18)+1,1)),0))</f>
        <v/>
      </c>
      <c r="F18" s="33">
        <f>IF(COUNTIFS('Lançamentos'!$D$5:$D$154,"Despesa",'Lançamentos'!$I$5:$I$154,'Parâmetros'!$I$4,'Lançamentos'!$B$5:$B$154,"&gt;="&amp;A18,'Lançamentos'!$B$5:$B$154,"&lt;"&amp;DATE(YEAR(A18),MONTH(A18)+1,1))=0,"",IFERROR(SUMIFS('Lançamentos'!$H$5:$H$154,'Lançamentos'!$D$5:$D$154,"Despesa",'Lançamentos'!$I$5:$I$154,'Parâmetros'!$I$4,'Lançamentos'!$B$5:$B$154,"&gt;="&amp;A18,'Lançamentos'!$B$5:$B$154,"&lt;"&amp;DATE(YEAR(A18),MONTH(A18)+1,1)),0))</f>
        <v/>
      </c>
      <c r="G18" s="33">
        <f>IF(AND(E18="",F18=""),"",IF(E18="",0,E18)-IF(F18="",0,F18))</f>
        <v/>
      </c>
      <c r="H18" s="34">
        <f>IF(OR(D18="",D18=0,G18=""),"",IFERROR((G18-D18)/ABS(D18),""))</f>
        <v/>
      </c>
      <c r="I18" s="12">
        <f>IF(AND(D18="",G18=""),"Sem movimento",IF(OR(D18="",D18=0),"Conferir base orçada",IF(G18="","Sem realizado",IF(ABS(H18)&gt;'Parâmetros'!$B$5,"Conferir desvio","Dentro do limite"))))</f>
        <v/>
      </c>
    </row>
    <row r="19" ht="20" customHeight="1">
      <c r="A19" s="13">
        <f>DATE('Parâmetros'!$B$4,8,1)</f>
        <v/>
      </c>
      <c r="B19" s="35">
        <f>IF(COUNTIFS('Orçamento'!$D$5:$D$154,"Receita",'Orçamento'!$I$5:$I$154,'Parâmetros'!$G$4,'Orçamento'!$B$5:$B$154,"&gt;="&amp;A19,'Orçamento'!$B$5:$B$154,"&lt;"&amp;DATE(YEAR(A19),MONTH(A19)+1,1))=0,"",IFERROR(SUMIFS('Orçamento'!$H$5:$H$154,'Orçamento'!$D$5:$D$154,"Receita",'Orçamento'!$I$5:$I$154,'Parâmetros'!$G$4,'Orçamento'!$B$5:$B$154,"&gt;="&amp;A19,'Orçamento'!$B$5:$B$154,"&lt;"&amp;DATE(YEAR(A19),MONTH(A19)+1,1)),0))</f>
        <v/>
      </c>
      <c r="C19" s="35">
        <f>IF(COUNTIFS('Orçamento'!$D$5:$D$154,"Despesa",'Orçamento'!$I$5:$I$154,'Parâmetros'!$G$4,'Orçamento'!$B$5:$B$154,"&gt;="&amp;A19,'Orçamento'!$B$5:$B$154,"&lt;"&amp;DATE(YEAR(A19),MONTH(A19)+1,1))=0,"",IFERROR(SUMIFS('Orçamento'!$H$5:$H$154,'Orçamento'!$D$5:$D$154,"Despesa",'Orçamento'!$I$5:$I$154,'Parâmetros'!$G$4,'Orçamento'!$B$5:$B$154,"&gt;="&amp;A19,'Orçamento'!$B$5:$B$154,"&lt;"&amp;DATE(YEAR(A19),MONTH(A19)+1,1)),0))</f>
        <v/>
      </c>
      <c r="D19" s="35">
        <f>IF(AND(B19="",C19=""),"",IF(B19="",0,B19)-IF(C19="",0,C19))</f>
        <v/>
      </c>
      <c r="E19" s="35">
        <f>IF(COUNTIFS('Lançamentos'!$D$5:$D$154,"Receita",'Lançamentos'!$I$5:$I$154,'Parâmetros'!$I$4,'Lançamentos'!$B$5:$B$154,"&gt;="&amp;A19,'Lançamentos'!$B$5:$B$154,"&lt;"&amp;DATE(YEAR(A19),MONTH(A19)+1,1))=0,"",IFERROR(SUMIFS('Lançamentos'!$H$5:$H$154,'Lançamentos'!$D$5:$D$154,"Receita",'Lançamentos'!$I$5:$I$154,'Parâmetros'!$I$4,'Lançamentos'!$B$5:$B$154,"&gt;="&amp;A19,'Lançamentos'!$B$5:$B$154,"&lt;"&amp;DATE(YEAR(A19),MONTH(A19)+1,1)),0))</f>
        <v/>
      </c>
      <c r="F19" s="35">
        <f>IF(COUNTIFS('Lançamentos'!$D$5:$D$154,"Despesa",'Lançamentos'!$I$5:$I$154,'Parâmetros'!$I$4,'Lançamentos'!$B$5:$B$154,"&gt;="&amp;A19,'Lançamentos'!$B$5:$B$154,"&lt;"&amp;DATE(YEAR(A19),MONTH(A19)+1,1))=0,"",IFERROR(SUMIFS('Lançamentos'!$H$5:$H$154,'Lançamentos'!$D$5:$D$154,"Despesa",'Lançamentos'!$I$5:$I$154,'Parâmetros'!$I$4,'Lançamentos'!$B$5:$B$154,"&gt;="&amp;A19,'Lançamentos'!$B$5:$B$154,"&lt;"&amp;DATE(YEAR(A19),MONTH(A19)+1,1)),0))</f>
        <v/>
      </c>
      <c r="G19" s="35">
        <f>IF(AND(E19="",F19=""),"",IF(E19="",0,E19)-IF(F19="",0,F19))</f>
        <v/>
      </c>
      <c r="H19" s="36">
        <f>IF(OR(D19="",D19=0,G19=""),"",IFERROR((G19-D19)/ABS(D19),""))</f>
        <v/>
      </c>
      <c r="I19" s="16">
        <f>IF(AND(D19="",G19=""),"Sem movimento",IF(OR(D19="",D19=0),"Conferir base orçada",IF(G19="","Sem realizado",IF(ABS(H19)&gt;'Parâmetros'!$B$5,"Conferir desvio","Dentro do limite"))))</f>
        <v/>
      </c>
    </row>
    <row r="20" ht="20" customHeight="1">
      <c r="A20" s="9">
        <f>DATE('Parâmetros'!$B$4,9,1)</f>
        <v/>
      </c>
      <c r="B20" s="33">
        <f>IF(COUNTIFS('Orçamento'!$D$5:$D$154,"Receita",'Orçamento'!$I$5:$I$154,'Parâmetros'!$G$4,'Orçamento'!$B$5:$B$154,"&gt;="&amp;A20,'Orçamento'!$B$5:$B$154,"&lt;"&amp;DATE(YEAR(A20),MONTH(A20)+1,1))=0,"",IFERROR(SUMIFS('Orçamento'!$H$5:$H$154,'Orçamento'!$D$5:$D$154,"Receita",'Orçamento'!$I$5:$I$154,'Parâmetros'!$G$4,'Orçamento'!$B$5:$B$154,"&gt;="&amp;A20,'Orçamento'!$B$5:$B$154,"&lt;"&amp;DATE(YEAR(A20),MONTH(A20)+1,1)),0))</f>
        <v/>
      </c>
      <c r="C20" s="33">
        <f>IF(COUNTIFS('Orçamento'!$D$5:$D$154,"Despesa",'Orçamento'!$I$5:$I$154,'Parâmetros'!$G$4,'Orçamento'!$B$5:$B$154,"&gt;="&amp;A20,'Orçamento'!$B$5:$B$154,"&lt;"&amp;DATE(YEAR(A20),MONTH(A20)+1,1))=0,"",IFERROR(SUMIFS('Orçamento'!$H$5:$H$154,'Orçamento'!$D$5:$D$154,"Despesa",'Orçamento'!$I$5:$I$154,'Parâmetros'!$G$4,'Orçamento'!$B$5:$B$154,"&gt;="&amp;A20,'Orçamento'!$B$5:$B$154,"&lt;"&amp;DATE(YEAR(A20),MONTH(A20)+1,1)),0))</f>
        <v/>
      </c>
      <c r="D20" s="33">
        <f>IF(AND(B20="",C20=""),"",IF(B20="",0,B20)-IF(C20="",0,C20))</f>
        <v/>
      </c>
      <c r="E20" s="33">
        <f>IF(COUNTIFS('Lançamentos'!$D$5:$D$154,"Receita",'Lançamentos'!$I$5:$I$154,'Parâmetros'!$I$4,'Lançamentos'!$B$5:$B$154,"&gt;="&amp;A20,'Lançamentos'!$B$5:$B$154,"&lt;"&amp;DATE(YEAR(A20),MONTH(A20)+1,1))=0,"",IFERROR(SUMIFS('Lançamentos'!$H$5:$H$154,'Lançamentos'!$D$5:$D$154,"Receita",'Lançamentos'!$I$5:$I$154,'Parâmetros'!$I$4,'Lançamentos'!$B$5:$B$154,"&gt;="&amp;A20,'Lançamentos'!$B$5:$B$154,"&lt;"&amp;DATE(YEAR(A20),MONTH(A20)+1,1)),0))</f>
        <v/>
      </c>
      <c r="F20" s="33">
        <f>IF(COUNTIFS('Lançamentos'!$D$5:$D$154,"Despesa",'Lançamentos'!$I$5:$I$154,'Parâmetros'!$I$4,'Lançamentos'!$B$5:$B$154,"&gt;="&amp;A20,'Lançamentos'!$B$5:$B$154,"&lt;"&amp;DATE(YEAR(A20),MONTH(A20)+1,1))=0,"",IFERROR(SUMIFS('Lançamentos'!$H$5:$H$154,'Lançamentos'!$D$5:$D$154,"Despesa",'Lançamentos'!$I$5:$I$154,'Parâmetros'!$I$4,'Lançamentos'!$B$5:$B$154,"&gt;="&amp;A20,'Lançamentos'!$B$5:$B$154,"&lt;"&amp;DATE(YEAR(A20),MONTH(A20)+1,1)),0))</f>
        <v/>
      </c>
      <c r="G20" s="33">
        <f>IF(AND(E20="",F20=""),"",IF(E20="",0,E20)-IF(F20="",0,F20))</f>
        <v/>
      </c>
      <c r="H20" s="34">
        <f>IF(OR(D20="",D20=0,G20=""),"",IFERROR((G20-D20)/ABS(D20),""))</f>
        <v/>
      </c>
      <c r="I20" s="12">
        <f>IF(AND(D20="",G20=""),"Sem movimento",IF(OR(D20="",D20=0),"Conferir base orçada",IF(G20="","Sem realizado",IF(ABS(H20)&gt;'Parâmetros'!$B$5,"Conferir desvio","Dentro do limite"))))</f>
        <v/>
      </c>
    </row>
    <row r="21" ht="20" customHeight="1">
      <c r="A21" s="13">
        <f>DATE('Parâmetros'!$B$4,10,1)</f>
        <v/>
      </c>
      <c r="B21" s="35">
        <f>IF(COUNTIFS('Orçamento'!$D$5:$D$154,"Receita",'Orçamento'!$I$5:$I$154,'Parâmetros'!$G$4,'Orçamento'!$B$5:$B$154,"&gt;="&amp;A21,'Orçamento'!$B$5:$B$154,"&lt;"&amp;DATE(YEAR(A21),MONTH(A21)+1,1))=0,"",IFERROR(SUMIFS('Orçamento'!$H$5:$H$154,'Orçamento'!$D$5:$D$154,"Receita",'Orçamento'!$I$5:$I$154,'Parâmetros'!$G$4,'Orçamento'!$B$5:$B$154,"&gt;="&amp;A21,'Orçamento'!$B$5:$B$154,"&lt;"&amp;DATE(YEAR(A21),MONTH(A21)+1,1)),0))</f>
        <v/>
      </c>
      <c r="C21" s="35">
        <f>IF(COUNTIFS('Orçamento'!$D$5:$D$154,"Despesa",'Orçamento'!$I$5:$I$154,'Parâmetros'!$G$4,'Orçamento'!$B$5:$B$154,"&gt;="&amp;A21,'Orçamento'!$B$5:$B$154,"&lt;"&amp;DATE(YEAR(A21),MONTH(A21)+1,1))=0,"",IFERROR(SUMIFS('Orçamento'!$H$5:$H$154,'Orçamento'!$D$5:$D$154,"Despesa",'Orçamento'!$I$5:$I$154,'Parâmetros'!$G$4,'Orçamento'!$B$5:$B$154,"&gt;="&amp;A21,'Orçamento'!$B$5:$B$154,"&lt;"&amp;DATE(YEAR(A21),MONTH(A21)+1,1)),0))</f>
        <v/>
      </c>
      <c r="D21" s="35">
        <f>IF(AND(B21="",C21=""),"",IF(B21="",0,B21)-IF(C21="",0,C21))</f>
        <v/>
      </c>
      <c r="E21" s="35">
        <f>IF(COUNTIFS('Lançamentos'!$D$5:$D$154,"Receita",'Lançamentos'!$I$5:$I$154,'Parâmetros'!$I$4,'Lançamentos'!$B$5:$B$154,"&gt;="&amp;A21,'Lançamentos'!$B$5:$B$154,"&lt;"&amp;DATE(YEAR(A21),MONTH(A21)+1,1))=0,"",IFERROR(SUMIFS('Lançamentos'!$H$5:$H$154,'Lançamentos'!$D$5:$D$154,"Receita",'Lançamentos'!$I$5:$I$154,'Parâmetros'!$I$4,'Lançamentos'!$B$5:$B$154,"&gt;="&amp;A21,'Lançamentos'!$B$5:$B$154,"&lt;"&amp;DATE(YEAR(A21),MONTH(A21)+1,1)),0))</f>
        <v/>
      </c>
      <c r="F21" s="35">
        <f>IF(COUNTIFS('Lançamentos'!$D$5:$D$154,"Despesa",'Lançamentos'!$I$5:$I$154,'Parâmetros'!$I$4,'Lançamentos'!$B$5:$B$154,"&gt;="&amp;A21,'Lançamentos'!$B$5:$B$154,"&lt;"&amp;DATE(YEAR(A21),MONTH(A21)+1,1))=0,"",IFERROR(SUMIFS('Lançamentos'!$H$5:$H$154,'Lançamentos'!$D$5:$D$154,"Despesa",'Lançamentos'!$I$5:$I$154,'Parâmetros'!$I$4,'Lançamentos'!$B$5:$B$154,"&gt;="&amp;A21,'Lançamentos'!$B$5:$B$154,"&lt;"&amp;DATE(YEAR(A21),MONTH(A21)+1,1)),0))</f>
        <v/>
      </c>
      <c r="G21" s="35">
        <f>IF(AND(E21="",F21=""),"",IF(E21="",0,E21)-IF(F21="",0,F21))</f>
        <v/>
      </c>
      <c r="H21" s="36">
        <f>IF(OR(D21="",D21=0,G21=""),"",IFERROR((G21-D21)/ABS(D21),""))</f>
        <v/>
      </c>
      <c r="I21" s="16">
        <f>IF(AND(D21="",G21=""),"Sem movimento",IF(OR(D21="",D21=0),"Conferir base orçada",IF(G21="","Sem realizado",IF(ABS(H21)&gt;'Parâmetros'!$B$5,"Conferir desvio","Dentro do limite"))))</f>
        <v/>
      </c>
    </row>
    <row r="22" ht="20" customHeight="1">
      <c r="A22" s="9">
        <f>DATE('Parâmetros'!$B$4,11,1)</f>
        <v/>
      </c>
      <c r="B22" s="33">
        <f>IF(COUNTIFS('Orçamento'!$D$5:$D$154,"Receita",'Orçamento'!$I$5:$I$154,'Parâmetros'!$G$4,'Orçamento'!$B$5:$B$154,"&gt;="&amp;A22,'Orçamento'!$B$5:$B$154,"&lt;"&amp;DATE(YEAR(A22),MONTH(A22)+1,1))=0,"",IFERROR(SUMIFS('Orçamento'!$H$5:$H$154,'Orçamento'!$D$5:$D$154,"Receita",'Orçamento'!$I$5:$I$154,'Parâmetros'!$G$4,'Orçamento'!$B$5:$B$154,"&gt;="&amp;A22,'Orçamento'!$B$5:$B$154,"&lt;"&amp;DATE(YEAR(A22),MONTH(A22)+1,1)),0))</f>
        <v/>
      </c>
      <c r="C22" s="33">
        <f>IF(COUNTIFS('Orçamento'!$D$5:$D$154,"Despesa",'Orçamento'!$I$5:$I$154,'Parâmetros'!$G$4,'Orçamento'!$B$5:$B$154,"&gt;="&amp;A22,'Orçamento'!$B$5:$B$154,"&lt;"&amp;DATE(YEAR(A22),MONTH(A22)+1,1))=0,"",IFERROR(SUMIFS('Orçamento'!$H$5:$H$154,'Orçamento'!$D$5:$D$154,"Despesa",'Orçamento'!$I$5:$I$154,'Parâmetros'!$G$4,'Orçamento'!$B$5:$B$154,"&gt;="&amp;A22,'Orçamento'!$B$5:$B$154,"&lt;"&amp;DATE(YEAR(A22),MONTH(A22)+1,1)),0))</f>
        <v/>
      </c>
      <c r="D22" s="33">
        <f>IF(AND(B22="",C22=""),"",IF(B22="",0,B22)-IF(C22="",0,C22))</f>
        <v/>
      </c>
      <c r="E22" s="33">
        <f>IF(COUNTIFS('Lançamentos'!$D$5:$D$154,"Receita",'Lançamentos'!$I$5:$I$154,'Parâmetros'!$I$4,'Lançamentos'!$B$5:$B$154,"&gt;="&amp;A22,'Lançamentos'!$B$5:$B$154,"&lt;"&amp;DATE(YEAR(A22),MONTH(A22)+1,1))=0,"",IFERROR(SUMIFS('Lançamentos'!$H$5:$H$154,'Lançamentos'!$D$5:$D$154,"Receita",'Lançamentos'!$I$5:$I$154,'Parâmetros'!$I$4,'Lançamentos'!$B$5:$B$154,"&gt;="&amp;A22,'Lançamentos'!$B$5:$B$154,"&lt;"&amp;DATE(YEAR(A22),MONTH(A22)+1,1)),0))</f>
        <v/>
      </c>
      <c r="F22" s="33">
        <f>IF(COUNTIFS('Lançamentos'!$D$5:$D$154,"Despesa",'Lançamentos'!$I$5:$I$154,'Parâmetros'!$I$4,'Lançamentos'!$B$5:$B$154,"&gt;="&amp;A22,'Lançamentos'!$B$5:$B$154,"&lt;"&amp;DATE(YEAR(A22),MONTH(A22)+1,1))=0,"",IFERROR(SUMIFS('Lançamentos'!$H$5:$H$154,'Lançamentos'!$D$5:$D$154,"Despesa",'Lançamentos'!$I$5:$I$154,'Parâmetros'!$I$4,'Lançamentos'!$B$5:$B$154,"&gt;="&amp;A22,'Lançamentos'!$B$5:$B$154,"&lt;"&amp;DATE(YEAR(A22),MONTH(A22)+1,1)),0))</f>
        <v/>
      </c>
      <c r="G22" s="33">
        <f>IF(AND(E22="",F22=""),"",IF(E22="",0,E22)-IF(F22="",0,F22))</f>
        <v/>
      </c>
      <c r="H22" s="34">
        <f>IF(OR(D22="",D22=0,G22=""),"",IFERROR((G22-D22)/ABS(D22),""))</f>
        <v/>
      </c>
      <c r="I22" s="12">
        <f>IF(AND(D22="",G22=""),"Sem movimento",IF(OR(D22="",D22=0),"Conferir base orçada",IF(G22="","Sem realizado",IF(ABS(H22)&gt;'Parâmetros'!$B$5,"Conferir desvio","Dentro do limite"))))</f>
        <v/>
      </c>
    </row>
    <row r="23" ht="20" customHeight="1">
      <c r="A23" s="13">
        <f>DATE('Parâmetros'!$B$4,12,1)</f>
        <v/>
      </c>
      <c r="B23" s="35">
        <f>IF(COUNTIFS('Orçamento'!$D$5:$D$154,"Receita",'Orçamento'!$I$5:$I$154,'Parâmetros'!$G$4,'Orçamento'!$B$5:$B$154,"&gt;="&amp;A23,'Orçamento'!$B$5:$B$154,"&lt;"&amp;DATE(YEAR(A23),MONTH(A23)+1,1))=0,"",IFERROR(SUMIFS('Orçamento'!$H$5:$H$154,'Orçamento'!$D$5:$D$154,"Receita",'Orçamento'!$I$5:$I$154,'Parâmetros'!$G$4,'Orçamento'!$B$5:$B$154,"&gt;="&amp;A23,'Orçamento'!$B$5:$B$154,"&lt;"&amp;DATE(YEAR(A23),MONTH(A23)+1,1)),0))</f>
        <v/>
      </c>
      <c r="C23" s="35">
        <f>IF(COUNTIFS('Orçamento'!$D$5:$D$154,"Despesa",'Orçamento'!$I$5:$I$154,'Parâmetros'!$G$4,'Orçamento'!$B$5:$B$154,"&gt;="&amp;A23,'Orçamento'!$B$5:$B$154,"&lt;"&amp;DATE(YEAR(A23),MONTH(A23)+1,1))=0,"",IFERROR(SUMIFS('Orçamento'!$H$5:$H$154,'Orçamento'!$D$5:$D$154,"Despesa",'Orçamento'!$I$5:$I$154,'Parâmetros'!$G$4,'Orçamento'!$B$5:$B$154,"&gt;="&amp;A23,'Orçamento'!$B$5:$B$154,"&lt;"&amp;DATE(YEAR(A23),MONTH(A23)+1,1)),0))</f>
        <v/>
      </c>
      <c r="D23" s="35">
        <f>IF(AND(B23="",C23=""),"",IF(B23="",0,B23)-IF(C23="",0,C23))</f>
        <v/>
      </c>
      <c r="E23" s="35">
        <f>IF(COUNTIFS('Lançamentos'!$D$5:$D$154,"Receita",'Lançamentos'!$I$5:$I$154,'Parâmetros'!$I$4,'Lançamentos'!$B$5:$B$154,"&gt;="&amp;A23,'Lançamentos'!$B$5:$B$154,"&lt;"&amp;DATE(YEAR(A23),MONTH(A23)+1,1))=0,"",IFERROR(SUMIFS('Lançamentos'!$H$5:$H$154,'Lançamentos'!$D$5:$D$154,"Receita",'Lançamentos'!$I$5:$I$154,'Parâmetros'!$I$4,'Lançamentos'!$B$5:$B$154,"&gt;="&amp;A23,'Lançamentos'!$B$5:$B$154,"&lt;"&amp;DATE(YEAR(A23),MONTH(A23)+1,1)),0))</f>
        <v/>
      </c>
      <c r="F23" s="35">
        <f>IF(COUNTIFS('Lançamentos'!$D$5:$D$154,"Despesa",'Lançamentos'!$I$5:$I$154,'Parâmetros'!$I$4,'Lançamentos'!$B$5:$B$154,"&gt;="&amp;A23,'Lançamentos'!$B$5:$B$154,"&lt;"&amp;DATE(YEAR(A23),MONTH(A23)+1,1))=0,"",IFERROR(SUMIFS('Lançamentos'!$H$5:$H$154,'Lançamentos'!$D$5:$D$154,"Despesa",'Lançamentos'!$I$5:$I$154,'Parâmetros'!$I$4,'Lançamentos'!$B$5:$B$154,"&gt;="&amp;A23,'Lançamentos'!$B$5:$B$154,"&lt;"&amp;DATE(YEAR(A23),MONTH(A23)+1,1)),0))</f>
        <v/>
      </c>
      <c r="G23" s="35">
        <f>IF(AND(E23="",F23=""),"",IF(E23="",0,E23)-IF(F23="",0,F23))</f>
        <v/>
      </c>
      <c r="H23" s="36">
        <f>IF(OR(D23="",D23=0,G23=""),"",IFERROR((G23-D23)/ABS(D23),""))</f>
        <v/>
      </c>
      <c r="I23" s="16">
        <f>IF(AND(D23="",G23=""),"Sem movimento",IF(OR(D23="",D23=0),"Conferir base orçada",IF(G23="","Sem realizado",IF(ABS(H23)&gt;'Parâmetros'!$B$5,"Conferir desvio","Dentro do limite"))))</f>
        <v/>
      </c>
    </row>
    <row r="24"/>
    <row r="25" ht="22" customHeight="1">
      <c r="A25" s="17" t="inlineStr">
        <is>
          <t>Total anual</t>
        </is>
      </c>
      <c r="B25" s="37">
        <f>B4</f>
        <v/>
      </c>
      <c r="C25" s="37">
        <f>E4</f>
        <v/>
      </c>
      <c r="D25" s="37">
        <f>H4</f>
        <v/>
      </c>
      <c r="E25" s="37">
        <f>B6</f>
        <v/>
      </c>
      <c r="F25" s="37">
        <f>E6</f>
        <v/>
      </c>
      <c r="G25" s="37">
        <f>H6</f>
        <v/>
      </c>
      <c r="H25" s="38">
        <f>H8</f>
        <v/>
      </c>
      <c r="I25" s="17">
        <f>IF(AND(D25="",G25=""),"Sem movimento",IF(OR(D25="",D25=0),"Conferir base orçada",IF(G25="","Sem realizado",IF(ABS(H25)&gt;'Parâmetros'!$B$5,"Conferir desvio","Dentro do limite"))))</f>
        <v/>
      </c>
    </row>
  </sheetData>
  <mergeCells count="1">
    <mergeCell ref="A1:I1"/>
  </mergeCells>
  <conditionalFormatting sqref="I12:I25">
    <cfRule type="expression" priority="1" dxfId="0">
      <formula>LEFT($I12,8)="Conferir"</formula>
    </cfRule>
    <cfRule type="expression" priority="2" dxfId="1">
      <formula>$I12="Dentro do limite"</formula>
    </cfRule>
  </conditionalFormatting>
  <conditionalFormatting sqref="D12:D25">
    <cfRule type="expression" priority="3" dxfId="0">
      <formula>AND(D12&lt;&gt;"",D12&lt;0)</formula>
    </cfRule>
  </conditionalFormatting>
  <conditionalFormatting sqref="G12:G25">
    <cfRule type="expression" priority="4" dxfId="0">
      <formula>AND(G12&lt;&gt;"",G12&lt;0)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5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7" customWidth="1" min="3" max="3"/>
    <col width="14" customWidth="1" min="4" max="4"/>
    <col width="38" customWidth="1" min="5" max="5"/>
    <col width="14" customWidth="1" min="6" max="6"/>
    <col width="18" customWidth="1" min="7" max="7"/>
    <col width="18" customWidth="1" min="8" max="8"/>
    <col width="14" customWidth="1" min="9" max="9"/>
    <col width="24" customWidth="1" min="10" max="10"/>
  </cols>
  <sheetData>
    <row r="1" ht="28" customHeight="1">
      <c r="A1" s="1" t="inlineStr">
        <is>
          <t>Orçamento anual — Espaço Bela Brisa (fictício)</t>
        </is>
      </c>
    </row>
    <row r="2" ht="22" customHeight="1">
      <c r="A2" s="20" t="inlineStr">
        <is>
          <t>Use o primeiro dia do mês e preencha as entradas em rosa. A coluna Tipo é consultada nos Parâmetros.</t>
        </is>
      </c>
    </row>
    <row r="3"/>
    <row r="4" ht="24" customHeight="1">
      <c r="A4" s="8" t="inlineStr">
        <is>
          <t>ID</t>
        </is>
      </c>
      <c r="B4" s="8" t="inlineStr">
        <is>
          <t>Mês</t>
        </is>
      </c>
      <c r="C4" s="8" t="inlineStr">
        <is>
          <t>Categoria</t>
        </is>
      </c>
      <c r="D4" s="8" t="inlineStr">
        <is>
          <t>Tipo</t>
        </is>
      </c>
      <c r="E4" s="8" t="inlineStr">
        <is>
          <t>Descrição</t>
        </is>
      </c>
      <c r="F4" s="8" t="inlineStr">
        <is>
          <t>Quantidade</t>
        </is>
      </c>
      <c r="G4" s="8" t="inlineStr">
        <is>
          <t>Valor unitário</t>
        </is>
      </c>
      <c r="H4" s="8" t="inlineStr">
        <is>
          <t>Total orçado</t>
        </is>
      </c>
      <c r="I4" s="8" t="inlineStr">
        <is>
          <t>Estado</t>
        </is>
      </c>
      <c r="J4" s="8" t="inlineStr">
        <is>
          <t>Conferência</t>
        </is>
      </c>
    </row>
    <row r="5" ht="20" customHeight="1">
      <c r="A5" s="21" t="inlineStr">
        <is>
          <t>ORC-001</t>
        </is>
      </c>
      <c r="B5" s="22" t="n">
        <v>46023</v>
      </c>
      <c r="C5" s="23" t="inlineStr">
        <is>
          <t>Corte e finalização</t>
        </is>
      </c>
      <c r="D5" s="16">
        <f>IF(C5="","",IFERROR(VLOOKUP(C5,'Parâmetros'!$D$4:$E$103,2,FALSE),""))</f>
        <v/>
      </c>
      <c r="E5" s="24" t="inlineStr">
        <is>
          <t>Serviços planejados de corte</t>
        </is>
      </c>
      <c r="F5" s="25" t="n">
        <v>120</v>
      </c>
      <c r="G5" s="39" t="n">
        <v>95</v>
      </c>
      <c r="H5" s="35">
        <f>IF(OR(F5="",G5=""),"",IFERROR(F5*G5,""))</f>
        <v/>
      </c>
      <c r="I5" s="21" t="inlineStr">
        <is>
          <t>Ativo</t>
        </is>
      </c>
      <c r="J5" s="16">
        <f>IF(AND(A5="",B5="",C5="",E5="",F5="",G5="",I5=""),"",IF(A5="","Conferir ID",IF(B5="","Conferir mês",IF(IFERROR(YEAR(B5),0)&lt;&gt;'Parâmetros'!$B$4,"Conferir ano",IF(C5="","Conferir categoria",IF(D5="","Conferir categoria",IF(H5="","Conferir valores",IF(I5="","Conferir estado","OK"))))))))</f>
        <v/>
      </c>
    </row>
    <row r="6" ht="20" customHeight="1">
      <c r="A6" s="21" t="inlineStr">
        <is>
          <t>ORC-002</t>
        </is>
      </c>
      <c r="B6" s="22" t="n">
        <v>46023</v>
      </c>
      <c r="C6" s="23" t="inlineStr">
        <is>
          <t>Produtos e insumos</t>
        </is>
      </c>
      <c r="D6" s="12">
        <f>IF(C6="","",IFERROR(VLOOKUP(C6,'Parâmetros'!$D$4:$E$103,2,FALSE),""))</f>
        <v/>
      </c>
      <c r="E6" s="24" t="inlineStr">
        <is>
          <t>Reposição planejada de insumos</t>
        </is>
      </c>
      <c r="F6" s="25" t="n">
        <v>1</v>
      </c>
      <c r="G6" s="39" t="n">
        <v>4200</v>
      </c>
      <c r="H6" s="33">
        <f>IF(OR(F6="",G6=""),"",IFERROR(F6*G6,""))</f>
        <v/>
      </c>
      <c r="I6" s="21" t="inlineStr">
        <is>
          <t>Ativo</t>
        </is>
      </c>
      <c r="J6" s="12">
        <f>IF(AND(A6="",B6="",C6="",E6="",F6="",G6="",I6=""),"",IF(A6="","Conferir ID",IF(B6="","Conferir mês",IF(IFERROR(YEAR(B6),0)&lt;&gt;'Parâmetros'!$B$4,"Conferir ano",IF(C6="","Conferir categoria",IF(D6="","Conferir categoria",IF(H6="","Conferir valores",IF(I6="","Conferir estado","OK"))))))))</f>
        <v/>
      </c>
    </row>
    <row r="7" ht="20" customHeight="1">
      <c r="A7" s="21" t="inlineStr">
        <is>
          <t>ORC-003</t>
        </is>
      </c>
      <c r="B7" s="22" t="n">
        <v>46054</v>
      </c>
      <c r="C7" s="23" t="inlineStr">
        <is>
          <t>Coloração</t>
        </is>
      </c>
      <c r="D7" s="16">
        <f>IF(C7="","",IFERROR(VLOOKUP(C7,'Parâmetros'!$D$4:$E$103,2,FALSE),""))</f>
        <v/>
      </c>
      <c r="E7" s="24" t="inlineStr">
        <is>
          <t>Serviços planejados de coloração</t>
        </is>
      </c>
      <c r="F7" s="25" t="n">
        <v>45</v>
      </c>
      <c r="G7" s="39" t="n">
        <v>210</v>
      </c>
      <c r="H7" s="35">
        <f>IF(OR(F7="",G7=""),"",IFERROR(F7*G7,""))</f>
        <v/>
      </c>
      <c r="I7" s="21" t="inlineStr">
        <is>
          <t>Ativo</t>
        </is>
      </c>
      <c r="J7" s="16">
        <f>IF(AND(A7="",B7="",C7="",E7="",F7="",G7="",I7=""),"",IF(A7="","Conferir ID",IF(B7="","Conferir mês",IF(IFERROR(YEAR(B7),0)&lt;&gt;'Parâmetros'!$B$4,"Conferir ano",IF(C7="","Conferir categoria",IF(D7="","Conferir categoria",IF(H7="","Conferir valores",IF(I7="","Conferir estado","OK"))))))))</f>
        <v/>
      </c>
    </row>
    <row r="8" ht="20" customHeight="1">
      <c r="A8" s="21" t="inlineStr">
        <is>
          <t>ORC-004</t>
        </is>
      </c>
      <c r="B8" s="22" t="n">
        <v>46054</v>
      </c>
      <c r="C8" s="23" t="inlineStr">
        <is>
          <t>Aluguel</t>
        </is>
      </c>
      <c r="D8" s="12">
        <f>IF(C8="","",IFERROR(VLOOKUP(C8,'Parâmetros'!$D$4:$E$103,2,FALSE),""))</f>
        <v/>
      </c>
      <c r="E8" s="24" t="inlineStr">
        <is>
          <t>Custo planejado do espaço</t>
        </is>
      </c>
      <c r="F8" s="25" t="n">
        <v>1</v>
      </c>
      <c r="G8" s="39" t="n">
        <v>5800</v>
      </c>
      <c r="H8" s="33">
        <f>IF(OR(F8="",G8=""),"",IFERROR(F8*G8,""))</f>
        <v/>
      </c>
      <c r="I8" s="21" t="inlineStr">
        <is>
          <t>Ativo</t>
        </is>
      </c>
      <c r="J8" s="12">
        <f>IF(AND(A8="",B8="",C8="",E8="",F8="",G8="",I8=""),"",IF(A8="","Conferir ID",IF(B8="","Conferir mês",IF(IFERROR(YEAR(B8),0)&lt;&gt;'Parâmetros'!$B$4,"Conferir ano",IF(C8="","Conferir categoria",IF(D8="","Conferir categoria",IF(H8="","Conferir valores",IF(I8="","Conferir estado","OK"))))))))</f>
        <v/>
      </c>
    </row>
    <row r="9" ht="20" customHeight="1">
      <c r="A9" s="21" t="inlineStr">
        <is>
          <t>ORC-005</t>
        </is>
      </c>
      <c r="B9" s="22" t="n">
        <v>46082</v>
      </c>
      <c r="C9" s="23" t="inlineStr">
        <is>
          <t>Manicure e pedicure</t>
        </is>
      </c>
      <c r="D9" s="16">
        <f>IF(C9="","",IFERROR(VLOOKUP(C9,'Parâmetros'!$D$4:$E$103,2,FALSE),""))</f>
        <v/>
      </c>
      <c r="E9" s="24" t="inlineStr">
        <is>
          <t>Atendimentos planejados</t>
        </is>
      </c>
      <c r="F9" s="25" t="n">
        <v>160</v>
      </c>
      <c r="G9" s="39" t="n">
        <v>48</v>
      </c>
      <c r="H9" s="35">
        <f>IF(OR(F9="",G9=""),"",IFERROR(F9*G9,""))</f>
        <v/>
      </c>
      <c r="I9" s="21" t="inlineStr">
        <is>
          <t>Ativo</t>
        </is>
      </c>
      <c r="J9" s="16">
        <f>IF(AND(A9="",B9="",C9="",E9="",F9="",G9="",I9=""),"",IF(A9="","Conferir ID",IF(B9="","Conferir mês",IF(IFERROR(YEAR(B9),0)&lt;&gt;'Parâmetros'!$B$4,"Conferir ano",IF(C9="","Conferir categoria",IF(D9="","Conferir categoria",IF(H9="","Conferir valores",IF(I9="","Conferir estado","OK"))))))))</f>
        <v/>
      </c>
    </row>
    <row r="10" ht="20" customHeight="1">
      <c r="A10" s="21" t="inlineStr">
        <is>
          <t>ORC-006</t>
        </is>
      </c>
      <c r="B10" s="22" t="n">
        <v>46082</v>
      </c>
      <c r="C10" s="23" t="inlineStr">
        <is>
          <t>Água e energia</t>
        </is>
      </c>
      <c r="D10" s="12">
        <f>IF(C10="","",IFERROR(VLOOKUP(C10,'Parâmetros'!$D$4:$E$103,2,FALSE),""))</f>
        <v/>
      </c>
      <c r="E10" s="24" t="inlineStr">
        <is>
          <t>Consumo planejado</t>
        </is>
      </c>
      <c r="F10" s="25" t="n">
        <v>1</v>
      </c>
      <c r="G10" s="39" t="n">
        <v>1800</v>
      </c>
      <c r="H10" s="33">
        <f>IF(OR(F10="",G10=""),"",IFERROR(F10*G10,""))</f>
        <v/>
      </c>
      <c r="I10" s="21" t="inlineStr">
        <is>
          <t>Ativo</t>
        </is>
      </c>
      <c r="J10" s="12">
        <f>IF(AND(A10="",B10="",C10="",E10="",F10="",G10="",I10=""),"",IF(A10="","Conferir ID",IF(B10="","Conferir mês",IF(IFERROR(YEAR(B10),0)&lt;&gt;'Parâmetros'!$B$4,"Conferir ano",IF(C10="","Conferir categoria",IF(D10="","Conferir categoria",IF(H10="","Conferir valores",IF(I10="","Conferir estado","OK"))))))))</f>
        <v/>
      </c>
    </row>
    <row r="11" ht="20" customHeight="1">
      <c r="A11" s="21" t="inlineStr">
        <is>
          <t>ORC-007</t>
        </is>
      </c>
      <c r="B11" s="22" t="n">
        <v>46113</v>
      </c>
      <c r="C11" s="23" t="inlineStr">
        <is>
          <t>Estética não clínica</t>
        </is>
      </c>
      <c r="D11" s="16">
        <f>IF(C11="","",IFERROR(VLOOKUP(C11,'Parâmetros'!$D$4:$E$103,2,FALSE),""))</f>
        <v/>
      </c>
      <c r="E11" s="24" t="inlineStr">
        <is>
          <t>Serviços estéticos planejados</t>
        </is>
      </c>
      <c r="F11" s="25" t="n">
        <v>55</v>
      </c>
      <c r="G11" s="39" t="n">
        <v>160</v>
      </c>
      <c r="H11" s="35">
        <f>IF(OR(F11="",G11=""),"",IFERROR(F11*G11,""))</f>
        <v/>
      </c>
      <c r="I11" s="21" t="inlineStr">
        <is>
          <t>Ativo</t>
        </is>
      </c>
      <c r="J11" s="16">
        <f>IF(AND(A11="",B11="",C11="",E11="",F11="",G11="",I11=""),"",IF(A11="","Conferir ID",IF(B11="","Conferir mês",IF(IFERROR(YEAR(B11),0)&lt;&gt;'Parâmetros'!$B$4,"Conferir ano",IF(C11="","Conferir categoria",IF(D11="","Conferir categoria",IF(H11="","Conferir valores",IF(I11="","Conferir estado","OK"))))))))</f>
        <v/>
      </c>
    </row>
    <row r="12" ht="20" customHeight="1">
      <c r="A12" s="21" t="inlineStr">
        <is>
          <t>ORC-008</t>
        </is>
      </c>
      <c r="B12" s="22" t="n">
        <v>46113</v>
      </c>
      <c r="C12" s="23" t="inlineStr">
        <is>
          <t>Marketing</t>
        </is>
      </c>
      <c r="D12" s="12">
        <f>IF(C12="","",IFERROR(VLOOKUP(C12,'Parâmetros'!$D$4:$E$103,2,FALSE),""))</f>
        <v/>
      </c>
      <c r="E12" s="24" t="inlineStr">
        <is>
          <t>Divulgação planejada</t>
        </is>
      </c>
      <c r="F12" s="25" t="n">
        <v>1</v>
      </c>
      <c r="G12" s="39" t="n">
        <v>1500</v>
      </c>
      <c r="H12" s="33">
        <f>IF(OR(F12="",G12=""),"",IFERROR(F12*G12,""))</f>
        <v/>
      </c>
      <c r="I12" s="21" t="inlineStr">
        <is>
          <t>Ativo</t>
        </is>
      </c>
      <c r="J12" s="12">
        <f>IF(AND(A12="",B12="",C12="",E12="",F12="",G12="",I12=""),"",IF(A12="","Conferir ID",IF(B12="","Conferir mês",IF(IFERROR(YEAR(B12),0)&lt;&gt;'Parâmetros'!$B$4,"Conferir ano",IF(C12="","Conferir categoria",IF(D12="","Conferir categoria",IF(H12="","Conferir valores",IF(I12="","Conferir estado","OK"))))))))</f>
        <v/>
      </c>
    </row>
    <row r="13" ht="20" customHeight="1">
      <c r="A13" s="21" t="inlineStr">
        <is>
          <t>ORC-009</t>
        </is>
      </c>
      <c r="B13" s="22" t="n">
        <v>46143</v>
      </c>
      <c r="C13" s="23" t="inlineStr">
        <is>
          <t>Venda de produtos</t>
        </is>
      </c>
      <c r="D13" s="16">
        <f>IF(C13="","",IFERROR(VLOOKUP(C13,'Parâmetros'!$D$4:$E$103,2,FALSE),""))</f>
        <v/>
      </c>
      <c r="E13" s="24" t="inlineStr">
        <is>
          <t>Vendas planejadas de produtos</t>
        </is>
      </c>
      <c r="F13" s="25" t="n">
        <v>30</v>
      </c>
      <c r="G13" s="39" t="n">
        <v>85</v>
      </c>
      <c r="H13" s="35">
        <f>IF(OR(F13="",G13=""),"",IFERROR(F13*G13,""))</f>
        <v/>
      </c>
      <c r="I13" s="21" t="inlineStr">
        <is>
          <t>Ativo</t>
        </is>
      </c>
      <c r="J13" s="16">
        <f>IF(AND(A13="",B13="",C13="",E13="",F13="",G13="",I13=""),"",IF(A13="","Conferir ID",IF(B13="","Conferir mês",IF(IFERROR(YEAR(B13),0)&lt;&gt;'Parâmetros'!$B$4,"Conferir ano",IF(C13="","Conferir categoria",IF(D13="","Conferir categoria",IF(H13="","Conferir valores",IF(I13="","Conferir estado","OK"))))))))</f>
        <v/>
      </c>
    </row>
    <row r="14" ht="20" customHeight="1">
      <c r="A14" s="21" t="inlineStr">
        <is>
          <t>ORC-010</t>
        </is>
      </c>
      <c r="B14" s="22" t="n">
        <v>46143</v>
      </c>
      <c r="C14" s="23" t="inlineStr">
        <is>
          <t>Manutenção</t>
        </is>
      </c>
      <c r="D14" s="12">
        <f>IF(C14="","",IFERROR(VLOOKUP(C14,'Parâmetros'!$D$4:$E$103,2,FALSE),""))</f>
        <v/>
      </c>
      <c r="E14" s="24" t="inlineStr">
        <is>
          <t>Manutenção preventiva planejada</t>
        </is>
      </c>
      <c r="F14" s="25" t="n">
        <v>1</v>
      </c>
      <c r="G14" s="39" t="n">
        <v>1000</v>
      </c>
      <c r="H14" s="33">
        <f>IF(OR(F14="",G14=""),"",IFERROR(F14*G14,""))</f>
        <v/>
      </c>
      <c r="I14" s="21" t="inlineStr">
        <is>
          <t>Revisar</t>
        </is>
      </c>
      <c r="J14" s="12">
        <f>IF(AND(A14="",B14="",C14="",E14="",F14="",G14="",I14=""),"",IF(A14="","Conferir ID",IF(B14="","Conferir mês",IF(IFERROR(YEAR(B14),0)&lt;&gt;'Parâmetros'!$B$4,"Conferir ano",IF(C14="","Conferir categoria",IF(D14="","Conferir categoria",IF(H14="","Conferir valores",IF(I14="","Conferir estado","OK"))))))))</f>
        <v/>
      </c>
    </row>
    <row r="15" ht="20" customHeight="1">
      <c r="A15" s="21" t="inlineStr">
        <is>
          <t>ORC-011</t>
        </is>
      </c>
      <c r="B15" s="22" t="n">
        <v>46174</v>
      </c>
      <c r="C15" s="23" t="inlineStr">
        <is>
          <t>Pacotes de serviços</t>
        </is>
      </c>
      <c r="D15" s="16">
        <f>IF(C15="","",IFERROR(VLOOKUP(C15,'Parâmetros'!$D$4:$E$103,2,FALSE),""))</f>
        <v/>
      </c>
      <c r="E15" s="24" t="inlineStr">
        <is>
          <t>Pacotes promocionais planejados</t>
        </is>
      </c>
      <c r="F15" s="25" t="n">
        <v>20</v>
      </c>
      <c r="G15" s="39" t="n">
        <v>320</v>
      </c>
      <c r="H15" s="35">
        <f>IF(OR(F15="",G15=""),"",IFERROR(F15*G15,""))</f>
        <v/>
      </c>
      <c r="I15" s="21" t="inlineStr">
        <is>
          <t>Ativo</t>
        </is>
      </c>
      <c r="J15" s="16">
        <f>IF(AND(A15="",B15="",C15="",E15="",F15="",G15="",I15=""),"",IF(A15="","Conferir ID",IF(B15="","Conferir mês",IF(IFERROR(YEAR(B15),0)&lt;&gt;'Parâmetros'!$B$4,"Conferir ano",IF(C15="","Conferir categoria",IF(D15="","Conferir categoria",IF(H15="","Conferir valores",IF(I15="","Conferir estado","OK"))))))))</f>
        <v/>
      </c>
    </row>
    <row r="16" ht="20" customHeight="1">
      <c r="A16" s="21" t="inlineStr">
        <is>
          <t>ORC-012</t>
        </is>
      </c>
      <c r="B16" s="22" t="n">
        <v>46174</v>
      </c>
      <c r="C16" s="23" t="inlineStr">
        <is>
          <t>Treinamento</t>
        </is>
      </c>
      <c r="D16" s="12">
        <f>IF(C16="","",IFERROR(VLOOKUP(C16,'Parâmetros'!$D$4:$E$103,2,FALSE),""))</f>
        <v/>
      </c>
      <c r="E16" s="24" t="inlineStr">
        <is>
          <t>Capacitação técnica planejada</t>
        </is>
      </c>
      <c r="F16" s="25" t="n">
        <v>1</v>
      </c>
      <c r="G16" s="39" t="n">
        <v>900</v>
      </c>
      <c r="H16" s="33">
        <f>IF(OR(F16="",G16=""),"",IFERROR(F16*G16,""))</f>
        <v/>
      </c>
      <c r="I16" s="21" t="inlineStr">
        <is>
          <t>Ativo</t>
        </is>
      </c>
      <c r="J16" s="12">
        <f>IF(AND(A16="",B16="",C16="",E16="",F16="",G16="",I16=""),"",IF(A16="","Conferir ID",IF(B16="","Conferir mês",IF(IFERROR(YEAR(B16),0)&lt;&gt;'Parâmetros'!$B$4,"Conferir ano",IF(C16="","Conferir categoria",IF(D16="","Conferir categoria",IF(H16="","Conferir valores",IF(I16="","Conferir estado","OK"))))))))</f>
        <v/>
      </c>
    </row>
    <row r="17" ht="20" customHeight="1">
      <c r="A17" s="21" t="n"/>
      <c r="B17" s="22" t="n"/>
      <c r="C17" s="23" t="n"/>
      <c r="D17" s="16">
        <f>IF(C17="","",IFERROR(VLOOKUP(C17,'Parâmetros'!$D$4:$E$103,2,FALSE),""))</f>
        <v/>
      </c>
      <c r="E17" s="24" t="n"/>
      <c r="F17" s="25" t="n"/>
      <c r="G17" s="39" t="n"/>
      <c r="H17" s="35">
        <f>IF(OR(F17="",G17=""),"",IFERROR(F17*G17,""))</f>
        <v/>
      </c>
      <c r="I17" s="21" t="n"/>
      <c r="J17" s="16">
        <f>IF(AND(A17="",B17="",C17="",E17="",F17="",G17="",I17=""),"",IF(A17="","Conferir ID",IF(B17="","Conferir mês",IF(IFERROR(YEAR(B17),0)&lt;&gt;'Parâmetros'!$B$4,"Conferir ano",IF(C17="","Conferir categoria",IF(D17="","Conferir categoria",IF(H17="","Conferir valores",IF(I17="","Conferir estado","OK"))))))))</f>
        <v/>
      </c>
    </row>
    <row r="18" ht="20" customHeight="1">
      <c r="A18" s="21" t="n"/>
      <c r="B18" s="22" t="n"/>
      <c r="C18" s="23" t="n"/>
      <c r="D18" s="12">
        <f>IF(C18="","",IFERROR(VLOOKUP(C18,'Parâmetros'!$D$4:$E$103,2,FALSE),""))</f>
        <v/>
      </c>
      <c r="E18" s="24" t="n"/>
      <c r="F18" s="25" t="n"/>
      <c r="G18" s="39" t="n"/>
      <c r="H18" s="33">
        <f>IF(OR(F18="",G18=""),"",IFERROR(F18*G18,""))</f>
        <v/>
      </c>
      <c r="I18" s="21" t="n"/>
      <c r="J18" s="12">
        <f>IF(AND(A18="",B18="",C18="",E18="",F18="",G18="",I18=""),"",IF(A18="","Conferir ID",IF(B18="","Conferir mês",IF(IFERROR(YEAR(B18),0)&lt;&gt;'Parâmetros'!$B$4,"Conferir ano",IF(C18="","Conferir categoria",IF(D18="","Conferir categoria",IF(H18="","Conferir valores",IF(I18="","Conferir estado","OK"))))))))</f>
        <v/>
      </c>
    </row>
    <row r="19" ht="20" customHeight="1">
      <c r="A19" s="21" t="n"/>
      <c r="B19" s="22" t="n"/>
      <c r="C19" s="23" t="n"/>
      <c r="D19" s="16">
        <f>IF(C19="","",IFERROR(VLOOKUP(C19,'Parâmetros'!$D$4:$E$103,2,FALSE),""))</f>
        <v/>
      </c>
      <c r="E19" s="24" t="n"/>
      <c r="F19" s="25" t="n"/>
      <c r="G19" s="39" t="n"/>
      <c r="H19" s="35">
        <f>IF(OR(F19="",G19=""),"",IFERROR(F19*G19,""))</f>
        <v/>
      </c>
      <c r="I19" s="21" t="n"/>
      <c r="J19" s="16">
        <f>IF(AND(A19="",B19="",C19="",E19="",F19="",G19="",I19=""),"",IF(A19="","Conferir ID",IF(B19="","Conferir mês",IF(IFERROR(YEAR(B19),0)&lt;&gt;'Parâmetros'!$B$4,"Conferir ano",IF(C19="","Conferir categoria",IF(D19="","Conferir categoria",IF(H19="","Conferir valores",IF(I19="","Conferir estado","OK"))))))))</f>
        <v/>
      </c>
    </row>
    <row r="20" ht="20" customHeight="1">
      <c r="A20" s="21" t="n"/>
      <c r="B20" s="22" t="n"/>
      <c r="C20" s="23" t="n"/>
      <c r="D20" s="12">
        <f>IF(C20="","",IFERROR(VLOOKUP(C20,'Parâmetros'!$D$4:$E$103,2,FALSE),""))</f>
        <v/>
      </c>
      <c r="E20" s="24" t="n"/>
      <c r="F20" s="25" t="n"/>
      <c r="G20" s="39" t="n"/>
      <c r="H20" s="33">
        <f>IF(OR(F20="",G20=""),"",IFERROR(F20*G20,""))</f>
        <v/>
      </c>
      <c r="I20" s="21" t="n"/>
      <c r="J20" s="12">
        <f>IF(AND(A20="",B20="",C20="",E20="",F20="",G20="",I20=""),"",IF(A20="","Conferir ID",IF(B20="","Conferir mês",IF(IFERROR(YEAR(B20),0)&lt;&gt;'Parâmetros'!$B$4,"Conferir ano",IF(C20="","Conferir categoria",IF(D20="","Conferir categoria",IF(H20="","Conferir valores",IF(I20="","Conferir estado","OK"))))))))</f>
        <v/>
      </c>
    </row>
    <row r="21" ht="20" customHeight="1">
      <c r="A21" s="21" t="n"/>
      <c r="B21" s="22" t="n"/>
      <c r="C21" s="23" t="n"/>
      <c r="D21" s="16">
        <f>IF(C21="","",IFERROR(VLOOKUP(C21,'Parâmetros'!$D$4:$E$103,2,FALSE),""))</f>
        <v/>
      </c>
      <c r="E21" s="24" t="n"/>
      <c r="F21" s="25" t="n"/>
      <c r="G21" s="39" t="n"/>
      <c r="H21" s="35">
        <f>IF(OR(F21="",G21=""),"",IFERROR(F21*G21,""))</f>
        <v/>
      </c>
      <c r="I21" s="21" t="n"/>
      <c r="J21" s="16">
        <f>IF(AND(A21="",B21="",C21="",E21="",F21="",G21="",I21=""),"",IF(A21="","Conferir ID",IF(B21="","Conferir mês",IF(IFERROR(YEAR(B21),0)&lt;&gt;'Parâmetros'!$B$4,"Conferir ano",IF(C21="","Conferir categoria",IF(D21="","Conferir categoria",IF(H21="","Conferir valores",IF(I21="","Conferir estado","OK"))))))))</f>
        <v/>
      </c>
    </row>
    <row r="22" ht="20" customHeight="1">
      <c r="A22" s="21" t="n"/>
      <c r="B22" s="22" t="n"/>
      <c r="C22" s="23" t="n"/>
      <c r="D22" s="12">
        <f>IF(C22="","",IFERROR(VLOOKUP(C22,'Parâmetros'!$D$4:$E$103,2,FALSE),""))</f>
        <v/>
      </c>
      <c r="E22" s="24" t="n"/>
      <c r="F22" s="25" t="n"/>
      <c r="G22" s="39" t="n"/>
      <c r="H22" s="33">
        <f>IF(OR(F22="",G22=""),"",IFERROR(F22*G22,""))</f>
        <v/>
      </c>
      <c r="I22" s="21" t="n"/>
      <c r="J22" s="12">
        <f>IF(AND(A22="",B22="",C22="",E22="",F22="",G22="",I22=""),"",IF(A22="","Conferir ID",IF(B22="","Conferir mês",IF(IFERROR(YEAR(B22),0)&lt;&gt;'Parâmetros'!$B$4,"Conferir ano",IF(C22="","Conferir categoria",IF(D22="","Conferir categoria",IF(H22="","Conferir valores",IF(I22="","Conferir estado","OK"))))))))</f>
        <v/>
      </c>
    </row>
    <row r="23" ht="20" customHeight="1">
      <c r="A23" s="21" t="n"/>
      <c r="B23" s="22" t="n"/>
      <c r="C23" s="23" t="n"/>
      <c r="D23" s="16">
        <f>IF(C23="","",IFERROR(VLOOKUP(C23,'Parâmetros'!$D$4:$E$103,2,FALSE),""))</f>
        <v/>
      </c>
      <c r="E23" s="24" t="n"/>
      <c r="F23" s="25" t="n"/>
      <c r="G23" s="39" t="n"/>
      <c r="H23" s="35">
        <f>IF(OR(F23="",G23=""),"",IFERROR(F23*G23,""))</f>
        <v/>
      </c>
      <c r="I23" s="21" t="n"/>
      <c r="J23" s="16">
        <f>IF(AND(A23="",B23="",C23="",E23="",F23="",G23="",I23=""),"",IF(A23="","Conferir ID",IF(B23="","Conferir mês",IF(IFERROR(YEAR(B23),0)&lt;&gt;'Parâmetros'!$B$4,"Conferir ano",IF(C23="","Conferir categoria",IF(D23="","Conferir categoria",IF(H23="","Conferir valores",IF(I23="","Conferir estado","OK"))))))))</f>
        <v/>
      </c>
    </row>
    <row r="24" ht="20" customHeight="1">
      <c r="A24" s="21" t="n"/>
      <c r="B24" s="22" t="n"/>
      <c r="C24" s="23" t="n"/>
      <c r="D24" s="12">
        <f>IF(C24="","",IFERROR(VLOOKUP(C24,'Parâmetros'!$D$4:$E$103,2,FALSE),""))</f>
        <v/>
      </c>
      <c r="E24" s="24" t="n"/>
      <c r="F24" s="25" t="n"/>
      <c r="G24" s="39" t="n"/>
      <c r="H24" s="33">
        <f>IF(OR(F24="",G24=""),"",IFERROR(F24*G24,""))</f>
        <v/>
      </c>
      <c r="I24" s="21" t="n"/>
      <c r="J24" s="12">
        <f>IF(AND(A24="",B24="",C24="",E24="",F24="",G24="",I24=""),"",IF(A24="","Conferir ID",IF(B24="","Conferir mês",IF(IFERROR(YEAR(B24),0)&lt;&gt;'Parâmetros'!$B$4,"Conferir ano",IF(C24="","Conferir categoria",IF(D24="","Conferir categoria",IF(H24="","Conferir valores",IF(I24="","Conferir estado","OK"))))))))</f>
        <v/>
      </c>
    </row>
    <row r="25" ht="20" customHeight="1">
      <c r="A25" s="21" t="n"/>
      <c r="B25" s="22" t="n"/>
      <c r="C25" s="23" t="n"/>
      <c r="D25" s="16">
        <f>IF(C25="","",IFERROR(VLOOKUP(C25,'Parâmetros'!$D$4:$E$103,2,FALSE),""))</f>
        <v/>
      </c>
      <c r="E25" s="24" t="n"/>
      <c r="F25" s="25" t="n"/>
      <c r="G25" s="39" t="n"/>
      <c r="H25" s="35">
        <f>IF(OR(F25="",G25=""),"",IFERROR(F25*G25,""))</f>
        <v/>
      </c>
      <c r="I25" s="21" t="n"/>
      <c r="J25" s="16">
        <f>IF(AND(A25="",B25="",C25="",E25="",F25="",G25="",I25=""),"",IF(A25="","Conferir ID",IF(B25="","Conferir mês",IF(IFERROR(YEAR(B25),0)&lt;&gt;'Parâmetros'!$B$4,"Conferir ano",IF(C25="","Conferir categoria",IF(D25="","Conferir categoria",IF(H25="","Conferir valores",IF(I25="","Conferir estado","OK"))))))))</f>
        <v/>
      </c>
    </row>
    <row r="26" ht="20" customHeight="1">
      <c r="A26" s="21" t="n"/>
      <c r="B26" s="22" t="n"/>
      <c r="C26" s="23" t="n"/>
      <c r="D26" s="12">
        <f>IF(C26="","",IFERROR(VLOOKUP(C26,'Parâmetros'!$D$4:$E$103,2,FALSE),""))</f>
        <v/>
      </c>
      <c r="E26" s="24" t="n"/>
      <c r="F26" s="25" t="n"/>
      <c r="G26" s="39" t="n"/>
      <c r="H26" s="33">
        <f>IF(OR(F26="",G26=""),"",IFERROR(F26*G26,""))</f>
        <v/>
      </c>
      <c r="I26" s="21" t="n"/>
      <c r="J26" s="12">
        <f>IF(AND(A26="",B26="",C26="",E26="",F26="",G26="",I26=""),"",IF(A26="","Conferir ID",IF(B26="","Conferir mês",IF(IFERROR(YEAR(B26),0)&lt;&gt;'Parâmetros'!$B$4,"Conferir ano",IF(C26="","Conferir categoria",IF(D26="","Conferir categoria",IF(H26="","Conferir valores",IF(I26="","Conferir estado","OK"))))))))</f>
        <v/>
      </c>
    </row>
    <row r="27" ht="20" customHeight="1">
      <c r="A27" s="21" t="n"/>
      <c r="B27" s="22" t="n"/>
      <c r="C27" s="23" t="n"/>
      <c r="D27" s="16">
        <f>IF(C27="","",IFERROR(VLOOKUP(C27,'Parâmetros'!$D$4:$E$103,2,FALSE),""))</f>
        <v/>
      </c>
      <c r="E27" s="24" t="n"/>
      <c r="F27" s="25" t="n"/>
      <c r="G27" s="39" t="n"/>
      <c r="H27" s="35">
        <f>IF(OR(F27="",G27=""),"",IFERROR(F27*G27,""))</f>
        <v/>
      </c>
      <c r="I27" s="21" t="n"/>
      <c r="J27" s="16">
        <f>IF(AND(A27="",B27="",C27="",E27="",F27="",G27="",I27=""),"",IF(A27="","Conferir ID",IF(B27="","Conferir mês",IF(IFERROR(YEAR(B27),0)&lt;&gt;'Parâmetros'!$B$4,"Conferir ano",IF(C27="","Conferir categoria",IF(D27="","Conferir categoria",IF(H27="","Conferir valores",IF(I27="","Conferir estado","OK"))))))))</f>
        <v/>
      </c>
    </row>
    <row r="28" ht="20" customHeight="1">
      <c r="A28" s="21" t="n"/>
      <c r="B28" s="22" t="n"/>
      <c r="C28" s="23" t="n"/>
      <c r="D28" s="12">
        <f>IF(C28="","",IFERROR(VLOOKUP(C28,'Parâmetros'!$D$4:$E$103,2,FALSE),""))</f>
        <v/>
      </c>
      <c r="E28" s="24" t="n"/>
      <c r="F28" s="25" t="n"/>
      <c r="G28" s="39" t="n"/>
      <c r="H28" s="33">
        <f>IF(OR(F28="",G28=""),"",IFERROR(F28*G28,""))</f>
        <v/>
      </c>
      <c r="I28" s="21" t="n"/>
      <c r="J28" s="12">
        <f>IF(AND(A28="",B28="",C28="",E28="",F28="",G28="",I28=""),"",IF(A28="","Conferir ID",IF(B28="","Conferir mês",IF(IFERROR(YEAR(B28),0)&lt;&gt;'Parâmetros'!$B$4,"Conferir ano",IF(C28="","Conferir categoria",IF(D28="","Conferir categoria",IF(H28="","Conferir valores",IF(I28="","Conferir estado","OK"))))))))</f>
        <v/>
      </c>
    </row>
    <row r="29" ht="20" customHeight="1">
      <c r="A29" s="21" t="n"/>
      <c r="B29" s="22" t="n"/>
      <c r="C29" s="23" t="n"/>
      <c r="D29" s="16">
        <f>IF(C29="","",IFERROR(VLOOKUP(C29,'Parâmetros'!$D$4:$E$103,2,FALSE),""))</f>
        <v/>
      </c>
      <c r="E29" s="24" t="n"/>
      <c r="F29" s="25" t="n"/>
      <c r="G29" s="39" t="n"/>
      <c r="H29" s="35">
        <f>IF(OR(F29="",G29=""),"",IFERROR(F29*G29,""))</f>
        <v/>
      </c>
      <c r="I29" s="21" t="n"/>
      <c r="J29" s="16">
        <f>IF(AND(A29="",B29="",C29="",E29="",F29="",G29="",I29=""),"",IF(A29="","Conferir ID",IF(B29="","Conferir mês",IF(IFERROR(YEAR(B29),0)&lt;&gt;'Parâmetros'!$B$4,"Conferir ano",IF(C29="","Conferir categoria",IF(D29="","Conferir categoria",IF(H29="","Conferir valores",IF(I29="","Conferir estado","OK"))))))))</f>
        <v/>
      </c>
    </row>
    <row r="30" ht="20" customHeight="1">
      <c r="A30" s="21" t="n"/>
      <c r="B30" s="22" t="n"/>
      <c r="C30" s="23" t="n"/>
      <c r="D30" s="12">
        <f>IF(C30="","",IFERROR(VLOOKUP(C30,'Parâmetros'!$D$4:$E$103,2,FALSE),""))</f>
        <v/>
      </c>
      <c r="E30" s="24" t="n"/>
      <c r="F30" s="25" t="n"/>
      <c r="G30" s="39" t="n"/>
      <c r="H30" s="33">
        <f>IF(OR(F30="",G30=""),"",IFERROR(F30*G30,""))</f>
        <v/>
      </c>
      <c r="I30" s="21" t="n"/>
      <c r="J30" s="12">
        <f>IF(AND(A30="",B30="",C30="",E30="",F30="",G30="",I30=""),"",IF(A30="","Conferir ID",IF(B30="","Conferir mês",IF(IFERROR(YEAR(B30),0)&lt;&gt;'Parâmetros'!$B$4,"Conferir ano",IF(C30="","Conferir categoria",IF(D30="","Conferir categoria",IF(H30="","Conferir valores",IF(I30="","Conferir estado","OK"))))))))</f>
        <v/>
      </c>
    </row>
    <row r="31" ht="20" customHeight="1">
      <c r="A31" s="21" t="n"/>
      <c r="B31" s="22" t="n"/>
      <c r="C31" s="23" t="n"/>
      <c r="D31" s="16">
        <f>IF(C31="","",IFERROR(VLOOKUP(C31,'Parâmetros'!$D$4:$E$103,2,FALSE),""))</f>
        <v/>
      </c>
      <c r="E31" s="24" t="n"/>
      <c r="F31" s="25" t="n"/>
      <c r="G31" s="39" t="n"/>
      <c r="H31" s="35">
        <f>IF(OR(F31="",G31=""),"",IFERROR(F31*G31,""))</f>
        <v/>
      </c>
      <c r="I31" s="21" t="n"/>
      <c r="J31" s="16">
        <f>IF(AND(A31="",B31="",C31="",E31="",F31="",G31="",I31=""),"",IF(A31="","Conferir ID",IF(B31="","Conferir mês",IF(IFERROR(YEAR(B31),0)&lt;&gt;'Parâmetros'!$B$4,"Conferir ano",IF(C31="","Conferir categoria",IF(D31="","Conferir categoria",IF(H31="","Conferir valores",IF(I31="","Conferir estado","OK"))))))))</f>
        <v/>
      </c>
    </row>
    <row r="32" ht="20" customHeight="1">
      <c r="A32" s="21" t="n"/>
      <c r="B32" s="22" t="n"/>
      <c r="C32" s="23" t="n"/>
      <c r="D32" s="12">
        <f>IF(C32="","",IFERROR(VLOOKUP(C32,'Parâmetros'!$D$4:$E$103,2,FALSE),""))</f>
        <v/>
      </c>
      <c r="E32" s="24" t="n"/>
      <c r="F32" s="25" t="n"/>
      <c r="G32" s="39" t="n"/>
      <c r="H32" s="33">
        <f>IF(OR(F32="",G32=""),"",IFERROR(F32*G32,""))</f>
        <v/>
      </c>
      <c r="I32" s="21" t="n"/>
      <c r="J32" s="12">
        <f>IF(AND(A32="",B32="",C32="",E32="",F32="",G32="",I32=""),"",IF(A32="","Conferir ID",IF(B32="","Conferir mês",IF(IFERROR(YEAR(B32),0)&lt;&gt;'Parâmetros'!$B$4,"Conferir ano",IF(C32="","Conferir categoria",IF(D32="","Conferir categoria",IF(H32="","Conferir valores",IF(I32="","Conferir estado","OK"))))))))</f>
        <v/>
      </c>
    </row>
    <row r="33" ht="20" customHeight="1">
      <c r="A33" s="21" t="n"/>
      <c r="B33" s="22" t="n"/>
      <c r="C33" s="23" t="n"/>
      <c r="D33" s="16">
        <f>IF(C33="","",IFERROR(VLOOKUP(C33,'Parâmetros'!$D$4:$E$103,2,FALSE),""))</f>
        <v/>
      </c>
      <c r="E33" s="24" t="n"/>
      <c r="F33" s="25" t="n"/>
      <c r="G33" s="39" t="n"/>
      <c r="H33" s="35">
        <f>IF(OR(F33="",G33=""),"",IFERROR(F33*G33,""))</f>
        <v/>
      </c>
      <c r="I33" s="21" t="n"/>
      <c r="J33" s="16">
        <f>IF(AND(A33="",B33="",C33="",E33="",F33="",G33="",I33=""),"",IF(A33="","Conferir ID",IF(B33="","Conferir mês",IF(IFERROR(YEAR(B33),0)&lt;&gt;'Parâmetros'!$B$4,"Conferir ano",IF(C33="","Conferir categoria",IF(D33="","Conferir categoria",IF(H33="","Conferir valores",IF(I33="","Conferir estado","OK"))))))))</f>
        <v/>
      </c>
    </row>
    <row r="34" ht="20" customHeight="1">
      <c r="A34" s="21" t="n"/>
      <c r="B34" s="22" t="n"/>
      <c r="C34" s="23" t="n"/>
      <c r="D34" s="12">
        <f>IF(C34="","",IFERROR(VLOOKUP(C34,'Parâmetros'!$D$4:$E$103,2,FALSE),""))</f>
        <v/>
      </c>
      <c r="E34" s="24" t="n"/>
      <c r="F34" s="25" t="n"/>
      <c r="G34" s="39" t="n"/>
      <c r="H34" s="33">
        <f>IF(OR(F34="",G34=""),"",IFERROR(F34*G34,""))</f>
        <v/>
      </c>
      <c r="I34" s="21" t="n"/>
      <c r="J34" s="12">
        <f>IF(AND(A34="",B34="",C34="",E34="",F34="",G34="",I34=""),"",IF(A34="","Conferir ID",IF(B34="","Conferir mês",IF(IFERROR(YEAR(B34),0)&lt;&gt;'Parâmetros'!$B$4,"Conferir ano",IF(C34="","Conferir categoria",IF(D34="","Conferir categoria",IF(H34="","Conferir valores",IF(I34="","Conferir estado","OK"))))))))</f>
        <v/>
      </c>
    </row>
    <row r="35" ht="20" customHeight="1">
      <c r="A35" s="21" t="n"/>
      <c r="B35" s="22" t="n"/>
      <c r="C35" s="23" t="n"/>
      <c r="D35" s="16">
        <f>IF(C35="","",IFERROR(VLOOKUP(C35,'Parâmetros'!$D$4:$E$103,2,FALSE),""))</f>
        <v/>
      </c>
      <c r="E35" s="24" t="n"/>
      <c r="F35" s="25" t="n"/>
      <c r="G35" s="39" t="n"/>
      <c r="H35" s="35">
        <f>IF(OR(F35="",G35=""),"",IFERROR(F35*G35,""))</f>
        <v/>
      </c>
      <c r="I35" s="21" t="n"/>
      <c r="J35" s="16">
        <f>IF(AND(A35="",B35="",C35="",E35="",F35="",G35="",I35=""),"",IF(A35="","Conferir ID",IF(B35="","Conferir mês",IF(IFERROR(YEAR(B35),0)&lt;&gt;'Parâmetros'!$B$4,"Conferir ano",IF(C35="","Conferir categoria",IF(D35="","Conferir categoria",IF(H35="","Conferir valores",IF(I35="","Conferir estado","OK"))))))))</f>
        <v/>
      </c>
    </row>
    <row r="36" ht="20" customHeight="1">
      <c r="A36" s="21" t="n"/>
      <c r="B36" s="22" t="n"/>
      <c r="C36" s="23" t="n"/>
      <c r="D36" s="12">
        <f>IF(C36="","",IFERROR(VLOOKUP(C36,'Parâmetros'!$D$4:$E$103,2,FALSE),""))</f>
        <v/>
      </c>
      <c r="E36" s="24" t="n"/>
      <c r="F36" s="25" t="n"/>
      <c r="G36" s="39" t="n"/>
      <c r="H36" s="33">
        <f>IF(OR(F36="",G36=""),"",IFERROR(F36*G36,""))</f>
        <v/>
      </c>
      <c r="I36" s="21" t="n"/>
      <c r="J36" s="12">
        <f>IF(AND(A36="",B36="",C36="",E36="",F36="",G36="",I36=""),"",IF(A36="","Conferir ID",IF(B36="","Conferir mês",IF(IFERROR(YEAR(B36),0)&lt;&gt;'Parâmetros'!$B$4,"Conferir ano",IF(C36="","Conferir categoria",IF(D36="","Conferir categoria",IF(H36="","Conferir valores",IF(I36="","Conferir estado","OK"))))))))</f>
        <v/>
      </c>
    </row>
    <row r="37" ht="20" customHeight="1">
      <c r="A37" s="21" t="n"/>
      <c r="B37" s="22" t="n"/>
      <c r="C37" s="23" t="n"/>
      <c r="D37" s="16">
        <f>IF(C37="","",IFERROR(VLOOKUP(C37,'Parâmetros'!$D$4:$E$103,2,FALSE),""))</f>
        <v/>
      </c>
      <c r="E37" s="24" t="n"/>
      <c r="F37" s="25" t="n"/>
      <c r="G37" s="39" t="n"/>
      <c r="H37" s="35">
        <f>IF(OR(F37="",G37=""),"",IFERROR(F37*G37,""))</f>
        <v/>
      </c>
      <c r="I37" s="21" t="n"/>
      <c r="J37" s="16">
        <f>IF(AND(A37="",B37="",C37="",E37="",F37="",G37="",I37=""),"",IF(A37="","Conferir ID",IF(B37="","Conferir mês",IF(IFERROR(YEAR(B37),0)&lt;&gt;'Parâmetros'!$B$4,"Conferir ano",IF(C37="","Conferir categoria",IF(D37="","Conferir categoria",IF(H37="","Conferir valores",IF(I37="","Conferir estado","OK"))))))))</f>
        <v/>
      </c>
    </row>
    <row r="38" ht="20" customHeight="1">
      <c r="A38" s="21" t="n"/>
      <c r="B38" s="22" t="n"/>
      <c r="C38" s="23" t="n"/>
      <c r="D38" s="12">
        <f>IF(C38="","",IFERROR(VLOOKUP(C38,'Parâmetros'!$D$4:$E$103,2,FALSE),""))</f>
        <v/>
      </c>
      <c r="E38" s="24" t="n"/>
      <c r="F38" s="25" t="n"/>
      <c r="G38" s="39" t="n"/>
      <c r="H38" s="33">
        <f>IF(OR(F38="",G38=""),"",IFERROR(F38*G38,""))</f>
        <v/>
      </c>
      <c r="I38" s="21" t="n"/>
      <c r="J38" s="12">
        <f>IF(AND(A38="",B38="",C38="",E38="",F38="",G38="",I38=""),"",IF(A38="","Conferir ID",IF(B38="","Conferir mês",IF(IFERROR(YEAR(B38),0)&lt;&gt;'Parâmetros'!$B$4,"Conferir ano",IF(C38="","Conferir categoria",IF(D38="","Conferir categoria",IF(H38="","Conferir valores",IF(I38="","Conferir estado","OK"))))))))</f>
        <v/>
      </c>
    </row>
    <row r="39" ht="20" customHeight="1">
      <c r="A39" s="21" t="n"/>
      <c r="B39" s="22" t="n"/>
      <c r="C39" s="23" t="n"/>
      <c r="D39" s="16">
        <f>IF(C39="","",IFERROR(VLOOKUP(C39,'Parâmetros'!$D$4:$E$103,2,FALSE),""))</f>
        <v/>
      </c>
      <c r="E39" s="24" t="n"/>
      <c r="F39" s="25" t="n"/>
      <c r="G39" s="39" t="n"/>
      <c r="H39" s="35">
        <f>IF(OR(F39="",G39=""),"",IFERROR(F39*G39,""))</f>
        <v/>
      </c>
      <c r="I39" s="21" t="n"/>
      <c r="J39" s="16">
        <f>IF(AND(A39="",B39="",C39="",E39="",F39="",G39="",I39=""),"",IF(A39="","Conferir ID",IF(B39="","Conferir mês",IF(IFERROR(YEAR(B39),0)&lt;&gt;'Parâmetros'!$B$4,"Conferir ano",IF(C39="","Conferir categoria",IF(D39="","Conferir categoria",IF(H39="","Conferir valores",IF(I39="","Conferir estado","OK"))))))))</f>
        <v/>
      </c>
    </row>
    <row r="40" ht="20" customHeight="1">
      <c r="A40" s="21" t="n"/>
      <c r="B40" s="22" t="n"/>
      <c r="C40" s="23" t="n"/>
      <c r="D40" s="12">
        <f>IF(C40="","",IFERROR(VLOOKUP(C40,'Parâmetros'!$D$4:$E$103,2,FALSE),""))</f>
        <v/>
      </c>
      <c r="E40" s="24" t="n"/>
      <c r="F40" s="25" t="n"/>
      <c r="G40" s="39" t="n"/>
      <c r="H40" s="33">
        <f>IF(OR(F40="",G40=""),"",IFERROR(F40*G40,""))</f>
        <v/>
      </c>
      <c r="I40" s="21" t="n"/>
      <c r="J40" s="12">
        <f>IF(AND(A40="",B40="",C40="",E40="",F40="",G40="",I40=""),"",IF(A40="","Conferir ID",IF(B40="","Conferir mês",IF(IFERROR(YEAR(B40),0)&lt;&gt;'Parâmetros'!$B$4,"Conferir ano",IF(C40="","Conferir categoria",IF(D40="","Conferir categoria",IF(H40="","Conferir valores",IF(I40="","Conferir estado","OK"))))))))</f>
        <v/>
      </c>
    </row>
    <row r="41" ht="20" customHeight="1">
      <c r="A41" s="21" t="n"/>
      <c r="B41" s="22" t="n"/>
      <c r="C41" s="23" t="n"/>
      <c r="D41" s="16">
        <f>IF(C41="","",IFERROR(VLOOKUP(C41,'Parâmetros'!$D$4:$E$103,2,FALSE),""))</f>
        <v/>
      </c>
      <c r="E41" s="24" t="n"/>
      <c r="F41" s="25" t="n"/>
      <c r="G41" s="39" t="n"/>
      <c r="H41" s="35">
        <f>IF(OR(F41="",G41=""),"",IFERROR(F41*G41,""))</f>
        <v/>
      </c>
      <c r="I41" s="21" t="n"/>
      <c r="J41" s="16">
        <f>IF(AND(A41="",B41="",C41="",E41="",F41="",G41="",I41=""),"",IF(A41="","Conferir ID",IF(B41="","Conferir mês",IF(IFERROR(YEAR(B41),0)&lt;&gt;'Parâmetros'!$B$4,"Conferir ano",IF(C41="","Conferir categoria",IF(D41="","Conferir categoria",IF(H41="","Conferir valores",IF(I41="","Conferir estado","OK"))))))))</f>
        <v/>
      </c>
    </row>
    <row r="42" ht="20" customHeight="1">
      <c r="A42" s="21" t="n"/>
      <c r="B42" s="22" t="n"/>
      <c r="C42" s="23" t="n"/>
      <c r="D42" s="12">
        <f>IF(C42="","",IFERROR(VLOOKUP(C42,'Parâmetros'!$D$4:$E$103,2,FALSE),""))</f>
        <v/>
      </c>
      <c r="E42" s="24" t="n"/>
      <c r="F42" s="25" t="n"/>
      <c r="G42" s="39" t="n"/>
      <c r="H42" s="33">
        <f>IF(OR(F42="",G42=""),"",IFERROR(F42*G42,""))</f>
        <v/>
      </c>
      <c r="I42" s="21" t="n"/>
      <c r="J42" s="12">
        <f>IF(AND(A42="",B42="",C42="",E42="",F42="",G42="",I42=""),"",IF(A42="","Conferir ID",IF(B42="","Conferir mês",IF(IFERROR(YEAR(B42),0)&lt;&gt;'Parâmetros'!$B$4,"Conferir ano",IF(C42="","Conferir categoria",IF(D42="","Conferir categoria",IF(H42="","Conferir valores",IF(I42="","Conferir estado","OK"))))))))</f>
        <v/>
      </c>
    </row>
    <row r="43" ht="20" customHeight="1">
      <c r="A43" s="21" t="n"/>
      <c r="B43" s="22" t="n"/>
      <c r="C43" s="23" t="n"/>
      <c r="D43" s="16">
        <f>IF(C43="","",IFERROR(VLOOKUP(C43,'Parâmetros'!$D$4:$E$103,2,FALSE),""))</f>
        <v/>
      </c>
      <c r="E43" s="24" t="n"/>
      <c r="F43" s="25" t="n"/>
      <c r="G43" s="39" t="n"/>
      <c r="H43" s="35">
        <f>IF(OR(F43="",G43=""),"",IFERROR(F43*G43,""))</f>
        <v/>
      </c>
      <c r="I43" s="21" t="n"/>
      <c r="J43" s="16">
        <f>IF(AND(A43="",B43="",C43="",E43="",F43="",G43="",I43=""),"",IF(A43="","Conferir ID",IF(B43="","Conferir mês",IF(IFERROR(YEAR(B43),0)&lt;&gt;'Parâmetros'!$B$4,"Conferir ano",IF(C43="","Conferir categoria",IF(D43="","Conferir categoria",IF(H43="","Conferir valores",IF(I43="","Conferir estado","OK"))))))))</f>
        <v/>
      </c>
    </row>
    <row r="44" ht="20" customHeight="1">
      <c r="A44" s="21" t="n"/>
      <c r="B44" s="22" t="n"/>
      <c r="C44" s="23" t="n"/>
      <c r="D44" s="12">
        <f>IF(C44="","",IFERROR(VLOOKUP(C44,'Parâmetros'!$D$4:$E$103,2,FALSE),""))</f>
        <v/>
      </c>
      <c r="E44" s="24" t="n"/>
      <c r="F44" s="25" t="n"/>
      <c r="G44" s="39" t="n"/>
      <c r="H44" s="33">
        <f>IF(OR(F44="",G44=""),"",IFERROR(F44*G44,""))</f>
        <v/>
      </c>
      <c r="I44" s="21" t="n"/>
      <c r="J44" s="12">
        <f>IF(AND(A44="",B44="",C44="",E44="",F44="",G44="",I44=""),"",IF(A44="","Conferir ID",IF(B44="","Conferir mês",IF(IFERROR(YEAR(B44),0)&lt;&gt;'Parâmetros'!$B$4,"Conferir ano",IF(C44="","Conferir categoria",IF(D44="","Conferir categoria",IF(H44="","Conferir valores",IF(I44="","Conferir estado","OK"))))))))</f>
        <v/>
      </c>
    </row>
    <row r="45" ht="20" customHeight="1">
      <c r="A45" s="21" t="n"/>
      <c r="B45" s="22" t="n"/>
      <c r="C45" s="23" t="n"/>
      <c r="D45" s="16">
        <f>IF(C45="","",IFERROR(VLOOKUP(C45,'Parâmetros'!$D$4:$E$103,2,FALSE),""))</f>
        <v/>
      </c>
      <c r="E45" s="24" t="n"/>
      <c r="F45" s="25" t="n"/>
      <c r="G45" s="39" t="n"/>
      <c r="H45" s="35">
        <f>IF(OR(F45="",G45=""),"",IFERROR(F45*G45,""))</f>
        <v/>
      </c>
      <c r="I45" s="21" t="n"/>
      <c r="J45" s="16">
        <f>IF(AND(A45="",B45="",C45="",E45="",F45="",G45="",I45=""),"",IF(A45="","Conferir ID",IF(B45="","Conferir mês",IF(IFERROR(YEAR(B45),0)&lt;&gt;'Parâmetros'!$B$4,"Conferir ano",IF(C45="","Conferir categoria",IF(D45="","Conferir categoria",IF(H45="","Conferir valores",IF(I45="","Conferir estado","OK"))))))))</f>
        <v/>
      </c>
    </row>
    <row r="46" ht="20" customHeight="1">
      <c r="A46" s="21" t="n"/>
      <c r="B46" s="22" t="n"/>
      <c r="C46" s="23" t="n"/>
      <c r="D46" s="12">
        <f>IF(C46="","",IFERROR(VLOOKUP(C46,'Parâmetros'!$D$4:$E$103,2,FALSE),""))</f>
        <v/>
      </c>
      <c r="E46" s="24" t="n"/>
      <c r="F46" s="25" t="n"/>
      <c r="G46" s="39" t="n"/>
      <c r="H46" s="33">
        <f>IF(OR(F46="",G46=""),"",IFERROR(F46*G46,""))</f>
        <v/>
      </c>
      <c r="I46" s="21" t="n"/>
      <c r="J46" s="12">
        <f>IF(AND(A46="",B46="",C46="",E46="",F46="",G46="",I46=""),"",IF(A46="","Conferir ID",IF(B46="","Conferir mês",IF(IFERROR(YEAR(B46),0)&lt;&gt;'Parâmetros'!$B$4,"Conferir ano",IF(C46="","Conferir categoria",IF(D46="","Conferir categoria",IF(H46="","Conferir valores",IF(I46="","Conferir estado","OK"))))))))</f>
        <v/>
      </c>
    </row>
    <row r="47" ht="20" customHeight="1">
      <c r="A47" s="21" t="n"/>
      <c r="B47" s="22" t="n"/>
      <c r="C47" s="23" t="n"/>
      <c r="D47" s="16">
        <f>IF(C47="","",IFERROR(VLOOKUP(C47,'Parâmetros'!$D$4:$E$103,2,FALSE),""))</f>
        <v/>
      </c>
      <c r="E47" s="24" t="n"/>
      <c r="F47" s="25" t="n"/>
      <c r="G47" s="39" t="n"/>
      <c r="H47" s="35">
        <f>IF(OR(F47="",G47=""),"",IFERROR(F47*G47,""))</f>
        <v/>
      </c>
      <c r="I47" s="21" t="n"/>
      <c r="J47" s="16">
        <f>IF(AND(A47="",B47="",C47="",E47="",F47="",G47="",I47=""),"",IF(A47="","Conferir ID",IF(B47="","Conferir mês",IF(IFERROR(YEAR(B47),0)&lt;&gt;'Parâmetros'!$B$4,"Conferir ano",IF(C47="","Conferir categoria",IF(D47="","Conferir categoria",IF(H47="","Conferir valores",IF(I47="","Conferir estado","OK"))))))))</f>
        <v/>
      </c>
    </row>
    <row r="48" ht="20" customHeight="1">
      <c r="A48" s="21" t="n"/>
      <c r="B48" s="22" t="n"/>
      <c r="C48" s="23" t="n"/>
      <c r="D48" s="12">
        <f>IF(C48="","",IFERROR(VLOOKUP(C48,'Parâmetros'!$D$4:$E$103,2,FALSE),""))</f>
        <v/>
      </c>
      <c r="E48" s="24" t="n"/>
      <c r="F48" s="25" t="n"/>
      <c r="G48" s="39" t="n"/>
      <c r="H48" s="33">
        <f>IF(OR(F48="",G48=""),"",IFERROR(F48*G48,""))</f>
        <v/>
      </c>
      <c r="I48" s="21" t="n"/>
      <c r="J48" s="12">
        <f>IF(AND(A48="",B48="",C48="",E48="",F48="",G48="",I48=""),"",IF(A48="","Conferir ID",IF(B48="","Conferir mês",IF(IFERROR(YEAR(B48),0)&lt;&gt;'Parâmetros'!$B$4,"Conferir ano",IF(C48="","Conferir categoria",IF(D48="","Conferir categoria",IF(H48="","Conferir valores",IF(I48="","Conferir estado","OK"))))))))</f>
        <v/>
      </c>
    </row>
    <row r="49" ht="20" customHeight="1">
      <c r="A49" s="21" t="n"/>
      <c r="B49" s="22" t="n"/>
      <c r="C49" s="23" t="n"/>
      <c r="D49" s="16">
        <f>IF(C49="","",IFERROR(VLOOKUP(C49,'Parâmetros'!$D$4:$E$103,2,FALSE),""))</f>
        <v/>
      </c>
      <c r="E49" s="24" t="n"/>
      <c r="F49" s="25" t="n"/>
      <c r="G49" s="39" t="n"/>
      <c r="H49" s="35">
        <f>IF(OR(F49="",G49=""),"",IFERROR(F49*G49,""))</f>
        <v/>
      </c>
      <c r="I49" s="21" t="n"/>
      <c r="J49" s="16">
        <f>IF(AND(A49="",B49="",C49="",E49="",F49="",G49="",I49=""),"",IF(A49="","Conferir ID",IF(B49="","Conferir mês",IF(IFERROR(YEAR(B49),0)&lt;&gt;'Parâmetros'!$B$4,"Conferir ano",IF(C49="","Conferir categoria",IF(D49="","Conferir categoria",IF(H49="","Conferir valores",IF(I49="","Conferir estado","OK"))))))))</f>
        <v/>
      </c>
    </row>
    <row r="50" ht="20" customHeight="1">
      <c r="A50" s="21" t="n"/>
      <c r="B50" s="22" t="n"/>
      <c r="C50" s="23" t="n"/>
      <c r="D50" s="12">
        <f>IF(C50="","",IFERROR(VLOOKUP(C50,'Parâmetros'!$D$4:$E$103,2,FALSE),""))</f>
        <v/>
      </c>
      <c r="E50" s="24" t="n"/>
      <c r="F50" s="25" t="n"/>
      <c r="G50" s="39" t="n"/>
      <c r="H50" s="33">
        <f>IF(OR(F50="",G50=""),"",IFERROR(F50*G50,""))</f>
        <v/>
      </c>
      <c r="I50" s="21" t="n"/>
      <c r="J50" s="12">
        <f>IF(AND(A50="",B50="",C50="",E50="",F50="",G50="",I50=""),"",IF(A50="","Conferir ID",IF(B50="","Conferir mês",IF(IFERROR(YEAR(B50),0)&lt;&gt;'Parâmetros'!$B$4,"Conferir ano",IF(C50="","Conferir categoria",IF(D50="","Conferir categoria",IF(H50="","Conferir valores",IF(I50="","Conferir estado","OK"))))))))</f>
        <v/>
      </c>
    </row>
    <row r="51" ht="20" customHeight="1">
      <c r="A51" s="21" t="n"/>
      <c r="B51" s="22" t="n"/>
      <c r="C51" s="23" t="n"/>
      <c r="D51" s="16">
        <f>IF(C51="","",IFERROR(VLOOKUP(C51,'Parâmetros'!$D$4:$E$103,2,FALSE),""))</f>
        <v/>
      </c>
      <c r="E51" s="24" t="n"/>
      <c r="F51" s="25" t="n"/>
      <c r="G51" s="39" t="n"/>
      <c r="H51" s="35">
        <f>IF(OR(F51="",G51=""),"",IFERROR(F51*G51,""))</f>
        <v/>
      </c>
      <c r="I51" s="21" t="n"/>
      <c r="J51" s="16">
        <f>IF(AND(A51="",B51="",C51="",E51="",F51="",G51="",I51=""),"",IF(A51="","Conferir ID",IF(B51="","Conferir mês",IF(IFERROR(YEAR(B51),0)&lt;&gt;'Parâmetros'!$B$4,"Conferir ano",IF(C51="","Conferir categoria",IF(D51="","Conferir categoria",IF(H51="","Conferir valores",IF(I51="","Conferir estado","OK"))))))))</f>
        <v/>
      </c>
    </row>
    <row r="52" ht="20" customHeight="1">
      <c r="A52" s="21" t="n"/>
      <c r="B52" s="22" t="n"/>
      <c r="C52" s="23" t="n"/>
      <c r="D52" s="12">
        <f>IF(C52="","",IFERROR(VLOOKUP(C52,'Parâmetros'!$D$4:$E$103,2,FALSE),""))</f>
        <v/>
      </c>
      <c r="E52" s="24" t="n"/>
      <c r="F52" s="25" t="n"/>
      <c r="G52" s="39" t="n"/>
      <c r="H52" s="33">
        <f>IF(OR(F52="",G52=""),"",IFERROR(F52*G52,""))</f>
        <v/>
      </c>
      <c r="I52" s="21" t="n"/>
      <c r="J52" s="12">
        <f>IF(AND(A52="",B52="",C52="",E52="",F52="",G52="",I52=""),"",IF(A52="","Conferir ID",IF(B52="","Conferir mês",IF(IFERROR(YEAR(B52),0)&lt;&gt;'Parâmetros'!$B$4,"Conferir ano",IF(C52="","Conferir categoria",IF(D52="","Conferir categoria",IF(H52="","Conferir valores",IF(I52="","Conferir estado","OK"))))))))</f>
        <v/>
      </c>
    </row>
    <row r="53" ht="20" customHeight="1">
      <c r="A53" s="21" t="n"/>
      <c r="B53" s="22" t="n"/>
      <c r="C53" s="23" t="n"/>
      <c r="D53" s="16">
        <f>IF(C53="","",IFERROR(VLOOKUP(C53,'Parâmetros'!$D$4:$E$103,2,FALSE),""))</f>
        <v/>
      </c>
      <c r="E53" s="24" t="n"/>
      <c r="F53" s="25" t="n"/>
      <c r="G53" s="39" t="n"/>
      <c r="H53" s="35">
        <f>IF(OR(F53="",G53=""),"",IFERROR(F53*G53,""))</f>
        <v/>
      </c>
      <c r="I53" s="21" t="n"/>
      <c r="J53" s="16">
        <f>IF(AND(A53="",B53="",C53="",E53="",F53="",G53="",I53=""),"",IF(A53="","Conferir ID",IF(B53="","Conferir mês",IF(IFERROR(YEAR(B53),0)&lt;&gt;'Parâmetros'!$B$4,"Conferir ano",IF(C53="","Conferir categoria",IF(D53="","Conferir categoria",IF(H53="","Conferir valores",IF(I53="","Conferir estado","OK"))))))))</f>
        <v/>
      </c>
    </row>
    <row r="54" ht="20" customHeight="1">
      <c r="A54" s="21" t="n"/>
      <c r="B54" s="22" t="n"/>
      <c r="C54" s="23" t="n"/>
      <c r="D54" s="12">
        <f>IF(C54="","",IFERROR(VLOOKUP(C54,'Parâmetros'!$D$4:$E$103,2,FALSE),""))</f>
        <v/>
      </c>
      <c r="E54" s="24" t="n"/>
      <c r="F54" s="25" t="n"/>
      <c r="G54" s="39" t="n"/>
      <c r="H54" s="33">
        <f>IF(OR(F54="",G54=""),"",IFERROR(F54*G54,""))</f>
        <v/>
      </c>
      <c r="I54" s="21" t="n"/>
      <c r="J54" s="12">
        <f>IF(AND(A54="",B54="",C54="",E54="",F54="",G54="",I54=""),"",IF(A54="","Conferir ID",IF(B54="","Conferir mês",IF(IFERROR(YEAR(B54),0)&lt;&gt;'Parâmetros'!$B$4,"Conferir ano",IF(C54="","Conferir categoria",IF(D54="","Conferir categoria",IF(H54="","Conferir valores",IF(I54="","Conferir estado","OK"))))))))</f>
        <v/>
      </c>
    </row>
    <row r="55" ht="20" customHeight="1">
      <c r="A55" s="21" t="n"/>
      <c r="B55" s="22" t="n"/>
      <c r="C55" s="23" t="n"/>
      <c r="D55" s="16">
        <f>IF(C55="","",IFERROR(VLOOKUP(C55,'Parâmetros'!$D$4:$E$103,2,FALSE),""))</f>
        <v/>
      </c>
      <c r="E55" s="24" t="n"/>
      <c r="F55" s="25" t="n"/>
      <c r="G55" s="39" t="n"/>
      <c r="H55" s="35">
        <f>IF(OR(F55="",G55=""),"",IFERROR(F55*G55,""))</f>
        <v/>
      </c>
      <c r="I55" s="21" t="n"/>
      <c r="J55" s="16">
        <f>IF(AND(A55="",B55="",C55="",E55="",F55="",G55="",I55=""),"",IF(A55="","Conferir ID",IF(B55="","Conferir mês",IF(IFERROR(YEAR(B55),0)&lt;&gt;'Parâmetros'!$B$4,"Conferir ano",IF(C55="","Conferir categoria",IF(D55="","Conferir categoria",IF(H55="","Conferir valores",IF(I55="","Conferir estado","OK"))))))))</f>
        <v/>
      </c>
    </row>
    <row r="56" ht="20" customHeight="1">
      <c r="A56" s="21" t="n"/>
      <c r="B56" s="22" t="n"/>
      <c r="C56" s="23" t="n"/>
      <c r="D56" s="12">
        <f>IF(C56="","",IFERROR(VLOOKUP(C56,'Parâmetros'!$D$4:$E$103,2,FALSE),""))</f>
        <v/>
      </c>
      <c r="E56" s="24" t="n"/>
      <c r="F56" s="25" t="n"/>
      <c r="G56" s="39" t="n"/>
      <c r="H56" s="33">
        <f>IF(OR(F56="",G56=""),"",IFERROR(F56*G56,""))</f>
        <v/>
      </c>
      <c r="I56" s="21" t="n"/>
      <c r="J56" s="12">
        <f>IF(AND(A56="",B56="",C56="",E56="",F56="",G56="",I56=""),"",IF(A56="","Conferir ID",IF(B56="","Conferir mês",IF(IFERROR(YEAR(B56),0)&lt;&gt;'Parâmetros'!$B$4,"Conferir ano",IF(C56="","Conferir categoria",IF(D56="","Conferir categoria",IF(H56="","Conferir valores",IF(I56="","Conferir estado","OK"))))))))</f>
        <v/>
      </c>
    </row>
    <row r="57" ht="20" customHeight="1">
      <c r="A57" s="21" t="n"/>
      <c r="B57" s="22" t="n"/>
      <c r="C57" s="23" t="n"/>
      <c r="D57" s="16">
        <f>IF(C57="","",IFERROR(VLOOKUP(C57,'Parâmetros'!$D$4:$E$103,2,FALSE),""))</f>
        <v/>
      </c>
      <c r="E57" s="24" t="n"/>
      <c r="F57" s="25" t="n"/>
      <c r="G57" s="39" t="n"/>
      <c r="H57" s="35">
        <f>IF(OR(F57="",G57=""),"",IFERROR(F57*G57,""))</f>
        <v/>
      </c>
      <c r="I57" s="21" t="n"/>
      <c r="J57" s="16">
        <f>IF(AND(A57="",B57="",C57="",E57="",F57="",G57="",I57=""),"",IF(A57="","Conferir ID",IF(B57="","Conferir mês",IF(IFERROR(YEAR(B57),0)&lt;&gt;'Parâmetros'!$B$4,"Conferir ano",IF(C57="","Conferir categoria",IF(D57="","Conferir categoria",IF(H57="","Conferir valores",IF(I57="","Conferir estado","OK"))))))))</f>
        <v/>
      </c>
    </row>
    <row r="58" ht="20" customHeight="1">
      <c r="A58" s="21" t="n"/>
      <c r="B58" s="22" t="n"/>
      <c r="C58" s="23" t="n"/>
      <c r="D58" s="12">
        <f>IF(C58="","",IFERROR(VLOOKUP(C58,'Parâmetros'!$D$4:$E$103,2,FALSE),""))</f>
        <v/>
      </c>
      <c r="E58" s="24" t="n"/>
      <c r="F58" s="25" t="n"/>
      <c r="G58" s="39" t="n"/>
      <c r="H58" s="33">
        <f>IF(OR(F58="",G58=""),"",IFERROR(F58*G58,""))</f>
        <v/>
      </c>
      <c r="I58" s="21" t="n"/>
      <c r="J58" s="12">
        <f>IF(AND(A58="",B58="",C58="",E58="",F58="",G58="",I58=""),"",IF(A58="","Conferir ID",IF(B58="","Conferir mês",IF(IFERROR(YEAR(B58),0)&lt;&gt;'Parâmetros'!$B$4,"Conferir ano",IF(C58="","Conferir categoria",IF(D58="","Conferir categoria",IF(H58="","Conferir valores",IF(I58="","Conferir estado","OK"))))))))</f>
        <v/>
      </c>
    </row>
    <row r="59" ht="20" customHeight="1">
      <c r="A59" s="21" t="n"/>
      <c r="B59" s="22" t="n"/>
      <c r="C59" s="23" t="n"/>
      <c r="D59" s="16">
        <f>IF(C59="","",IFERROR(VLOOKUP(C59,'Parâmetros'!$D$4:$E$103,2,FALSE),""))</f>
        <v/>
      </c>
      <c r="E59" s="24" t="n"/>
      <c r="F59" s="25" t="n"/>
      <c r="G59" s="39" t="n"/>
      <c r="H59" s="35">
        <f>IF(OR(F59="",G59=""),"",IFERROR(F59*G59,""))</f>
        <v/>
      </c>
      <c r="I59" s="21" t="n"/>
      <c r="J59" s="16">
        <f>IF(AND(A59="",B59="",C59="",E59="",F59="",G59="",I59=""),"",IF(A59="","Conferir ID",IF(B59="","Conferir mês",IF(IFERROR(YEAR(B59),0)&lt;&gt;'Parâmetros'!$B$4,"Conferir ano",IF(C59="","Conferir categoria",IF(D59="","Conferir categoria",IF(H59="","Conferir valores",IF(I59="","Conferir estado","OK"))))))))</f>
        <v/>
      </c>
    </row>
    <row r="60" ht="20" customHeight="1">
      <c r="A60" s="21" t="n"/>
      <c r="B60" s="22" t="n"/>
      <c r="C60" s="23" t="n"/>
      <c r="D60" s="12">
        <f>IF(C60="","",IFERROR(VLOOKUP(C60,'Parâmetros'!$D$4:$E$103,2,FALSE),""))</f>
        <v/>
      </c>
      <c r="E60" s="24" t="n"/>
      <c r="F60" s="25" t="n"/>
      <c r="G60" s="39" t="n"/>
      <c r="H60" s="33">
        <f>IF(OR(F60="",G60=""),"",IFERROR(F60*G60,""))</f>
        <v/>
      </c>
      <c r="I60" s="21" t="n"/>
      <c r="J60" s="12">
        <f>IF(AND(A60="",B60="",C60="",E60="",F60="",G60="",I60=""),"",IF(A60="","Conferir ID",IF(B60="","Conferir mês",IF(IFERROR(YEAR(B60),0)&lt;&gt;'Parâmetros'!$B$4,"Conferir ano",IF(C60="","Conferir categoria",IF(D60="","Conferir categoria",IF(H60="","Conferir valores",IF(I60="","Conferir estado","OK"))))))))</f>
        <v/>
      </c>
    </row>
    <row r="61" ht="20" customHeight="1">
      <c r="A61" s="21" t="n"/>
      <c r="B61" s="22" t="n"/>
      <c r="C61" s="23" t="n"/>
      <c r="D61" s="16">
        <f>IF(C61="","",IFERROR(VLOOKUP(C61,'Parâmetros'!$D$4:$E$103,2,FALSE),""))</f>
        <v/>
      </c>
      <c r="E61" s="24" t="n"/>
      <c r="F61" s="25" t="n"/>
      <c r="G61" s="39" t="n"/>
      <c r="H61" s="35">
        <f>IF(OR(F61="",G61=""),"",IFERROR(F61*G61,""))</f>
        <v/>
      </c>
      <c r="I61" s="21" t="n"/>
      <c r="J61" s="16">
        <f>IF(AND(A61="",B61="",C61="",E61="",F61="",G61="",I61=""),"",IF(A61="","Conferir ID",IF(B61="","Conferir mês",IF(IFERROR(YEAR(B61),0)&lt;&gt;'Parâmetros'!$B$4,"Conferir ano",IF(C61="","Conferir categoria",IF(D61="","Conferir categoria",IF(H61="","Conferir valores",IF(I61="","Conferir estado","OK"))))))))</f>
        <v/>
      </c>
    </row>
    <row r="62" ht="20" customHeight="1">
      <c r="A62" s="21" t="n"/>
      <c r="B62" s="22" t="n"/>
      <c r="C62" s="23" t="n"/>
      <c r="D62" s="12">
        <f>IF(C62="","",IFERROR(VLOOKUP(C62,'Parâmetros'!$D$4:$E$103,2,FALSE),""))</f>
        <v/>
      </c>
      <c r="E62" s="24" t="n"/>
      <c r="F62" s="25" t="n"/>
      <c r="G62" s="39" t="n"/>
      <c r="H62" s="33">
        <f>IF(OR(F62="",G62=""),"",IFERROR(F62*G62,""))</f>
        <v/>
      </c>
      <c r="I62" s="21" t="n"/>
      <c r="J62" s="12">
        <f>IF(AND(A62="",B62="",C62="",E62="",F62="",G62="",I62=""),"",IF(A62="","Conferir ID",IF(B62="","Conferir mês",IF(IFERROR(YEAR(B62),0)&lt;&gt;'Parâmetros'!$B$4,"Conferir ano",IF(C62="","Conferir categoria",IF(D62="","Conferir categoria",IF(H62="","Conferir valores",IF(I62="","Conferir estado","OK"))))))))</f>
        <v/>
      </c>
    </row>
    <row r="63" ht="20" customHeight="1">
      <c r="A63" s="21" t="n"/>
      <c r="B63" s="22" t="n"/>
      <c r="C63" s="23" t="n"/>
      <c r="D63" s="16">
        <f>IF(C63="","",IFERROR(VLOOKUP(C63,'Parâmetros'!$D$4:$E$103,2,FALSE),""))</f>
        <v/>
      </c>
      <c r="E63" s="24" t="n"/>
      <c r="F63" s="25" t="n"/>
      <c r="G63" s="39" t="n"/>
      <c r="H63" s="35">
        <f>IF(OR(F63="",G63=""),"",IFERROR(F63*G63,""))</f>
        <v/>
      </c>
      <c r="I63" s="21" t="n"/>
      <c r="J63" s="16">
        <f>IF(AND(A63="",B63="",C63="",E63="",F63="",G63="",I63=""),"",IF(A63="","Conferir ID",IF(B63="","Conferir mês",IF(IFERROR(YEAR(B63),0)&lt;&gt;'Parâmetros'!$B$4,"Conferir ano",IF(C63="","Conferir categoria",IF(D63="","Conferir categoria",IF(H63="","Conferir valores",IF(I63="","Conferir estado","OK"))))))))</f>
        <v/>
      </c>
    </row>
    <row r="64" ht="20" customHeight="1">
      <c r="A64" s="21" t="n"/>
      <c r="B64" s="22" t="n"/>
      <c r="C64" s="23" t="n"/>
      <c r="D64" s="12">
        <f>IF(C64="","",IFERROR(VLOOKUP(C64,'Parâmetros'!$D$4:$E$103,2,FALSE),""))</f>
        <v/>
      </c>
      <c r="E64" s="24" t="n"/>
      <c r="F64" s="25" t="n"/>
      <c r="G64" s="39" t="n"/>
      <c r="H64" s="33">
        <f>IF(OR(F64="",G64=""),"",IFERROR(F64*G64,""))</f>
        <v/>
      </c>
      <c r="I64" s="21" t="n"/>
      <c r="J64" s="12">
        <f>IF(AND(A64="",B64="",C64="",E64="",F64="",G64="",I64=""),"",IF(A64="","Conferir ID",IF(B64="","Conferir mês",IF(IFERROR(YEAR(B64),0)&lt;&gt;'Parâmetros'!$B$4,"Conferir ano",IF(C64="","Conferir categoria",IF(D64="","Conferir categoria",IF(H64="","Conferir valores",IF(I64="","Conferir estado","OK"))))))))</f>
        <v/>
      </c>
    </row>
    <row r="65" ht="20" customHeight="1">
      <c r="A65" s="21" t="n"/>
      <c r="B65" s="22" t="n"/>
      <c r="C65" s="23" t="n"/>
      <c r="D65" s="16">
        <f>IF(C65="","",IFERROR(VLOOKUP(C65,'Parâmetros'!$D$4:$E$103,2,FALSE),""))</f>
        <v/>
      </c>
      <c r="E65" s="24" t="n"/>
      <c r="F65" s="25" t="n"/>
      <c r="G65" s="39" t="n"/>
      <c r="H65" s="35">
        <f>IF(OR(F65="",G65=""),"",IFERROR(F65*G65,""))</f>
        <v/>
      </c>
      <c r="I65" s="21" t="n"/>
      <c r="J65" s="16">
        <f>IF(AND(A65="",B65="",C65="",E65="",F65="",G65="",I65=""),"",IF(A65="","Conferir ID",IF(B65="","Conferir mês",IF(IFERROR(YEAR(B65),0)&lt;&gt;'Parâmetros'!$B$4,"Conferir ano",IF(C65="","Conferir categoria",IF(D65="","Conferir categoria",IF(H65="","Conferir valores",IF(I65="","Conferir estado","OK"))))))))</f>
        <v/>
      </c>
    </row>
    <row r="66" ht="20" customHeight="1">
      <c r="A66" s="21" t="n"/>
      <c r="B66" s="22" t="n"/>
      <c r="C66" s="23" t="n"/>
      <c r="D66" s="12">
        <f>IF(C66="","",IFERROR(VLOOKUP(C66,'Parâmetros'!$D$4:$E$103,2,FALSE),""))</f>
        <v/>
      </c>
      <c r="E66" s="24" t="n"/>
      <c r="F66" s="25" t="n"/>
      <c r="G66" s="39" t="n"/>
      <c r="H66" s="33">
        <f>IF(OR(F66="",G66=""),"",IFERROR(F66*G66,""))</f>
        <v/>
      </c>
      <c r="I66" s="21" t="n"/>
      <c r="J66" s="12">
        <f>IF(AND(A66="",B66="",C66="",E66="",F66="",G66="",I66=""),"",IF(A66="","Conferir ID",IF(B66="","Conferir mês",IF(IFERROR(YEAR(B66),0)&lt;&gt;'Parâmetros'!$B$4,"Conferir ano",IF(C66="","Conferir categoria",IF(D66="","Conferir categoria",IF(H66="","Conferir valores",IF(I66="","Conferir estado","OK"))))))))</f>
        <v/>
      </c>
    </row>
    <row r="67" ht="20" customHeight="1">
      <c r="A67" s="21" t="n"/>
      <c r="B67" s="22" t="n"/>
      <c r="C67" s="23" t="n"/>
      <c r="D67" s="16">
        <f>IF(C67="","",IFERROR(VLOOKUP(C67,'Parâmetros'!$D$4:$E$103,2,FALSE),""))</f>
        <v/>
      </c>
      <c r="E67" s="24" t="n"/>
      <c r="F67" s="25" t="n"/>
      <c r="G67" s="39" t="n"/>
      <c r="H67" s="35">
        <f>IF(OR(F67="",G67=""),"",IFERROR(F67*G67,""))</f>
        <v/>
      </c>
      <c r="I67" s="21" t="n"/>
      <c r="J67" s="16">
        <f>IF(AND(A67="",B67="",C67="",E67="",F67="",G67="",I67=""),"",IF(A67="","Conferir ID",IF(B67="","Conferir mês",IF(IFERROR(YEAR(B67),0)&lt;&gt;'Parâmetros'!$B$4,"Conferir ano",IF(C67="","Conferir categoria",IF(D67="","Conferir categoria",IF(H67="","Conferir valores",IF(I67="","Conferir estado","OK"))))))))</f>
        <v/>
      </c>
    </row>
    <row r="68" ht="20" customHeight="1">
      <c r="A68" s="21" t="n"/>
      <c r="B68" s="22" t="n"/>
      <c r="C68" s="23" t="n"/>
      <c r="D68" s="12">
        <f>IF(C68="","",IFERROR(VLOOKUP(C68,'Parâmetros'!$D$4:$E$103,2,FALSE),""))</f>
        <v/>
      </c>
      <c r="E68" s="24" t="n"/>
      <c r="F68" s="25" t="n"/>
      <c r="G68" s="39" t="n"/>
      <c r="H68" s="33">
        <f>IF(OR(F68="",G68=""),"",IFERROR(F68*G68,""))</f>
        <v/>
      </c>
      <c r="I68" s="21" t="n"/>
      <c r="J68" s="12">
        <f>IF(AND(A68="",B68="",C68="",E68="",F68="",G68="",I68=""),"",IF(A68="","Conferir ID",IF(B68="","Conferir mês",IF(IFERROR(YEAR(B68),0)&lt;&gt;'Parâmetros'!$B$4,"Conferir ano",IF(C68="","Conferir categoria",IF(D68="","Conferir categoria",IF(H68="","Conferir valores",IF(I68="","Conferir estado","OK"))))))))</f>
        <v/>
      </c>
    </row>
    <row r="69" ht="20" customHeight="1">
      <c r="A69" s="21" t="n"/>
      <c r="B69" s="22" t="n"/>
      <c r="C69" s="23" t="n"/>
      <c r="D69" s="16">
        <f>IF(C69="","",IFERROR(VLOOKUP(C69,'Parâmetros'!$D$4:$E$103,2,FALSE),""))</f>
        <v/>
      </c>
      <c r="E69" s="24" t="n"/>
      <c r="F69" s="25" t="n"/>
      <c r="G69" s="39" t="n"/>
      <c r="H69" s="35">
        <f>IF(OR(F69="",G69=""),"",IFERROR(F69*G69,""))</f>
        <v/>
      </c>
      <c r="I69" s="21" t="n"/>
      <c r="J69" s="16">
        <f>IF(AND(A69="",B69="",C69="",E69="",F69="",G69="",I69=""),"",IF(A69="","Conferir ID",IF(B69="","Conferir mês",IF(IFERROR(YEAR(B69),0)&lt;&gt;'Parâmetros'!$B$4,"Conferir ano",IF(C69="","Conferir categoria",IF(D69="","Conferir categoria",IF(H69="","Conferir valores",IF(I69="","Conferir estado","OK"))))))))</f>
        <v/>
      </c>
    </row>
    <row r="70" ht="20" customHeight="1">
      <c r="A70" s="21" t="n"/>
      <c r="B70" s="22" t="n"/>
      <c r="C70" s="23" t="n"/>
      <c r="D70" s="12">
        <f>IF(C70="","",IFERROR(VLOOKUP(C70,'Parâmetros'!$D$4:$E$103,2,FALSE),""))</f>
        <v/>
      </c>
      <c r="E70" s="24" t="n"/>
      <c r="F70" s="25" t="n"/>
      <c r="G70" s="39" t="n"/>
      <c r="H70" s="33">
        <f>IF(OR(F70="",G70=""),"",IFERROR(F70*G70,""))</f>
        <v/>
      </c>
      <c r="I70" s="21" t="n"/>
      <c r="J70" s="12">
        <f>IF(AND(A70="",B70="",C70="",E70="",F70="",G70="",I70=""),"",IF(A70="","Conferir ID",IF(B70="","Conferir mês",IF(IFERROR(YEAR(B70),0)&lt;&gt;'Parâmetros'!$B$4,"Conferir ano",IF(C70="","Conferir categoria",IF(D70="","Conferir categoria",IF(H70="","Conferir valores",IF(I70="","Conferir estado","OK"))))))))</f>
        <v/>
      </c>
    </row>
    <row r="71" ht="20" customHeight="1">
      <c r="A71" s="21" t="n"/>
      <c r="B71" s="22" t="n"/>
      <c r="C71" s="23" t="n"/>
      <c r="D71" s="16">
        <f>IF(C71="","",IFERROR(VLOOKUP(C71,'Parâmetros'!$D$4:$E$103,2,FALSE),""))</f>
        <v/>
      </c>
      <c r="E71" s="24" t="n"/>
      <c r="F71" s="25" t="n"/>
      <c r="G71" s="39" t="n"/>
      <c r="H71" s="35">
        <f>IF(OR(F71="",G71=""),"",IFERROR(F71*G71,""))</f>
        <v/>
      </c>
      <c r="I71" s="21" t="n"/>
      <c r="J71" s="16">
        <f>IF(AND(A71="",B71="",C71="",E71="",F71="",G71="",I71=""),"",IF(A71="","Conferir ID",IF(B71="","Conferir mês",IF(IFERROR(YEAR(B71),0)&lt;&gt;'Parâmetros'!$B$4,"Conferir ano",IF(C71="","Conferir categoria",IF(D71="","Conferir categoria",IF(H71="","Conferir valores",IF(I71="","Conferir estado","OK"))))))))</f>
        <v/>
      </c>
    </row>
    <row r="72" ht="20" customHeight="1">
      <c r="A72" s="21" t="n"/>
      <c r="B72" s="22" t="n"/>
      <c r="C72" s="23" t="n"/>
      <c r="D72" s="12">
        <f>IF(C72="","",IFERROR(VLOOKUP(C72,'Parâmetros'!$D$4:$E$103,2,FALSE),""))</f>
        <v/>
      </c>
      <c r="E72" s="24" t="n"/>
      <c r="F72" s="25" t="n"/>
      <c r="G72" s="39" t="n"/>
      <c r="H72" s="33">
        <f>IF(OR(F72="",G72=""),"",IFERROR(F72*G72,""))</f>
        <v/>
      </c>
      <c r="I72" s="21" t="n"/>
      <c r="J72" s="12">
        <f>IF(AND(A72="",B72="",C72="",E72="",F72="",G72="",I72=""),"",IF(A72="","Conferir ID",IF(B72="","Conferir mês",IF(IFERROR(YEAR(B72),0)&lt;&gt;'Parâmetros'!$B$4,"Conferir ano",IF(C72="","Conferir categoria",IF(D72="","Conferir categoria",IF(H72="","Conferir valores",IF(I72="","Conferir estado","OK"))))))))</f>
        <v/>
      </c>
    </row>
    <row r="73" ht="20" customHeight="1">
      <c r="A73" s="21" t="n"/>
      <c r="B73" s="22" t="n"/>
      <c r="C73" s="23" t="n"/>
      <c r="D73" s="16">
        <f>IF(C73="","",IFERROR(VLOOKUP(C73,'Parâmetros'!$D$4:$E$103,2,FALSE),""))</f>
        <v/>
      </c>
      <c r="E73" s="24" t="n"/>
      <c r="F73" s="25" t="n"/>
      <c r="G73" s="39" t="n"/>
      <c r="H73" s="35">
        <f>IF(OR(F73="",G73=""),"",IFERROR(F73*G73,""))</f>
        <v/>
      </c>
      <c r="I73" s="21" t="n"/>
      <c r="J73" s="16">
        <f>IF(AND(A73="",B73="",C73="",E73="",F73="",G73="",I73=""),"",IF(A73="","Conferir ID",IF(B73="","Conferir mês",IF(IFERROR(YEAR(B73),0)&lt;&gt;'Parâmetros'!$B$4,"Conferir ano",IF(C73="","Conferir categoria",IF(D73="","Conferir categoria",IF(H73="","Conferir valores",IF(I73="","Conferir estado","OK"))))))))</f>
        <v/>
      </c>
    </row>
    <row r="74" ht="20" customHeight="1">
      <c r="A74" s="21" t="n"/>
      <c r="B74" s="22" t="n"/>
      <c r="C74" s="23" t="n"/>
      <c r="D74" s="12">
        <f>IF(C74="","",IFERROR(VLOOKUP(C74,'Parâmetros'!$D$4:$E$103,2,FALSE),""))</f>
        <v/>
      </c>
      <c r="E74" s="24" t="n"/>
      <c r="F74" s="25" t="n"/>
      <c r="G74" s="39" t="n"/>
      <c r="H74" s="33">
        <f>IF(OR(F74="",G74=""),"",IFERROR(F74*G74,""))</f>
        <v/>
      </c>
      <c r="I74" s="21" t="n"/>
      <c r="J74" s="12">
        <f>IF(AND(A74="",B74="",C74="",E74="",F74="",G74="",I74=""),"",IF(A74="","Conferir ID",IF(B74="","Conferir mês",IF(IFERROR(YEAR(B74),0)&lt;&gt;'Parâmetros'!$B$4,"Conferir ano",IF(C74="","Conferir categoria",IF(D74="","Conferir categoria",IF(H74="","Conferir valores",IF(I74="","Conferir estado","OK"))))))))</f>
        <v/>
      </c>
    </row>
    <row r="75" ht="20" customHeight="1">
      <c r="A75" s="21" t="n"/>
      <c r="B75" s="22" t="n"/>
      <c r="C75" s="23" t="n"/>
      <c r="D75" s="16">
        <f>IF(C75="","",IFERROR(VLOOKUP(C75,'Parâmetros'!$D$4:$E$103,2,FALSE),""))</f>
        <v/>
      </c>
      <c r="E75" s="24" t="n"/>
      <c r="F75" s="25" t="n"/>
      <c r="G75" s="39" t="n"/>
      <c r="H75" s="35">
        <f>IF(OR(F75="",G75=""),"",IFERROR(F75*G75,""))</f>
        <v/>
      </c>
      <c r="I75" s="21" t="n"/>
      <c r="J75" s="16">
        <f>IF(AND(A75="",B75="",C75="",E75="",F75="",G75="",I75=""),"",IF(A75="","Conferir ID",IF(B75="","Conferir mês",IF(IFERROR(YEAR(B75),0)&lt;&gt;'Parâmetros'!$B$4,"Conferir ano",IF(C75="","Conferir categoria",IF(D75="","Conferir categoria",IF(H75="","Conferir valores",IF(I75="","Conferir estado","OK"))))))))</f>
        <v/>
      </c>
    </row>
    <row r="76" ht="20" customHeight="1">
      <c r="A76" s="21" t="n"/>
      <c r="B76" s="22" t="n"/>
      <c r="C76" s="23" t="n"/>
      <c r="D76" s="12">
        <f>IF(C76="","",IFERROR(VLOOKUP(C76,'Parâmetros'!$D$4:$E$103,2,FALSE),""))</f>
        <v/>
      </c>
      <c r="E76" s="24" t="n"/>
      <c r="F76" s="25" t="n"/>
      <c r="G76" s="39" t="n"/>
      <c r="H76" s="33">
        <f>IF(OR(F76="",G76=""),"",IFERROR(F76*G76,""))</f>
        <v/>
      </c>
      <c r="I76" s="21" t="n"/>
      <c r="J76" s="12">
        <f>IF(AND(A76="",B76="",C76="",E76="",F76="",G76="",I76=""),"",IF(A76="","Conferir ID",IF(B76="","Conferir mês",IF(IFERROR(YEAR(B76),0)&lt;&gt;'Parâmetros'!$B$4,"Conferir ano",IF(C76="","Conferir categoria",IF(D76="","Conferir categoria",IF(H76="","Conferir valores",IF(I76="","Conferir estado","OK"))))))))</f>
        <v/>
      </c>
    </row>
    <row r="77" ht="20" customHeight="1">
      <c r="A77" s="21" t="n"/>
      <c r="B77" s="22" t="n"/>
      <c r="C77" s="23" t="n"/>
      <c r="D77" s="16">
        <f>IF(C77="","",IFERROR(VLOOKUP(C77,'Parâmetros'!$D$4:$E$103,2,FALSE),""))</f>
        <v/>
      </c>
      <c r="E77" s="24" t="n"/>
      <c r="F77" s="25" t="n"/>
      <c r="G77" s="39" t="n"/>
      <c r="H77" s="35">
        <f>IF(OR(F77="",G77=""),"",IFERROR(F77*G77,""))</f>
        <v/>
      </c>
      <c r="I77" s="21" t="n"/>
      <c r="J77" s="16">
        <f>IF(AND(A77="",B77="",C77="",E77="",F77="",G77="",I77=""),"",IF(A77="","Conferir ID",IF(B77="","Conferir mês",IF(IFERROR(YEAR(B77),0)&lt;&gt;'Parâmetros'!$B$4,"Conferir ano",IF(C77="","Conferir categoria",IF(D77="","Conferir categoria",IF(H77="","Conferir valores",IF(I77="","Conferir estado","OK"))))))))</f>
        <v/>
      </c>
    </row>
    <row r="78" ht="20" customHeight="1">
      <c r="A78" s="21" t="n"/>
      <c r="B78" s="22" t="n"/>
      <c r="C78" s="23" t="n"/>
      <c r="D78" s="12">
        <f>IF(C78="","",IFERROR(VLOOKUP(C78,'Parâmetros'!$D$4:$E$103,2,FALSE),""))</f>
        <v/>
      </c>
      <c r="E78" s="24" t="n"/>
      <c r="F78" s="25" t="n"/>
      <c r="G78" s="39" t="n"/>
      <c r="H78" s="33">
        <f>IF(OR(F78="",G78=""),"",IFERROR(F78*G78,""))</f>
        <v/>
      </c>
      <c r="I78" s="21" t="n"/>
      <c r="J78" s="12">
        <f>IF(AND(A78="",B78="",C78="",E78="",F78="",G78="",I78=""),"",IF(A78="","Conferir ID",IF(B78="","Conferir mês",IF(IFERROR(YEAR(B78),0)&lt;&gt;'Parâmetros'!$B$4,"Conferir ano",IF(C78="","Conferir categoria",IF(D78="","Conferir categoria",IF(H78="","Conferir valores",IF(I78="","Conferir estado","OK"))))))))</f>
        <v/>
      </c>
    </row>
    <row r="79" ht="20" customHeight="1">
      <c r="A79" s="21" t="n"/>
      <c r="B79" s="22" t="n"/>
      <c r="C79" s="23" t="n"/>
      <c r="D79" s="16">
        <f>IF(C79="","",IFERROR(VLOOKUP(C79,'Parâmetros'!$D$4:$E$103,2,FALSE),""))</f>
        <v/>
      </c>
      <c r="E79" s="24" t="n"/>
      <c r="F79" s="25" t="n"/>
      <c r="G79" s="39" t="n"/>
      <c r="H79" s="35">
        <f>IF(OR(F79="",G79=""),"",IFERROR(F79*G79,""))</f>
        <v/>
      </c>
      <c r="I79" s="21" t="n"/>
      <c r="J79" s="16">
        <f>IF(AND(A79="",B79="",C79="",E79="",F79="",G79="",I79=""),"",IF(A79="","Conferir ID",IF(B79="","Conferir mês",IF(IFERROR(YEAR(B79),0)&lt;&gt;'Parâmetros'!$B$4,"Conferir ano",IF(C79="","Conferir categoria",IF(D79="","Conferir categoria",IF(H79="","Conferir valores",IF(I79="","Conferir estado","OK"))))))))</f>
        <v/>
      </c>
    </row>
    <row r="80" ht="20" customHeight="1">
      <c r="A80" s="21" t="n"/>
      <c r="B80" s="22" t="n"/>
      <c r="C80" s="23" t="n"/>
      <c r="D80" s="12">
        <f>IF(C80="","",IFERROR(VLOOKUP(C80,'Parâmetros'!$D$4:$E$103,2,FALSE),""))</f>
        <v/>
      </c>
      <c r="E80" s="24" t="n"/>
      <c r="F80" s="25" t="n"/>
      <c r="G80" s="39" t="n"/>
      <c r="H80" s="33">
        <f>IF(OR(F80="",G80=""),"",IFERROR(F80*G80,""))</f>
        <v/>
      </c>
      <c r="I80" s="21" t="n"/>
      <c r="J80" s="12">
        <f>IF(AND(A80="",B80="",C80="",E80="",F80="",G80="",I80=""),"",IF(A80="","Conferir ID",IF(B80="","Conferir mês",IF(IFERROR(YEAR(B80),0)&lt;&gt;'Parâmetros'!$B$4,"Conferir ano",IF(C80="","Conferir categoria",IF(D80="","Conferir categoria",IF(H80="","Conferir valores",IF(I80="","Conferir estado","OK"))))))))</f>
        <v/>
      </c>
    </row>
    <row r="81" ht="20" customHeight="1">
      <c r="A81" s="21" t="n"/>
      <c r="B81" s="22" t="n"/>
      <c r="C81" s="23" t="n"/>
      <c r="D81" s="16">
        <f>IF(C81="","",IFERROR(VLOOKUP(C81,'Parâmetros'!$D$4:$E$103,2,FALSE),""))</f>
        <v/>
      </c>
      <c r="E81" s="24" t="n"/>
      <c r="F81" s="25" t="n"/>
      <c r="G81" s="39" t="n"/>
      <c r="H81" s="35">
        <f>IF(OR(F81="",G81=""),"",IFERROR(F81*G81,""))</f>
        <v/>
      </c>
      <c r="I81" s="21" t="n"/>
      <c r="J81" s="16">
        <f>IF(AND(A81="",B81="",C81="",E81="",F81="",G81="",I81=""),"",IF(A81="","Conferir ID",IF(B81="","Conferir mês",IF(IFERROR(YEAR(B81),0)&lt;&gt;'Parâmetros'!$B$4,"Conferir ano",IF(C81="","Conferir categoria",IF(D81="","Conferir categoria",IF(H81="","Conferir valores",IF(I81="","Conferir estado","OK"))))))))</f>
        <v/>
      </c>
    </row>
    <row r="82" ht="20" customHeight="1">
      <c r="A82" s="21" t="n"/>
      <c r="B82" s="22" t="n"/>
      <c r="C82" s="23" t="n"/>
      <c r="D82" s="12">
        <f>IF(C82="","",IFERROR(VLOOKUP(C82,'Parâmetros'!$D$4:$E$103,2,FALSE),""))</f>
        <v/>
      </c>
      <c r="E82" s="24" t="n"/>
      <c r="F82" s="25" t="n"/>
      <c r="G82" s="39" t="n"/>
      <c r="H82" s="33">
        <f>IF(OR(F82="",G82=""),"",IFERROR(F82*G82,""))</f>
        <v/>
      </c>
      <c r="I82" s="21" t="n"/>
      <c r="J82" s="12">
        <f>IF(AND(A82="",B82="",C82="",E82="",F82="",G82="",I82=""),"",IF(A82="","Conferir ID",IF(B82="","Conferir mês",IF(IFERROR(YEAR(B82),0)&lt;&gt;'Parâmetros'!$B$4,"Conferir ano",IF(C82="","Conferir categoria",IF(D82="","Conferir categoria",IF(H82="","Conferir valores",IF(I82="","Conferir estado","OK"))))))))</f>
        <v/>
      </c>
    </row>
    <row r="83" ht="20" customHeight="1">
      <c r="A83" s="21" t="n"/>
      <c r="B83" s="22" t="n"/>
      <c r="C83" s="23" t="n"/>
      <c r="D83" s="16">
        <f>IF(C83="","",IFERROR(VLOOKUP(C83,'Parâmetros'!$D$4:$E$103,2,FALSE),""))</f>
        <v/>
      </c>
      <c r="E83" s="24" t="n"/>
      <c r="F83" s="25" t="n"/>
      <c r="G83" s="39" t="n"/>
      <c r="H83" s="35">
        <f>IF(OR(F83="",G83=""),"",IFERROR(F83*G83,""))</f>
        <v/>
      </c>
      <c r="I83" s="21" t="n"/>
      <c r="J83" s="16">
        <f>IF(AND(A83="",B83="",C83="",E83="",F83="",G83="",I83=""),"",IF(A83="","Conferir ID",IF(B83="","Conferir mês",IF(IFERROR(YEAR(B83),0)&lt;&gt;'Parâmetros'!$B$4,"Conferir ano",IF(C83="","Conferir categoria",IF(D83="","Conferir categoria",IF(H83="","Conferir valores",IF(I83="","Conferir estado","OK"))))))))</f>
        <v/>
      </c>
    </row>
    <row r="84" ht="20" customHeight="1">
      <c r="A84" s="21" t="n"/>
      <c r="B84" s="22" t="n"/>
      <c r="C84" s="23" t="n"/>
      <c r="D84" s="12">
        <f>IF(C84="","",IFERROR(VLOOKUP(C84,'Parâmetros'!$D$4:$E$103,2,FALSE),""))</f>
        <v/>
      </c>
      <c r="E84" s="24" t="n"/>
      <c r="F84" s="25" t="n"/>
      <c r="G84" s="39" t="n"/>
      <c r="H84" s="33">
        <f>IF(OR(F84="",G84=""),"",IFERROR(F84*G84,""))</f>
        <v/>
      </c>
      <c r="I84" s="21" t="n"/>
      <c r="J84" s="12">
        <f>IF(AND(A84="",B84="",C84="",E84="",F84="",G84="",I84=""),"",IF(A84="","Conferir ID",IF(B84="","Conferir mês",IF(IFERROR(YEAR(B84),0)&lt;&gt;'Parâmetros'!$B$4,"Conferir ano",IF(C84="","Conferir categoria",IF(D84="","Conferir categoria",IF(H84="","Conferir valores",IF(I84="","Conferir estado","OK"))))))))</f>
        <v/>
      </c>
    </row>
    <row r="85" ht="20" customHeight="1">
      <c r="A85" s="21" t="n"/>
      <c r="B85" s="22" t="n"/>
      <c r="C85" s="23" t="n"/>
      <c r="D85" s="16">
        <f>IF(C85="","",IFERROR(VLOOKUP(C85,'Parâmetros'!$D$4:$E$103,2,FALSE),""))</f>
        <v/>
      </c>
      <c r="E85" s="24" t="n"/>
      <c r="F85" s="25" t="n"/>
      <c r="G85" s="39" t="n"/>
      <c r="H85" s="35">
        <f>IF(OR(F85="",G85=""),"",IFERROR(F85*G85,""))</f>
        <v/>
      </c>
      <c r="I85" s="21" t="n"/>
      <c r="J85" s="16">
        <f>IF(AND(A85="",B85="",C85="",E85="",F85="",G85="",I85=""),"",IF(A85="","Conferir ID",IF(B85="","Conferir mês",IF(IFERROR(YEAR(B85),0)&lt;&gt;'Parâmetros'!$B$4,"Conferir ano",IF(C85="","Conferir categoria",IF(D85="","Conferir categoria",IF(H85="","Conferir valores",IF(I85="","Conferir estado","OK"))))))))</f>
        <v/>
      </c>
    </row>
    <row r="86" ht="20" customHeight="1">
      <c r="A86" s="21" t="n"/>
      <c r="B86" s="22" t="n"/>
      <c r="C86" s="23" t="n"/>
      <c r="D86" s="12">
        <f>IF(C86="","",IFERROR(VLOOKUP(C86,'Parâmetros'!$D$4:$E$103,2,FALSE),""))</f>
        <v/>
      </c>
      <c r="E86" s="24" t="n"/>
      <c r="F86" s="25" t="n"/>
      <c r="G86" s="39" t="n"/>
      <c r="H86" s="33">
        <f>IF(OR(F86="",G86=""),"",IFERROR(F86*G86,""))</f>
        <v/>
      </c>
      <c r="I86" s="21" t="n"/>
      <c r="J86" s="12">
        <f>IF(AND(A86="",B86="",C86="",E86="",F86="",G86="",I86=""),"",IF(A86="","Conferir ID",IF(B86="","Conferir mês",IF(IFERROR(YEAR(B86),0)&lt;&gt;'Parâmetros'!$B$4,"Conferir ano",IF(C86="","Conferir categoria",IF(D86="","Conferir categoria",IF(H86="","Conferir valores",IF(I86="","Conferir estado","OK"))))))))</f>
        <v/>
      </c>
    </row>
    <row r="87" ht="20" customHeight="1">
      <c r="A87" s="21" t="n"/>
      <c r="B87" s="22" t="n"/>
      <c r="C87" s="23" t="n"/>
      <c r="D87" s="16">
        <f>IF(C87="","",IFERROR(VLOOKUP(C87,'Parâmetros'!$D$4:$E$103,2,FALSE),""))</f>
        <v/>
      </c>
      <c r="E87" s="24" t="n"/>
      <c r="F87" s="25" t="n"/>
      <c r="G87" s="39" t="n"/>
      <c r="H87" s="35">
        <f>IF(OR(F87="",G87=""),"",IFERROR(F87*G87,""))</f>
        <v/>
      </c>
      <c r="I87" s="21" t="n"/>
      <c r="J87" s="16">
        <f>IF(AND(A87="",B87="",C87="",E87="",F87="",G87="",I87=""),"",IF(A87="","Conferir ID",IF(B87="","Conferir mês",IF(IFERROR(YEAR(B87),0)&lt;&gt;'Parâmetros'!$B$4,"Conferir ano",IF(C87="","Conferir categoria",IF(D87="","Conferir categoria",IF(H87="","Conferir valores",IF(I87="","Conferir estado","OK"))))))))</f>
        <v/>
      </c>
    </row>
    <row r="88" ht="20" customHeight="1">
      <c r="A88" s="21" t="n"/>
      <c r="B88" s="22" t="n"/>
      <c r="C88" s="23" t="n"/>
      <c r="D88" s="12">
        <f>IF(C88="","",IFERROR(VLOOKUP(C88,'Parâmetros'!$D$4:$E$103,2,FALSE),""))</f>
        <v/>
      </c>
      <c r="E88" s="24" t="n"/>
      <c r="F88" s="25" t="n"/>
      <c r="G88" s="39" t="n"/>
      <c r="H88" s="33">
        <f>IF(OR(F88="",G88=""),"",IFERROR(F88*G88,""))</f>
        <v/>
      </c>
      <c r="I88" s="21" t="n"/>
      <c r="J88" s="12">
        <f>IF(AND(A88="",B88="",C88="",E88="",F88="",G88="",I88=""),"",IF(A88="","Conferir ID",IF(B88="","Conferir mês",IF(IFERROR(YEAR(B88),0)&lt;&gt;'Parâmetros'!$B$4,"Conferir ano",IF(C88="","Conferir categoria",IF(D88="","Conferir categoria",IF(H88="","Conferir valores",IF(I88="","Conferir estado","OK"))))))))</f>
        <v/>
      </c>
    </row>
    <row r="89" ht="20" customHeight="1">
      <c r="A89" s="21" t="n"/>
      <c r="B89" s="22" t="n"/>
      <c r="C89" s="23" t="n"/>
      <c r="D89" s="16">
        <f>IF(C89="","",IFERROR(VLOOKUP(C89,'Parâmetros'!$D$4:$E$103,2,FALSE),""))</f>
        <v/>
      </c>
      <c r="E89" s="24" t="n"/>
      <c r="F89" s="25" t="n"/>
      <c r="G89" s="39" t="n"/>
      <c r="H89" s="35">
        <f>IF(OR(F89="",G89=""),"",IFERROR(F89*G89,""))</f>
        <v/>
      </c>
      <c r="I89" s="21" t="n"/>
      <c r="J89" s="16">
        <f>IF(AND(A89="",B89="",C89="",E89="",F89="",G89="",I89=""),"",IF(A89="","Conferir ID",IF(B89="","Conferir mês",IF(IFERROR(YEAR(B89),0)&lt;&gt;'Parâmetros'!$B$4,"Conferir ano",IF(C89="","Conferir categoria",IF(D89="","Conferir categoria",IF(H89="","Conferir valores",IF(I89="","Conferir estado","OK"))))))))</f>
        <v/>
      </c>
    </row>
    <row r="90" ht="20" customHeight="1">
      <c r="A90" s="21" t="n"/>
      <c r="B90" s="22" t="n"/>
      <c r="C90" s="23" t="n"/>
      <c r="D90" s="12">
        <f>IF(C90="","",IFERROR(VLOOKUP(C90,'Parâmetros'!$D$4:$E$103,2,FALSE),""))</f>
        <v/>
      </c>
      <c r="E90" s="24" t="n"/>
      <c r="F90" s="25" t="n"/>
      <c r="G90" s="39" t="n"/>
      <c r="H90" s="33">
        <f>IF(OR(F90="",G90=""),"",IFERROR(F90*G90,""))</f>
        <v/>
      </c>
      <c r="I90" s="21" t="n"/>
      <c r="J90" s="12">
        <f>IF(AND(A90="",B90="",C90="",E90="",F90="",G90="",I90=""),"",IF(A90="","Conferir ID",IF(B90="","Conferir mês",IF(IFERROR(YEAR(B90),0)&lt;&gt;'Parâmetros'!$B$4,"Conferir ano",IF(C90="","Conferir categoria",IF(D90="","Conferir categoria",IF(H90="","Conferir valores",IF(I90="","Conferir estado","OK"))))))))</f>
        <v/>
      </c>
    </row>
    <row r="91" ht="20" customHeight="1">
      <c r="A91" s="21" t="n"/>
      <c r="B91" s="22" t="n"/>
      <c r="C91" s="23" t="n"/>
      <c r="D91" s="16">
        <f>IF(C91="","",IFERROR(VLOOKUP(C91,'Parâmetros'!$D$4:$E$103,2,FALSE),""))</f>
        <v/>
      </c>
      <c r="E91" s="24" t="n"/>
      <c r="F91" s="25" t="n"/>
      <c r="G91" s="39" t="n"/>
      <c r="H91" s="35">
        <f>IF(OR(F91="",G91=""),"",IFERROR(F91*G91,""))</f>
        <v/>
      </c>
      <c r="I91" s="21" t="n"/>
      <c r="J91" s="16">
        <f>IF(AND(A91="",B91="",C91="",E91="",F91="",G91="",I91=""),"",IF(A91="","Conferir ID",IF(B91="","Conferir mês",IF(IFERROR(YEAR(B91),0)&lt;&gt;'Parâmetros'!$B$4,"Conferir ano",IF(C91="","Conferir categoria",IF(D91="","Conferir categoria",IF(H91="","Conferir valores",IF(I91="","Conferir estado","OK"))))))))</f>
        <v/>
      </c>
    </row>
    <row r="92" ht="20" customHeight="1">
      <c r="A92" s="21" t="n"/>
      <c r="B92" s="22" t="n"/>
      <c r="C92" s="23" t="n"/>
      <c r="D92" s="12">
        <f>IF(C92="","",IFERROR(VLOOKUP(C92,'Parâmetros'!$D$4:$E$103,2,FALSE),""))</f>
        <v/>
      </c>
      <c r="E92" s="24" t="n"/>
      <c r="F92" s="25" t="n"/>
      <c r="G92" s="39" t="n"/>
      <c r="H92" s="33">
        <f>IF(OR(F92="",G92=""),"",IFERROR(F92*G92,""))</f>
        <v/>
      </c>
      <c r="I92" s="21" t="n"/>
      <c r="J92" s="12">
        <f>IF(AND(A92="",B92="",C92="",E92="",F92="",G92="",I92=""),"",IF(A92="","Conferir ID",IF(B92="","Conferir mês",IF(IFERROR(YEAR(B92),0)&lt;&gt;'Parâmetros'!$B$4,"Conferir ano",IF(C92="","Conferir categoria",IF(D92="","Conferir categoria",IF(H92="","Conferir valores",IF(I92="","Conferir estado","OK"))))))))</f>
        <v/>
      </c>
    </row>
    <row r="93" ht="20" customHeight="1">
      <c r="A93" s="21" t="n"/>
      <c r="B93" s="22" t="n"/>
      <c r="C93" s="23" t="n"/>
      <c r="D93" s="16">
        <f>IF(C93="","",IFERROR(VLOOKUP(C93,'Parâmetros'!$D$4:$E$103,2,FALSE),""))</f>
        <v/>
      </c>
      <c r="E93" s="24" t="n"/>
      <c r="F93" s="25" t="n"/>
      <c r="G93" s="39" t="n"/>
      <c r="H93" s="35">
        <f>IF(OR(F93="",G93=""),"",IFERROR(F93*G93,""))</f>
        <v/>
      </c>
      <c r="I93" s="21" t="n"/>
      <c r="J93" s="16">
        <f>IF(AND(A93="",B93="",C93="",E93="",F93="",G93="",I93=""),"",IF(A93="","Conferir ID",IF(B93="","Conferir mês",IF(IFERROR(YEAR(B93),0)&lt;&gt;'Parâmetros'!$B$4,"Conferir ano",IF(C93="","Conferir categoria",IF(D93="","Conferir categoria",IF(H93="","Conferir valores",IF(I93="","Conferir estado","OK"))))))))</f>
        <v/>
      </c>
    </row>
    <row r="94" ht="20" customHeight="1">
      <c r="A94" s="21" t="n"/>
      <c r="B94" s="22" t="n"/>
      <c r="C94" s="23" t="n"/>
      <c r="D94" s="12">
        <f>IF(C94="","",IFERROR(VLOOKUP(C94,'Parâmetros'!$D$4:$E$103,2,FALSE),""))</f>
        <v/>
      </c>
      <c r="E94" s="24" t="n"/>
      <c r="F94" s="25" t="n"/>
      <c r="G94" s="39" t="n"/>
      <c r="H94" s="33">
        <f>IF(OR(F94="",G94=""),"",IFERROR(F94*G94,""))</f>
        <v/>
      </c>
      <c r="I94" s="21" t="n"/>
      <c r="J94" s="12">
        <f>IF(AND(A94="",B94="",C94="",E94="",F94="",G94="",I94=""),"",IF(A94="","Conferir ID",IF(B94="","Conferir mês",IF(IFERROR(YEAR(B94),0)&lt;&gt;'Parâmetros'!$B$4,"Conferir ano",IF(C94="","Conferir categoria",IF(D94="","Conferir categoria",IF(H94="","Conferir valores",IF(I94="","Conferir estado","OK"))))))))</f>
        <v/>
      </c>
    </row>
    <row r="95" ht="20" customHeight="1">
      <c r="A95" s="21" t="n"/>
      <c r="B95" s="22" t="n"/>
      <c r="C95" s="23" t="n"/>
      <c r="D95" s="16">
        <f>IF(C95="","",IFERROR(VLOOKUP(C95,'Parâmetros'!$D$4:$E$103,2,FALSE),""))</f>
        <v/>
      </c>
      <c r="E95" s="24" t="n"/>
      <c r="F95" s="25" t="n"/>
      <c r="G95" s="39" t="n"/>
      <c r="H95" s="35">
        <f>IF(OR(F95="",G95=""),"",IFERROR(F95*G95,""))</f>
        <v/>
      </c>
      <c r="I95" s="21" t="n"/>
      <c r="J95" s="16">
        <f>IF(AND(A95="",B95="",C95="",E95="",F95="",G95="",I95=""),"",IF(A95="","Conferir ID",IF(B95="","Conferir mês",IF(IFERROR(YEAR(B95),0)&lt;&gt;'Parâmetros'!$B$4,"Conferir ano",IF(C95="","Conferir categoria",IF(D95="","Conferir categoria",IF(H95="","Conferir valores",IF(I95="","Conferir estado","OK"))))))))</f>
        <v/>
      </c>
    </row>
    <row r="96" ht="20" customHeight="1">
      <c r="A96" s="21" t="n"/>
      <c r="B96" s="22" t="n"/>
      <c r="C96" s="23" t="n"/>
      <c r="D96" s="12">
        <f>IF(C96="","",IFERROR(VLOOKUP(C96,'Parâmetros'!$D$4:$E$103,2,FALSE),""))</f>
        <v/>
      </c>
      <c r="E96" s="24" t="n"/>
      <c r="F96" s="25" t="n"/>
      <c r="G96" s="39" t="n"/>
      <c r="H96" s="33">
        <f>IF(OR(F96="",G96=""),"",IFERROR(F96*G96,""))</f>
        <v/>
      </c>
      <c r="I96" s="21" t="n"/>
      <c r="J96" s="12">
        <f>IF(AND(A96="",B96="",C96="",E96="",F96="",G96="",I96=""),"",IF(A96="","Conferir ID",IF(B96="","Conferir mês",IF(IFERROR(YEAR(B96),0)&lt;&gt;'Parâmetros'!$B$4,"Conferir ano",IF(C96="","Conferir categoria",IF(D96="","Conferir categoria",IF(H96="","Conferir valores",IF(I96="","Conferir estado","OK"))))))))</f>
        <v/>
      </c>
    </row>
    <row r="97" ht="20" customHeight="1">
      <c r="A97" s="21" t="n"/>
      <c r="B97" s="22" t="n"/>
      <c r="C97" s="23" t="n"/>
      <c r="D97" s="16">
        <f>IF(C97="","",IFERROR(VLOOKUP(C97,'Parâmetros'!$D$4:$E$103,2,FALSE),""))</f>
        <v/>
      </c>
      <c r="E97" s="24" t="n"/>
      <c r="F97" s="25" t="n"/>
      <c r="G97" s="39" t="n"/>
      <c r="H97" s="35">
        <f>IF(OR(F97="",G97=""),"",IFERROR(F97*G97,""))</f>
        <v/>
      </c>
      <c r="I97" s="21" t="n"/>
      <c r="J97" s="16">
        <f>IF(AND(A97="",B97="",C97="",E97="",F97="",G97="",I97=""),"",IF(A97="","Conferir ID",IF(B97="","Conferir mês",IF(IFERROR(YEAR(B97),0)&lt;&gt;'Parâmetros'!$B$4,"Conferir ano",IF(C97="","Conferir categoria",IF(D97="","Conferir categoria",IF(H97="","Conferir valores",IF(I97="","Conferir estado","OK"))))))))</f>
        <v/>
      </c>
    </row>
    <row r="98" ht="20" customHeight="1">
      <c r="A98" s="21" t="n"/>
      <c r="B98" s="22" t="n"/>
      <c r="C98" s="23" t="n"/>
      <c r="D98" s="12">
        <f>IF(C98="","",IFERROR(VLOOKUP(C98,'Parâmetros'!$D$4:$E$103,2,FALSE),""))</f>
        <v/>
      </c>
      <c r="E98" s="24" t="n"/>
      <c r="F98" s="25" t="n"/>
      <c r="G98" s="39" t="n"/>
      <c r="H98" s="33">
        <f>IF(OR(F98="",G98=""),"",IFERROR(F98*G98,""))</f>
        <v/>
      </c>
      <c r="I98" s="21" t="n"/>
      <c r="J98" s="12">
        <f>IF(AND(A98="",B98="",C98="",E98="",F98="",G98="",I98=""),"",IF(A98="","Conferir ID",IF(B98="","Conferir mês",IF(IFERROR(YEAR(B98),0)&lt;&gt;'Parâmetros'!$B$4,"Conferir ano",IF(C98="","Conferir categoria",IF(D98="","Conferir categoria",IF(H98="","Conferir valores",IF(I98="","Conferir estado","OK"))))))))</f>
        <v/>
      </c>
    </row>
    <row r="99" ht="20" customHeight="1">
      <c r="A99" s="21" t="n"/>
      <c r="B99" s="22" t="n"/>
      <c r="C99" s="23" t="n"/>
      <c r="D99" s="16">
        <f>IF(C99="","",IFERROR(VLOOKUP(C99,'Parâmetros'!$D$4:$E$103,2,FALSE),""))</f>
        <v/>
      </c>
      <c r="E99" s="24" t="n"/>
      <c r="F99" s="25" t="n"/>
      <c r="G99" s="39" t="n"/>
      <c r="H99" s="35">
        <f>IF(OR(F99="",G99=""),"",IFERROR(F99*G99,""))</f>
        <v/>
      </c>
      <c r="I99" s="21" t="n"/>
      <c r="J99" s="16">
        <f>IF(AND(A99="",B99="",C99="",E99="",F99="",G99="",I99=""),"",IF(A99="","Conferir ID",IF(B99="","Conferir mês",IF(IFERROR(YEAR(B99),0)&lt;&gt;'Parâmetros'!$B$4,"Conferir ano",IF(C99="","Conferir categoria",IF(D99="","Conferir categoria",IF(H99="","Conferir valores",IF(I99="","Conferir estado","OK"))))))))</f>
        <v/>
      </c>
    </row>
    <row r="100" ht="20" customHeight="1">
      <c r="A100" s="21" t="n"/>
      <c r="B100" s="22" t="n"/>
      <c r="C100" s="23" t="n"/>
      <c r="D100" s="12">
        <f>IF(C100="","",IFERROR(VLOOKUP(C100,'Parâmetros'!$D$4:$E$103,2,FALSE),""))</f>
        <v/>
      </c>
      <c r="E100" s="24" t="n"/>
      <c r="F100" s="25" t="n"/>
      <c r="G100" s="39" t="n"/>
      <c r="H100" s="33">
        <f>IF(OR(F100="",G100=""),"",IFERROR(F100*G100,""))</f>
        <v/>
      </c>
      <c r="I100" s="21" t="n"/>
      <c r="J100" s="12">
        <f>IF(AND(A100="",B100="",C100="",E100="",F100="",G100="",I100=""),"",IF(A100="","Conferir ID",IF(B100="","Conferir mês",IF(IFERROR(YEAR(B100),0)&lt;&gt;'Parâmetros'!$B$4,"Conferir ano",IF(C100="","Conferir categoria",IF(D100="","Conferir categoria",IF(H100="","Conferir valores",IF(I100="","Conferir estado","OK"))))))))</f>
        <v/>
      </c>
    </row>
    <row r="101" ht="20" customHeight="1">
      <c r="A101" s="21" t="n"/>
      <c r="B101" s="22" t="n"/>
      <c r="C101" s="23" t="n"/>
      <c r="D101" s="16">
        <f>IF(C101="","",IFERROR(VLOOKUP(C101,'Parâmetros'!$D$4:$E$103,2,FALSE),""))</f>
        <v/>
      </c>
      <c r="E101" s="24" t="n"/>
      <c r="F101" s="25" t="n"/>
      <c r="G101" s="39" t="n"/>
      <c r="H101" s="35">
        <f>IF(OR(F101="",G101=""),"",IFERROR(F101*G101,""))</f>
        <v/>
      </c>
      <c r="I101" s="21" t="n"/>
      <c r="J101" s="16">
        <f>IF(AND(A101="",B101="",C101="",E101="",F101="",G101="",I101=""),"",IF(A101="","Conferir ID",IF(B101="","Conferir mês",IF(IFERROR(YEAR(B101),0)&lt;&gt;'Parâmetros'!$B$4,"Conferir ano",IF(C101="","Conferir categoria",IF(D101="","Conferir categoria",IF(H101="","Conferir valores",IF(I101="","Conferir estado","OK"))))))))</f>
        <v/>
      </c>
    </row>
    <row r="102" ht="20" customHeight="1">
      <c r="A102" s="21" t="n"/>
      <c r="B102" s="22" t="n"/>
      <c r="C102" s="23" t="n"/>
      <c r="D102" s="12">
        <f>IF(C102="","",IFERROR(VLOOKUP(C102,'Parâmetros'!$D$4:$E$103,2,FALSE),""))</f>
        <v/>
      </c>
      <c r="E102" s="24" t="n"/>
      <c r="F102" s="25" t="n"/>
      <c r="G102" s="39" t="n"/>
      <c r="H102" s="33">
        <f>IF(OR(F102="",G102=""),"",IFERROR(F102*G102,""))</f>
        <v/>
      </c>
      <c r="I102" s="21" t="n"/>
      <c r="J102" s="12">
        <f>IF(AND(A102="",B102="",C102="",E102="",F102="",G102="",I102=""),"",IF(A102="","Conferir ID",IF(B102="","Conferir mês",IF(IFERROR(YEAR(B102),0)&lt;&gt;'Parâmetros'!$B$4,"Conferir ano",IF(C102="","Conferir categoria",IF(D102="","Conferir categoria",IF(H102="","Conferir valores",IF(I102="","Conferir estado","OK"))))))))</f>
        <v/>
      </c>
    </row>
    <row r="103" ht="20" customHeight="1">
      <c r="A103" s="21" t="n"/>
      <c r="B103" s="22" t="n"/>
      <c r="C103" s="23" t="n"/>
      <c r="D103" s="16">
        <f>IF(C103="","",IFERROR(VLOOKUP(C103,'Parâmetros'!$D$4:$E$103,2,FALSE),""))</f>
        <v/>
      </c>
      <c r="E103" s="24" t="n"/>
      <c r="F103" s="25" t="n"/>
      <c r="G103" s="39" t="n"/>
      <c r="H103" s="35">
        <f>IF(OR(F103="",G103=""),"",IFERROR(F103*G103,""))</f>
        <v/>
      </c>
      <c r="I103" s="21" t="n"/>
      <c r="J103" s="16">
        <f>IF(AND(A103="",B103="",C103="",E103="",F103="",G103="",I103=""),"",IF(A103="","Conferir ID",IF(B103="","Conferir mês",IF(IFERROR(YEAR(B103),0)&lt;&gt;'Parâmetros'!$B$4,"Conferir ano",IF(C103="","Conferir categoria",IF(D103="","Conferir categoria",IF(H103="","Conferir valores",IF(I103="","Conferir estado","OK"))))))))</f>
        <v/>
      </c>
    </row>
    <row r="104" ht="20" customHeight="1">
      <c r="A104" s="21" t="n"/>
      <c r="B104" s="22" t="n"/>
      <c r="C104" s="23" t="n"/>
      <c r="D104" s="12">
        <f>IF(C104="","",IFERROR(VLOOKUP(C104,'Parâmetros'!$D$4:$E$103,2,FALSE),""))</f>
        <v/>
      </c>
      <c r="E104" s="24" t="n"/>
      <c r="F104" s="25" t="n"/>
      <c r="G104" s="39" t="n"/>
      <c r="H104" s="33">
        <f>IF(OR(F104="",G104=""),"",IFERROR(F104*G104,""))</f>
        <v/>
      </c>
      <c r="I104" s="21" t="n"/>
      <c r="J104" s="12">
        <f>IF(AND(A104="",B104="",C104="",E104="",F104="",G104="",I104=""),"",IF(A104="","Conferir ID",IF(B104="","Conferir mês",IF(IFERROR(YEAR(B104),0)&lt;&gt;'Parâmetros'!$B$4,"Conferir ano",IF(C104="","Conferir categoria",IF(D104="","Conferir categoria",IF(H104="","Conferir valores",IF(I104="","Conferir estado","OK"))))))))</f>
        <v/>
      </c>
    </row>
    <row r="105" ht="20" customHeight="1">
      <c r="A105" s="21" t="n"/>
      <c r="B105" s="22" t="n"/>
      <c r="C105" s="23" t="n"/>
      <c r="D105" s="16">
        <f>IF(C105="","",IFERROR(VLOOKUP(C105,'Parâmetros'!$D$4:$E$103,2,FALSE),""))</f>
        <v/>
      </c>
      <c r="E105" s="24" t="n"/>
      <c r="F105" s="25" t="n"/>
      <c r="G105" s="39" t="n"/>
      <c r="H105" s="35">
        <f>IF(OR(F105="",G105=""),"",IFERROR(F105*G105,""))</f>
        <v/>
      </c>
      <c r="I105" s="21" t="n"/>
      <c r="J105" s="16">
        <f>IF(AND(A105="",B105="",C105="",E105="",F105="",G105="",I105=""),"",IF(A105="","Conferir ID",IF(B105="","Conferir mês",IF(IFERROR(YEAR(B105),0)&lt;&gt;'Parâmetros'!$B$4,"Conferir ano",IF(C105="","Conferir categoria",IF(D105="","Conferir categoria",IF(H105="","Conferir valores",IF(I105="","Conferir estado","OK"))))))))</f>
        <v/>
      </c>
    </row>
    <row r="106" ht="20" customHeight="1">
      <c r="A106" s="21" t="n"/>
      <c r="B106" s="22" t="n"/>
      <c r="C106" s="23" t="n"/>
      <c r="D106" s="12">
        <f>IF(C106="","",IFERROR(VLOOKUP(C106,'Parâmetros'!$D$4:$E$103,2,FALSE),""))</f>
        <v/>
      </c>
      <c r="E106" s="24" t="n"/>
      <c r="F106" s="25" t="n"/>
      <c r="G106" s="39" t="n"/>
      <c r="H106" s="33">
        <f>IF(OR(F106="",G106=""),"",IFERROR(F106*G106,""))</f>
        <v/>
      </c>
      <c r="I106" s="21" t="n"/>
      <c r="J106" s="12">
        <f>IF(AND(A106="",B106="",C106="",E106="",F106="",G106="",I106=""),"",IF(A106="","Conferir ID",IF(B106="","Conferir mês",IF(IFERROR(YEAR(B106),0)&lt;&gt;'Parâmetros'!$B$4,"Conferir ano",IF(C106="","Conferir categoria",IF(D106="","Conferir categoria",IF(H106="","Conferir valores",IF(I106="","Conferir estado","OK"))))))))</f>
        <v/>
      </c>
    </row>
    <row r="107" ht="20" customHeight="1">
      <c r="A107" s="21" t="n"/>
      <c r="B107" s="22" t="n"/>
      <c r="C107" s="23" t="n"/>
      <c r="D107" s="16">
        <f>IF(C107="","",IFERROR(VLOOKUP(C107,'Parâmetros'!$D$4:$E$103,2,FALSE),""))</f>
        <v/>
      </c>
      <c r="E107" s="24" t="n"/>
      <c r="F107" s="25" t="n"/>
      <c r="G107" s="39" t="n"/>
      <c r="H107" s="35">
        <f>IF(OR(F107="",G107=""),"",IFERROR(F107*G107,""))</f>
        <v/>
      </c>
      <c r="I107" s="21" t="n"/>
      <c r="J107" s="16">
        <f>IF(AND(A107="",B107="",C107="",E107="",F107="",G107="",I107=""),"",IF(A107="","Conferir ID",IF(B107="","Conferir mês",IF(IFERROR(YEAR(B107),0)&lt;&gt;'Parâmetros'!$B$4,"Conferir ano",IF(C107="","Conferir categoria",IF(D107="","Conferir categoria",IF(H107="","Conferir valores",IF(I107="","Conferir estado","OK"))))))))</f>
        <v/>
      </c>
    </row>
    <row r="108" ht="20" customHeight="1">
      <c r="A108" s="21" t="n"/>
      <c r="B108" s="22" t="n"/>
      <c r="C108" s="23" t="n"/>
      <c r="D108" s="12">
        <f>IF(C108="","",IFERROR(VLOOKUP(C108,'Parâmetros'!$D$4:$E$103,2,FALSE),""))</f>
        <v/>
      </c>
      <c r="E108" s="24" t="n"/>
      <c r="F108" s="25" t="n"/>
      <c r="G108" s="39" t="n"/>
      <c r="H108" s="33">
        <f>IF(OR(F108="",G108=""),"",IFERROR(F108*G108,""))</f>
        <v/>
      </c>
      <c r="I108" s="21" t="n"/>
      <c r="J108" s="12">
        <f>IF(AND(A108="",B108="",C108="",E108="",F108="",G108="",I108=""),"",IF(A108="","Conferir ID",IF(B108="","Conferir mês",IF(IFERROR(YEAR(B108),0)&lt;&gt;'Parâmetros'!$B$4,"Conferir ano",IF(C108="","Conferir categoria",IF(D108="","Conferir categoria",IF(H108="","Conferir valores",IF(I108="","Conferir estado","OK"))))))))</f>
        <v/>
      </c>
    </row>
    <row r="109" ht="20" customHeight="1">
      <c r="A109" s="21" t="n"/>
      <c r="B109" s="22" t="n"/>
      <c r="C109" s="23" t="n"/>
      <c r="D109" s="16">
        <f>IF(C109="","",IFERROR(VLOOKUP(C109,'Parâmetros'!$D$4:$E$103,2,FALSE),""))</f>
        <v/>
      </c>
      <c r="E109" s="24" t="n"/>
      <c r="F109" s="25" t="n"/>
      <c r="G109" s="39" t="n"/>
      <c r="H109" s="35">
        <f>IF(OR(F109="",G109=""),"",IFERROR(F109*G109,""))</f>
        <v/>
      </c>
      <c r="I109" s="21" t="n"/>
      <c r="J109" s="16">
        <f>IF(AND(A109="",B109="",C109="",E109="",F109="",G109="",I109=""),"",IF(A109="","Conferir ID",IF(B109="","Conferir mês",IF(IFERROR(YEAR(B109),0)&lt;&gt;'Parâmetros'!$B$4,"Conferir ano",IF(C109="","Conferir categoria",IF(D109="","Conferir categoria",IF(H109="","Conferir valores",IF(I109="","Conferir estado","OK"))))))))</f>
        <v/>
      </c>
    </row>
    <row r="110" ht="20" customHeight="1">
      <c r="A110" s="21" t="n"/>
      <c r="B110" s="22" t="n"/>
      <c r="C110" s="23" t="n"/>
      <c r="D110" s="12">
        <f>IF(C110="","",IFERROR(VLOOKUP(C110,'Parâmetros'!$D$4:$E$103,2,FALSE),""))</f>
        <v/>
      </c>
      <c r="E110" s="24" t="n"/>
      <c r="F110" s="25" t="n"/>
      <c r="G110" s="39" t="n"/>
      <c r="H110" s="33">
        <f>IF(OR(F110="",G110=""),"",IFERROR(F110*G110,""))</f>
        <v/>
      </c>
      <c r="I110" s="21" t="n"/>
      <c r="J110" s="12">
        <f>IF(AND(A110="",B110="",C110="",E110="",F110="",G110="",I110=""),"",IF(A110="","Conferir ID",IF(B110="","Conferir mês",IF(IFERROR(YEAR(B110),0)&lt;&gt;'Parâmetros'!$B$4,"Conferir ano",IF(C110="","Conferir categoria",IF(D110="","Conferir categoria",IF(H110="","Conferir valores",IF(I110="","Conferir estado","OK"))))))))</f>
        <v/>
      </c>
    </row>
    <row r="111" ht="20" customHeight="1">
      <c r="A111" s="21" t="n"/>
      <c r="B111" s="22" t="n"/>
      <c r="C111" s="23" t="n"/>
      <c r="D111" s="16">
        <f>IF(C111="","",IFERROR(VLOOKUP(C111,'Parâmetros'!$D$4:$E$103,2,FALSE),""))</f>
        <v/>
      </c>
      <c r="E111" s="24" t="n"/>
      <c r="F111" s="25" t="n"/>
      <c r="G111" s="39" t="n"/>
      <c r="H111" s="35">
        <f>IF(OR(F111="",G111=""),"",IFERROR(F111*G111,""))</f>
        <v/>
      </c>
      <c r="I111" s="21" t="n"/>
      <c r="J111" s="16">
        <f>IF(AND(A111="",B111="",C111="",E111="",F111="",G111="",I111=""),"",IF(A111="","Conferir ID",IF(B111="","Conferir mês",IF(IFERROR(YEAR(B111),0)&lt;&gt;'Parâmetros'!$B$4,"Conferir ano",IF(C111="","Conferir categoria",IF(D111="","Conferir categoria",IF(H111="","Conferir valores",IF(I111="","Conferir estado","OK"))))))))</f>
        <v/>
      </c>
    </row>
    <row r="112" ht="20" customHeight="1">
      <c r="A112" s="21" t="n"/>
      <c r="B112" s="22" t="n"/>
      <c r="C112" s="23" t="n"/>
      <c r="D112" s="12">
        <f>IF(C112="","",IFERROR(VLOOKUP(C112,'Parâmetros'!$D$4:$E$103,2,FALSE),""))</f>
        <v/>
      </c>
      <c r="E112" s="24" t="n"/>
      <c r="F112" s="25" t="n"/>
      <c r="G112" s="39" t="n"/>
      <c r="H112" s="33">
        <f>IF(OR(F112="",G112=""),"",IFERROR(F112*G112,""))</f>
        <v/>
      </c>
      <c r="I112" s="21" t="n"/>
      <c r="J112" s="12">
        <f>IF(AND(A112="",B112="",C112="",E112="",F112="",G112="",I112=""),"",IF(A112="","Conferir ID",IF(B112="","Conferir mês",IF(IFERROR(YEAR(B112),0)&lt;&gt;'Parâmetros'!$B$4,"Conferir ano",IF(C112="","Conferir categoria",IF(D112="","Conferir categoria",IF(H112="","Conferir valores",IF(I112="","Conferir estado","OK"))))))))</f>
        <v/>
      </c>
    </row>
    <row r="113" ht="20" customHeight="1">
      <c r="A113" s="21" t="n"/>
      <c r="B113" s="22" t="n"/>
      <c r="C113" s="23" t="n"/>
      <c r="D113" s="16">
        <f>IF(C113="","",IFERROR(VLOOKUP(C113,'Parâmetros'!$D$4:$E$103,2,FALSE),""))</f>
        <v/>
      </c>
      <c r="E113" s="24" t="n"/>
      <c r="F113" s="25" t="n"/>
      <c r="G113" s="39" t="n"/>
      <c r="H113" s="35">
        <f>IF(OR(F113="",G113=""),"",IFERROR(F113*G113,""))</f>
        <v/>
      </c>
      <c r="I113" s="21" t="n"/>
      <c r="J113" s="16">
        <f>IF(AND(A113="",B113="",C113="",E113="",F113="",G113="",I113=""),"",IF(A113="","Conferir ID",IF(B113="","Conferir mês",IF(IFERROR(YEAR(B113),0)&lt;&gt;'Parâmetros'!$B$4,"Conferir ano",IF(C113="","Conferir categoria",IF(D113="","Conferir categoria",IF(H113="","Conferir valores",IF(I113="","Conferir estado","OK"))))))))</f>
        <v/>
      </c>
    </row>
    <row r="114" ht="20" customHeight="1">
      <c r="A114" s="21" t="n"/>
      <c r="B114" s="22" t="n"/>
      <c r="C114" s="23" t="n"/>
      <c r="D114" s="12">
        <f>IF(C114="","",IFERROR(VLOOKUP(C114,'Parâmetros'!$D$4:$E$103,2,FALSE),""))</f>
        <v/>
      </c>
      <c r="E114" s="24" t="n"/>
      <c r="F114" s="25" t="n"/>
      <c r="G114" s="39" t="n"/>
      <c r="H114" s="33">
        <f>IF(OR(F114="",G114=""),"",IFERROR(F114*G114,""))</f>
        <v/>
      </c>
      <c r="I114" s="21" t="n"/>
      <c r="J114" s="12">
        <f>IF(AND(A114="",B114="",C114="",E114="",F114="",G114="",I114=""),"",IF(A114="","Conferir ID",IF(B114="","Conferir mês",IF(IFERROR(YEAR(B114),0)&lt;&gt;'Parâmetros'!$B$4,"Conferir ano",IF(C114="","Conferir categoria",IF(D114="","Conferir categoria",IF(H114="","Conferir valores",IF(I114="","Conferir estado","OK"))))))))</f>
        <v/>
      </c>
    </row>
    <row r="115" ht="20" customHeight="1">
      <c r="A115" s="21" t="n"/>
      <c r="B115" s="22" t="n"/>
      <c r="C115" s="23" t="n"/>
      <c r="D115" s="16">
        <f>IF(C115="","",IFERROR(VLOOKUP(C115,'Parâmetros'!$D$4:$E$103,2,FALSE),""))</f>
        <v/>
      </c>
      <c r="E115" s="24" t="n"/>
      <c r="F115" s="25" t="n"/>
      <c r="G115" s="39" t="n"/>
      <c r="H115" s="35">
        <f>IF(OR(F115="",G115=""),"",IFERROR(F115*G115,""))</f>
        <v/>
      </c>
      <c r="I115" s="21" t="n"/>
      <c r="J115" s="16">
        <f>IF(AND(A115="",B115="",C115="",E115="",F115="",G115="",I115=""),"",IF(A115="","Conferir ID",IF(B115="","Conferir mês",IF(IFERROR(YEAR(B115),0)&lt;&gt;'Parâmetros'!$B$4,"Conferir ano",IF(C115="","Conferir categoria",IF(D115="","Conferir categoria",IF(H115="","Conferir valores",IF(I115="","Conferir estado","OK"))))))))</f>
        <v/>
      </c>
    </row>
    <row r="116" ht="20" customHeight="1">
      <c r="A116" s="21" t="n"/>
      <c r="B116" s="22" t="n"/>
      <c r="C116" s="23" t="n"/>
      <c r="D116" s="12">
        <f>IF(C116="","",IFERROR(VLOOKUP(C116,'Parâmetros'!$D$4:$E$103,2,FALSE),""))</f>
        <v/>
      </c>
      <c r="E116" s="24" t="n"/>
      <c r="F116" s="25" t="n"/>
      <c r="G116" s="39" t="n"/>
      <c r="H116" s="33">
        <f>IF(OR(F116="",G116=""),"",IFERROR(F116*G116,""))</f>
        <v/>
      </c>
      <c r="I116" s="21" t="n"/>
      <c r="J116" s="12">
        <f>IF(AND(A116="",B116="",C116="",E116="",F116="",G116="",I116=""),"",IF(A116="","Conferir ID",IF(B116="","Conferir mês",IF(IFERROR(YEAR(B116),0)&lt;&gt;'Parâmetros'!$B$4,"Conferir ano",IF(C116="","Conferir categoria",IF(D116="","Conferir categoria",IF(H116="","Conferir valores",IF(I116="","Conferir estado","OK"))))))))</f>
        <v/>
      </c>
    </row>
    <row r="117" ht="20" customHeight="1">
      <c r="A117" s="21" t="n"/>
      <c r="B117" s="22" t="n"/>
      <c r="C117" s="23" t="n"/>
      <c r="D117" s="16">
        <f>IF(C117="","",IFERROR(VLOOKUP(C117,'Parâmetros'!$D$4:$E$103,2,FALSE),""))</f>
        <v/>
      </c>
      <c r="E117" s="24" t="n"/>
      <c r="F117" s="25" t="n"/>
      <c r="G117" s="39" t="n"/>
      <c r="H117" s="35">
        <f>IF(OR(F117="",G117=""),"",IFERROR(F117*G117,""))</f>
        <v/>
      </c>
      <c r="I117" s="21" t="n"/>
      <c r="J117" s="16">
        <f>IF(AND(A117="",B117="",C117="",E117="",F117="",G117="",I117=""),"",IF(A117="","Conferir ID",IF(B117="","Conferir mês",IF(IFERROR(YEAR(B117),0)&lt;&gt;'Parâmetros'!$B$4,"Conferir ano",IF(C117="","Conferir categoria",IF(D117="","Conferir categoria",IF(H117="","Conferir valores",IF(I117="","Conferir estado","OK"))))))))</f>
        <v/>
      </c>
    </row>
    <row r="118" ht="20" customHeight="1">
      <c r="A118" s="21" t="n"/>
      <c r="B118" s="22" t="n"/>
      <c r="C118" s="23" t="n"/>
      <c r="D118" s="12">
        <f>IF(C118="","",IFERROR(VLOOKUP(C118,'Parâmetros'!$D$4:$E$103,2,FALSE),""))</f>
        <v/>
      </c>
      <c r="E118" s="24" t="n"/>
      <c r="F118" s="25" t="n"/>
      <c r="G118" s="39" t="n"/>
      <c r="H118" s="33">
        <f>IF(OR(F118="",G118=""),"",IFERROR(F118*G118,""))</f>
        <v/>
      </c>
      <c r="I118" s="21" t="n"/>
      <c r="J118" s="12">
        <f>IF(AND(A118="",B118="",C118="",E118="",F118="",G118="",I118=""),"",IF(A118="","Conferir ID",IF(B118="","Conferir mês",IF(IFERROR(YEAR(B118),0)&lt;&gt;'Parâmetros'!$B$4,"Conferir ano",IF(C118="","Conferir categoria",IF(D118="","Conferir categoria",IF(H118="","Conferir valores",IF(I118="","Conferir estado","OK"))))))))</f>
        <v/>
      </c>
    </row>
    <row r="119" ht="20" customHeight="1">
      <c r="A119" s="21" t="n"/>
      <c r="B119" s="22" t="n"/>
      <c r="C119" s="23" t="n"/>
      <c r="D119" s="16">
        <f>IF(C119="","",IFERROR(VLOOKUP(C119,'Parâmetros'!$D$4:$E$103,2,FALSE),""))</f>
        <v/>
      </c>
      <c r="E119" s="24" t="n"/>
      <c r="F119" s="25" t="n"/>
      <c r="G119" s="39" t="n"/>
      <c r="H119" s="35">
        <f>IF(OR(F119="",G119=""),"",IFERROR(F119*G119,""))</f>
        <v/>
      </c>
      <c r="I119" s="21" t="n"/>
      <c r="J119" s="16">
        <f>IF(AND(A119="",B119="",C119="",E119="",F119="",G119="",I119=""),"",IF(A119="","Conferir ID",IF(B119="","Conferir mês",IF(IFERROR(YEAR(B119),0)&lt;&gt;'Parâmetros'!$B$4,"Conferir ano",IF(C119="","Conferir categoria",IF(D119="","Conferir categoria",IF(H119="","Conferir valores",IF(I119="","Conferir estado","OK"))))))))</f>
        <v/>
      </c>
    </row>
    <row r="120" ht="20" customHeight="1">
      <c r="A120" s="21" t="n"/>
      <c r="B120" s="22" t="n"/>
      <c r="C120" s="23" t="n"/>
      <c r="D120" s="12">
        <f>IF(C120="","",IFERROR(VLOOKUP(C120,'Parâmetros'!$D$4:$E$103,2,FALSE),""))</f>
        <v/>
      </c>
      <c r="E120" s="24" t="n"/>
      <c r="F120" s="25" t="n"/>
      <c r="G120" s="39" t="n"/>
      <c r="H120" s="33">
        <f>IF(OR(F120="",G120=""),"",IFERROR(F120*G120,""))</f>
        <v/>
      </c>
      <c r="I120" s="21" t="n"/>
      <c r="J120" s="12">
        <f>IF(AND(A120="",B120="",C120="",E120="",F120="",G120="",I120=""),"",IF(A120="","Conferir ID",IF(B120="","Conferir mês",IF(IFERROR(YEAR(B120),0)&lt;&gt;'Parâmetros'!$B$4,"Conferir ano",IF(C120="","Conferir categoria",IF(D120="","Conferir categoria",IF(H120="","Conferir valores",IF(I120="","Conferir estado","OK"))))))))</f>
        <v/>
      </c>
    </row>
    <row r="121" ht="20" customHeight="1">
      <c r="A121" s="21" t="n"/>
      <c r="B121" s="22" t="n"/>
      <c r="C121" s="23" t="n"/>
      <c r="D121" s="16">
        <f>IF(C121="","",IFERROR(VLOOKUP(C121,'Parâmetros'!$D$4:$E$103,2,FALSE),""))</f>
        <v/>
      </c>
      <c r="E121" s="24" t="n"/>
      <c r="F121" s="25" t="n"/>
      <c r="G121" s="39" t="n"/>
      <c r="H121" s="35">
        <f>IF(OR(F121="",G121=""),"",IFERROR(F121*G121,""))</f>
        <v/>
      </c>
      <c r="I121" s="21" t="n"/>
      <c r="J121" s="16">
        <f>IF(AND(A121="",B121="",C121="",E121="",F121="",G121="",I121=""),"",IF(A121="","Conferir ID",IF(B121="","Conferir mês",IF(IFERROR(YEAR(B121),0)&lt;&gt;'Parâmetros'!$B$4,"Conferir ano",IF(C121="","Conferir categoria",IF(D121="","Conferir categoria",IF(H121="","Conferir valores",IF(I121="","Conferir estado","OK"))))))))</f>
        <v/>
      </c>
    </row>
    <row r="122" ht="20" customHeight="1">
      <c r="A122" s="21" t="n"/>
      <c r="B122" s="22" t="n"/>
      <c r="C122" s="23" t="n"/>
      <c r="D122" s="12">
        <f>IF(C122="","",IFERROR(VLOOKUP(C122,'Parâmetros'!$D$4:$E$103,2,FALSE),""))</f>
        <v/>
      </c>
      <c r="E122" s="24" t="n"/>
      <c r="F122" s="25" t="n"/>
      <c r="G122" s="39" t="n"/>
      <c r="H122" s="33">
        <f>IF(OR(F122="",G122=""),"",IFERROR(F122*G122,""))</f>
        <v/>
      </c>
      <c r="I122" s="21" t="n"/>
      <c r="J122" s="12">
        <f>IF(AND(A122="",B122="",C122="",E122="",F122="",G122="",I122=""),"",IF(A122="","Conferir ID",IF(B122="","Conferir mês",IF(IFERROR(YEAR(B122),0)&lt;&gt;'Parâmetros'!$B$4,"Conferir ano",IF(C122="","Conferir categoria",IF(D122="","Conferir categoria",IF(H122="","Conferir valores",IF(I122="","Conferir estado","OK"))))))))</f>
        <v/>
      </c>
    </row>
    <row r="123" ht="20" customHeight="1">
      <c r="A123" s="21" t="n"/>
      <c r="B123" s="22" t="n"/>
      <c r="C123" s="23" t="n"/>
      <c r="D123" s="16">
        <f>IF(C123="","",IFERROR(VLOOKUP(C123,'Parâmetros'!$D$4:$E$103,2,FALSE),""))</f>
        <v/>
      </c>
      <c r="E123" s="24" t="n"/>
      <c r="F123" s="25" t="n"/>
      <c r="G123" s="39" t="n"/>
      <c r="H123" s="35">
        <f>IF(OR(F123="",G123=""),"",IFERROR(F123*G123,""))</f>
        <v/>
      </c>
      <c r="I123" s="21" t="n"/>
      <c r="J123" s="16">
        <f>IF(AND(A123="",B123="",C123="",E123="",F123="",G123="",I123=""),"",IF(A123="","Conferir ID",IF(B123="","Conferir mês",IF(IFERROR(YEAR(B123),0)&lt;&gt;'Parâmetros'!$B$4,"Conferir ano",IF(C123="","Conferir categoria",IF(D123="","Conferir categoria",IF(H123="","Conferir valores",IF(I123="","Conferir estado","OK"))))))))</f>
        <v/>
      </c>
    </row>
    <row r="124" ht="20" customHeight="1">
      <c r="A124" s="21" t="n"/>
      <c r="B124" s="22" t="n"/>
      <c r="C124" s="23" t="n"/>
      <c r="D124" s="12">
        <f>IF(C124="","",IFERROR(VLOOKUP(C124,'Parâmetros'!$D$4:$E$103,2,FALSE),""))</f>
        <v/>
      </c>
      <c r="E124" s="24" t="n"/>
      <c r="F124" s="25" t="n"/>
      <c r="G124" s="39" t="n"/>
      <c r="H124" s="33">
        <f>IF(OR(F124="",G124=""),"",IFERROR(F124*G124,""))</f>
        <v/>
      </c>
      <c r="I124" s="21" t="n"/>
      <c r="J124" s="12">
        <f>IF(AND(A124="",B124="",C124="",E124="",F124="",G124="",I124=""),"",IF(A124="","Conferir ID",IF(B124="","Conferir mês",IF(IFERROR(YEAR(B124),0)&lt;&gt;'Parâmetros'!$B$4,"Conferir ano",IF(C124="","Conferir categoria",IF(D124="","Conferir categoria",IF(H124="","Conferir valores",IF(I124="","Conferir estado","OK"))))))))</f>
        <v/>
      </c>
    </row>
    <row r="125" ht="20" customHeight="1">
      <c r="A125" s="21" t="n"/>
      <c r="B125" s="22" t="n"/>
      <c r="C125" s="23" t="n"/>
      <c r="D125" s="16">
        <f>IF(C125="","",IFERROR(VLOOKUP(C125,'Parâmetros'!$D$4:$E$103,2,FALSE),""))</f>
        <v/>
      </c>
      <c r="E125" s="24" t="n"/>
      <c r="F125" s="25" t="n"/>
      <c r="G125" s="39" t="n"/>
      <c r="H125" s="35">
        <f>IF(OR(F125="",G125=""),"",IFERROR(F125*G125,""))</f>
        <v/>
      </c>
      <c r="I125" s="21" t="n"/>
      <c r="J125" s="16">
        <f>IF(AND(A125="",B125="",C125="",E125="",F125="",G125="",I125=""),"",IF(A125="","Conferir ID",IF(B125="","Conferir mês",IF(IFERROR(YEAR(B125),0)&lt;&gt;'Parâmetros'!$B$4,"Conferir ano",IF(C125="","Conferir categoria",IF(D125="","Conferir categoria",IF(H125="","Conferir valores",IF(I125="","Conferir estado","OK"))))))))</f>
        <v/>
      </c>
    </row>
    <row r="126" ht="20" customHeight="1">
      <c r="A126" s="21" t="n"/>
      <c r="B126" s="22" t="n"/>
      <c r="C126" s="23" t="n"/>
      <c r="D126" s="12">
        <f>IF(C126="","",IFERROR(VLOOKUP(C126,'Parâmetros'!$D$4:$E$103,2,FALSE),""))</f>
        <v/>
      </c>
      <c r="E126" s="24" t="n"/>
      <c r="F126" s="25" t="n"/>
      <c r="G126" s="39" t="n"/>
      <c r="H126" s="33">
        <f>IF(OR(F126="",G126=""),"",IFERROR(F126*G126,""))</f>
        <v/>
      </c>
      <c r="I126" s="21" t="n"/>
      <c r="J126" s="12">
        <f>IF(AND(A126="",B126="",C126="",E126="",F126="",G126="",I126=""),"",IF(A126="","Conferir ID",IF(B126="","Conferir mês",IF(IFERROR(YEAR(B126),0)&lt;&gt;'Parâmetros'!$B$4,"Conferir ano",IF(C126="","Conferir categoria",IF(D126="","Conferir categoria",IF(H126="","Conferir valores",IF(I126="","Conferir estado","OK"))))))))</f>
        <v/>
      </c>
    </row>
    <row r="127" ht="20" customHeight="1">
      <c r="A127" s="21" t="n"/>
      <c r="B127" s="22" t="n"/>
      <c r="C127" s="23" t="n"/>
      <c r="D127" s="16">
        <f>IF(C127="","",IFERROR(VLOOKUP(C127,'Parâmetros'!$D$4:$E$103,2,FALSE),""))</f>
        <v/>
      </c>
      <c r="E127" s="24" t="n"/>
      <c r="F127" s="25" t="n"/>
      <c r="G127" s="39" t="n"/>
      <c r="H127" s="35">
        <f>IF(OR(F127="",G127=""),"",IFERROR(F127*G127,""))</f>
        <v/>
      </c>
      <c r="I127" s="21" t="n"/>
      <c r="J127" s="16">
        <f>IF(AND(A127="",B127="",C127="",E127="",F127="",G127="",I127=""),"",IF(A127="","Conferir ID",IF(B127="","Conferir mês",IF(IFERROR(YEAR(B127),0)&lt;&gt;'Parâmetros'!$B$4,"Conferir ano",IF(C127="","Conferir categoria",IF(D127="","Conferir categoria",IF(H127="","Conferir valores",IF(I127="","Conferir estado","OK"))))))))</f>
        <v/>
      </c>
    </row>
    <row r="128" ht="20" customHeight="1">
      <c r="A128" s="21" t="n"/>
      <c r="B128" s="22" t="n"/>
      <c r="C128" s="23" t="n"/>
      <c r="D128" s="12">
        <f>IF(C128="","",IFERROR(VLOOKUP(C128,'Parâmetros'!$D$4:$E$103,2,FALSE),""))</f>
        <v/>
      </c>
      <c r="E128" s="24" t="n"/>
      <c r="F128" s="25" t="n"/>
      <c r="G128" s="39" t="n"/>
      <c r="H128" s="33">
        <f>IF(OR(F128="",G128=""),"",IFERROR(F128*G128,""))</f>
        <v/>
      </c>
      <c r="I128" s="21" t="n"/>
      <c r="J128" s="12">
        <f>IF(AND(A128="",B128="",C128="",E128="",F128="",G128="",I128=""),"",IF(A128="","Conferir ID",IF(B128="","Conferir mês",IF(IFERROR(YEAR(B128),0)&lt;&gt;'Parâmetros'!$B$4,"Conferir ano",IF(C128="","Conferir categoria",IF(D128="","Conferir categoria",IF(H128="","Conferir valores",IF(I128="","Conferir estado","OK"))))))))</f>
        <v/>
      </c>
    </row>
    <row r="129" ht="20" customHeight="1">
      <c r="A129" s="21" t="n"/>
      <c r="B129" s="22" t="n"/>
      <c r="C129" s="23" t="n"/>
      <c r="D129" s="16">
        <f>IF(C129="","",IFERROR(VLOOKUP(C129,'Parâmetros'!$D$4:$E$103,2,FALSE),""))</f>
        <v/>
      </c>
      <c r="E129" s="24" t="n"/>
      <c r="F129" s="25" t="n"/>
      <c r="G129" s="39" t="n"/>
      <c r="H129" s="35">
        <f>IF(OR(F129="",G129=""),"",IFERROR(F129*G129,""))</f>
        <v/>
      </c>
      <c r="I129" s="21" t="n"/>
      <c r="J129" s="16">
        <f>IF(AND(A129="",B129="",C129="",E129="",F129="",G129="",I129=""),"",IF(A129="","Conferir ID",IF(B129="","Conferir mês",IF(IFERROR(YEAR(B129),0)&lt;&gt;'Parâmetros'!$B$4,"Conferir ano",IF(C129="","Conferir categoria",IF(D129="","Conferir categoria",IF(H129="","Conferir valores",IF(I129="","Conferir estado","OK"))))))))</f>
        <v/>
      </c>
    </row>
    <row r="130" ht="20" customHeight="1">
      <c r="A130" s="21" t="n"/>
      <c r="B130" s="22" t="n"/>
      <c r="C130" s="23" t="n"/>
      <c r="D130" s="12">
        <f>IF(C130="","",IFERROR(VLOOKUP(C130,'Parâmetros'!$D$4:$E$103,2,FALSE),""))</f>
        <v/>
      </c>
      <c r="E130" s="24" t="n"/>
      <c r="F130" s="25" t="n"/>
      <c r="G130" s="39" t="n"/>
      <c r="H130" s="33">
        <f>IF(OR(F130="",G130=""),"",IFERROR(F130*G130,""))</f>
        <v/>
      </c>
      <c r="I130" s="21" t="n"/>
      <c r="J130" s="12">
        <f>IF(AND(A130="",B130="",C130="",E130="",F130="",G130="",I130=""),"",IF(A130="","Conferir ID",IF(B130="","Conferir mês",IF(IFERROR(YEAR(B130),0)&lt;&gt;'Parâmetros'!$B$4,"Conferir ano",IF(C130="","Conferir categoria",IF(D130="","Conferir categoria",IF(H130="","Conferir valores",IF(I130="","Conferir estado","OK"))))))))</f>
        <v/>
      </c>
    </row>
    <row r="131" ht="20" customHeight="1">
      <c r="A131" s="21" t="n"/>
      <c r="B131" s="22" t="n"/>
      <c r="C131" s="23" t="n"/>
      <c r="D131" s="16">
        <f>IF(C131="","",IFERROR(VLOOKUP(C131,'Parâmetros'!$D$4:$E$103,2,FALSE),""))</f>
        <v/>
      </c>
      <c r="E131" s="24" t="n"/>
      <c r="F131" s="25" t="n"/>
      <c r="G131" s="39" t="n"/>
      <c r="H131" s="35">
        <f>IF(OR(F131="",G131=""),"",IFERROR(F131*G131,""))</f>
        <v/>
      </c>
      <c r="I131" s="21" t="n"/>
      <c r="J131" s="16">
        <f>IF(AND(A131="",B131="",C131="",E131="",F131="",G131="",I131=""),"",IF(A131="","Conferir ID",IF(B131="","Conferir mês",IF(IFERROR(YEAR(B131),0)&lt;&gt;'Parâmetros'!$B$4,"Conferir ano",IF(C131="","Conferir categoria",IF(D131="","Conferir categoria",IF(H131="","Conferir valores",IF(I131="","Conferir estado","OK"))))))))</f>
        <v/>
      </c>
    </row>
    <row r="132" ht="20" customHeight="1">
      <c r="A132" s="21" t="n"/>
      <c r="B132" s="22" t="n"/>
      <c r="C132" s="23" t="n"/>
      <c r="D132" s="12">
        <f>IF(C132="","",IFERROR(VLOOKUP(C132,'Parâmetros'!$D$4:$E$103,2,FALSE),""))</f>
        <v/>
      </c>
      <c r="E132" s="24" t="n"/>
      <c r="F132" s="25" t="n"/>
      <c r="G132" s="39" t="n"/>
      <c r="H132" s="33">
        <f>IF(OR(F132="",G132=""),"",IFERROR(F132*G132,""))</f>
        <v/>
      </c>
      <c r="I132" s="21" t="n"/>
      <c r="J132" s="12">
        <f>IF(AND(A132="",B132="",C132="",E132="",F132="",G132="",I132=""),"",IF(A132="","Conferir ID",IF(B132="","Conferir mês",IF(IFERROR(YEAR(B132),0)&lt;&gt;'Parâmetros'!$B$4,"Conferir ano",IF(C132="","Conferir categoria",IF(D132="","Conferir categoria",IF(H132="","Conferir valores",IF(I132="","Conferir estado","OK"))))))))</f>
        <v/>
      </c>
    </row>
    <row r="133" ht="20" customHeight="1">
      <c r="A133" s="21" t="n"/>
      <c r="B133" s="22" t="n"/>
      <c r="C133" s="23" t="n"/>
      <c r="D133" s="16">
        <f>IF(C133="","",IFERROR(VLOOKUP(C133,'Parâmetros'!$D$4:$E$103,2,FALSE),""))</f>
        <v/>
      </c>
      <c r="E133" s="24" t="n"/>
      <c r="F133" s="25" t="n"/>
      <c r="G133" s="39" t="n"/>
      <c r="H133" s="35">
        <f>IF(OR(F133="",G133=""),"",IFERROR(F133*G133,""))</f>
        <v/>
      </c>
      <c r="I133" s="21" t="n"/>
      <c r="J133" s="16">
        <f>IF(AND(A133="",B133="",C133="",E133="",F133="",G133="",I133=""),"",IF(A133="","Conferir ID",IF(B133="","Conferir mês",IF(IFERROR(YEAR(B133),0)&lt;&gt;'Parâmetros'!$B$4,"Conferir ano",IF(C133="","Conferir categoria",IF(D133="","Conferir categoria",IF(H133="","Conferir valores",IF(I133="","Conferir estado","OK"))))))))</f>
        <v/>
      </c>
    </row>
    <row r="134" ht="20" customHeight="1">
      <c r="A134" s="21" t="n"/>
      <c r="B134" s="22" t="n"/>
      <c r="C134" s="23" t="n"/>
      <c r="D134" s="12">
        <f>IF(C134="","",IFERROR(VLOOKUP(C134,'Parâmetros'!$D$4:$E$103,2,FALSE),""))</f>
        <v/>
      </c>
      <c r="E134" s="24" t="n"/>
      <c r="F134" s="25" t="n"/>
      <c r="G134" s="39" t="n"/>
      <c r="H134" s="33">
        <f>IF(OR(F134="",G134=""),"",IFERROR(F134*G134,""))</f>
        <v/>
      </c>
      <c r="I134" s="21" t="n"/>
      <c r="J134" s="12">
        <f>IF(AND(A134="",B134="",C134="",E134="",F134="",G134="",I134=""),"",IF(A134="","Conferir ID",IF(B134="","Conferir mês",IF(IFERROR(YEAR(B134),0)&lt;&gt;'Parâmetros'!$B$4,"Conferir ano",IF(C134="","Conferir categoria",IF(D134="","Conferir categoria",IF(H134="","Conferir valores",IF(I134="","Conferir estado","OK"))))))))</f>
        <v/>
      </c>
    </row>
    <row r="135" ht="20" customHeight="1">
      <c r="A135" s="21" t="n"/>
      <c r="B135" s="22" t="n"/>
      <c r="C135" s="23" t="n"/>
      <c r="D135" s="16">
        <f>IF(C135="","",IFERROR(VLOOKUP(C135,'Parâmetros'!$D$4:$E$103,2,FALSE),""))</f>
        <v/>
      </c>
      <c r="E135" s="24" t="n"/>
      <c r="F135" s="25" t="n"/>
      <c r="G135" s="39" t="n"/>
      <c r="H135" s="35">
        <f>IF(OR(F135="",G135=""),"",IFERROR(F135*G135,""))</f>
        <v/>
      </c>
      <c r="I135" s="21" t="n"/>
      <c r="J135" s="16">
        <f>IF(AND(A135="",B135="",C135="",E135="",F135="",G135="",I135=""),"",IF(A135="","Conferir ID",IF(B135="","Conferir mês",IF(IFERROR(YEAR(B135),0)&lt;&gt;'Parâmetros'!$B$4,"Conferir ano",IF(C135="","Conferir categoria",IF(D135="","Conferir categoria",IF(H135="","Conferir valores",IF(I135="","Conferir estado","OK"))))))))</f>
        <v/>
      </c>
    </row>
    <row r="136" ht="20" customHeight="1">
      <c r="A136" s="21" t="n"/>
      <c r="B136" s="22" t="n"/>
      <c r="C136" s="23" t="n"/>
      <c r="D136" s="12">
        <f>IF(C136="","",IFERROR(VLOOKUP(C136,'Parâmetros'!$D$4:$E$103,2,FALSE),""))</f>
        <v/>
      </c>
      <c r="E136" s="24" t="n"/>
      <c r="F136" s="25" t="n"/>
      <c r="G136" s="39" t="n"/>
      <c r="H136" s="33">
        <f>IF(OR(F136="",G136=""),"",IFERROR(F136*G136,""))</f>
        <v/>
      </c>
      <c r="I136" s="21" t="n"/>
      <c r="J136" s="12">
        <f>IF(AND(A136="",B136="",C136="",E136="",F136="",G136="",I136=""),"",IF(A136="","Conferir ID",IF(B136="","Conferir mês",IF(IFERROR(YEAR(B136),0)&lt;&gt;'Parâmetros'!$B$4,"Conferir ano",IF(C136="","Conferir categoria",IF(D136="","Conferir categoria",IF(H136="","Conferir valores",IF(I136="","Conferir estado","OK"))))))))</f>
        <v/>
      </c>
    </row>
    <row r="137" ht="20" customHeight="1">
      <c r="A137" s="21" t="n"/>
      <c r="B137" s="22" t="n"/>
      <c r="C137" s="23" t="n"/>
      <c r="D137" s="16">
        <f>IF(C137="","",IFERROR(VLOOKUP(C137,'Parâmetros'!$D$4:$E$103,2,FALSE),""))</f>
        <v/>
      </c>
      <c r="E137" s="24" t="n"/>
      <c r="F137" s="25" t="n"/>
      <c r="G137" s="39" t="n"/>
      <c r="H137" s="35">
        <f>IF(OR(F137="",G137=""),"",IFERROR(F137*G137,""))</f>
        <v/>
      </c>
      <c r="I137" s="21" t="n"/>
      <c r="J137" s="16">
        <f>IF(AND(A137="",B137="",C137="",E137="",F137="",G137="",I137=""),"",IF(A137="","Conferir ID",IF(B137="","Conferir mês",IF(IFERROR(YEAR(B137),0)&lt;&gt;'Parâmetros'!$B$4,"Conferir ano",IF(C137="","Conferir categoria",IF(D137="","Conferir categoria",IF(H137="","Conferir valores",IF(I137="","Conferir estado","OK"))))))))</f>
        <v/>
      </c>
    </row>
    <row r="138" ht="20" customHeight="1">
      <c r="A138" s="21" t="n"/>
      <c r="B138" s="22" t="n"/>
      <c r="C138" s="23" t="n"/>
      <c r="D138" s="12">
        <f>IF(C138="","",IFERROR(VLOOKUP(C138,'Parâmetros'!$D$4:$E$103,2,FALSE),""))</f>
        <v/>
      </c>
      <c r="E138" s="24" t="n"/>
      <c r="F138" s="25" t="n"/>
      <c r="G138" s="39" t="n"/>
      <c r="H138" s="33">
        <f>IF(OR(F138="",G138=""),"",IFERROR(F138*G138,""))</f>
        <v/>
      </c>
      <c r="I138" s="21" t="n"/>
      <c r="J138" s="12">
        <f>IF(AND(A138="",B138="",C138="",E138="",F138="",G138="",I138=""),"",IF(A138="","Conferir ID",IF(B138="","Conferir mês",IF(IFERROR(YEAR(B138),0)&lt;&gt;'Parâmetros'!$B$4,"Conferir ano",IF(C138="","Conferir categoria",IF(D138="","Conferir categoria",IF(H138="","Conferir valores",IF(I138="","Conferir estado","OK"))))))))</f>
        <v/>
      </c>
    </row>
    <row r="139" ht="20" customHeight="1">
      <c r="A139" s="21" t="n"/>
      <c r="B139" s="22" t="n"/>
      <c r="C139" s="23" t="n"/>
      <c r="D139" s="16">
        <f>IF(C139="","",IFERROR(VLOOKUP(C139,'Parâmetros'!$D$4:$E$103,2,FALSE),""))</f>
        <v/>
      </c>
      <c r="E139" s="24" t="n"/>
      <c r="F139" s="25" t="n"/>
      <c r="G139" s="39" t="n"/>
      <c r="H139" s="35">
        <f>IF(OR(F139="",G139=""),"",IFERROR(F139*G139,""))</f>
        <v/>
      </c>
      <c r="I139" s="21" t="n"/>
      <c r="J139" s="16">
        <f>IF(AND(A139="",B139="",C139="",E139="",F139="",G139="",I139=""),"",IF(A139="","Conferir ID",IF(B139="","Conferir mês",IF(IFERROR(YEAR(B139),0)&lt;&gt;'Parâmetros'!$B$4,"Conferir ano",IF(C139="","Conferir categoria",IF(D139="","Conferir categoria",IF(H139="","Conferir valores",IF(I139="","Conferir estado","OK"))))))))</f>
        <v/>
      </c>
    </row>
    <row r="140" ht="20" customHeight="1">
      <c r="A140" s="21" t="n"/>
      <c r="B140" s="22" t="n"/>
      <c r="C140" s="23" t="n"/>
      <c r="D140" s="12">
        <f>IF(C140="","",IFERROR(VLOOKUP(C140,'Parâmetros'!$D$4:$E$103,2,FALSE),""))</f>
        <v/>
      </c>
      <c r="E140" s="24" t="n"/>
      <c r="F140" s="25" t="n"/>
      <c r="G140" s="39" t="n"/>
      <c r="H140" s="33">
        <f>IF(OR(F140="",G140=""),"",IFERROR(F140*G140,""))</f>
        <v/>
      </c>
      <c r="I140" s="21" t="n"/>
      <c r="J140" s="12">
        <f>IF(AND(A140="",B140="",C140="",E140="",F140="",G140="",I140=""),"",IF(A140="","Conferir ID",IF(B140="","Conferir mês",IF(IFERROR(YEAR(B140),0)&lt;&gt;'Parâmetros'!$B$4,"Conferir ano",IF(C140="","Conferir categoria",IF(D140="","Conferir categoria",IF(H140="","Conferir valores",IF(I140="","Conferir estado","OK"))))))))</f>
        <v/>
      </c>
    </row>
    <row r="141" ht="20" customHeight="1">
      <c r="A141" s="21" t="n"/>
      <c r="B141" s="22" t="n"/>
      <c r="C141" s="23" t="n"/>
      <c r="D141" s="16">
        <f>IF(C141="","",IFERROR(VLOOKUP(C141,'Parâmetros'!$D$4:$E$103,2,FALSE),""))</f>
        <v/>
      </c>
      <c r="E141" s="24" t="n"/>
      <c r="F141" s="25" t="n"/>
      <c r="G141" s="39" t="n"/>
      <c r="H141" s="35">
        <f>IF(OR(F141="",G141=""),"",IFERROR(F141*G141,""))</f>
        <v/>
      </c>
      <c r="I141" s="21" t="n"/>
      <c r="J141" s="16">
        <f>IF(AND(A141="",B141="",C141="",E141="",F141="",G141="",I141=""),"",IF(A141="","Conferir ID",IF(B141="","Conferir mês",IF(IFERROR(YEAR(B141),0)&lt;&gt;'Parâmetros'!$B$4,"Conferir ano",IF(C141="","Conferir categoria",IF(D141="","Conferir categoria",IF(H141="","Conferir valores",IF(I141="","Conferir estado","OK"))))))))</f>
        <v/>
      </c>
    </row>
    <row r="142" ht="20" customHeight="1">
      <c r="A142" s="21" t="n"/>
      <c r="B142" s="22" t="n"/>
      <c r="C142" s="23" t="n"/>
      <c r="D142" s="12">
        <f>IF(C142="","",IFERROR(VLOOKUP(C142,'Parâmetros'!$D$4:$E$103,2,FALSE),""))</f>
        <v/>
      </c>
      <c r="E142" s="24" t="n"/>
      <c r="F142" s="25" t="n"/>
      <c r="G142" s="39" t="n"/>
      <c r="H142" s="33">
        <f>IF(OR(F142="",G142=""),"",IFERROR(F142*G142,""))</f>
        <v/>
      </c>
      <c r="I142" s="21" t="n"/>
      <c r="J142" s="12">
        <f>IF(AND(A142="",B142="",C142="",E142="",F142="",G142="",I142=""),"",IF(A142="","Conferir ID",IF(B142="","Conferir mês",IF(IFERROR(YEAR(B142),0)&lt;&gt;'Parâmetros'!$B$4,"Conferir ano",IF(C142="","Conferir categoria",IF(D142="","Conferir categoria",IF(H142="","Conferir valores",IF(I142="","Conferir estado","OK"))))))))</f>
        <v/>
      </c>
    </row>
    <row r="143" ht="20" customHeight="1">
      <c r="A143" s="21" t="n"/>
      <c r="B143" s="22" t="n"/>
      <c r="C143" s="23" t="n"/>
      <c r="D143" s="16">
        <f>IF(C143="","",IFERROR(VLOOKUP(C143,'Parâmetros'!$D$4:$E$103,2,FALSE),""))</f>
        <v/>
      </c>
      <c r="E143" s="24" t="n"/>
      <c r="F143" s="25" t="n"/>
      <c r="G143" s="39" t="n"/>
      <c r="H143" s="35">
        <f>IF(OR(F143="",G143=""),"",IFERROR(F143*G143,""))</f>
        <v/>
      </c>
      <c r="I143" s="21" t="n"/>
      <c r="J143" s="16">
        <f>IF(AND(A143="",B143="",C143="",E143="",F143="",G143="",I143=""),"",IF(A143="","Conferir ID",IF(B143="","Conferir mês",IF(IFERROR(YEAR(B143),0)&lt;&gt;'Parâmetros'!$B$4,"Conferir ano",IF(C143="","Conferir categoria",IF(D143="","Conferir categoria",IF(H143="","Conferir valores",IF(I143="","Conferir estado","OK"))))))))</f>
        <v/>
      </c>
    </row>
    <row r="144" ht="20" customHeight="1">
      <c r="A144" s="21" t="n"/>
      <c r="B144" s="22" t="n"/>
      <c r="C144" s="23" t="n"/>
      <c r="D144" s="12">
        <f>IF(C144="","",IFERROR(VLOOKUP(C144,'Parâmetros'!$D$4:$E$103,2,FALSE),""))</f>
        <v/>
      </c>
      <c r="E144" s="24" t="n"/>
      <c r="F144" s="25" t="n"/>
      <c r="G144" s="39" t="n"/>
      <c r="H144" s="33">
        <f>IF(OR(F144="",G144=""),"",IFERROR(F144*G144,""))</f>
        <v/>
      </c>
      <c r="I144" s="21" t="n"/>
      <c r="J144" s="12">
        <f>IF(AND(A144="",B144="",C144="",E144="",F144="",G144="",I144=""),"",IF(A144="","Conferir ID",IF(B144="","Conferir mês",IF(IFERROR(YEAR(B144),0)&lt;&gt;'Parâmetros'!$B$4,"Conferir ano",IF(C144="","Conferir categoria",IF(D144="","Conferir categoria",IF(H144="","Conferir valores",IF(I144="","Conferir estado","OK"))))))))</f>
        <v/>
      </c>
    </row>
    <row r="145" ht="20" customHeight="1">
      <c r="A145" s="21" t="n"/>
      <c r="B145" s="22" t="n"/>
      <c r="C145" s="23" t="n"/>
      <c r="D145" s="16">
        <f>IF(C145="","",IFERROR(VLOOKUP(C145,'Parâmetros'!$D$4:$E$103,2,FALSE),""))</f>
        <v/>
      </c>
      <c r="E145" s="24" t="n"/>
      <c r="F145" s="25" t="n"/>
      <c r="G145" s="39" t="n"/>
      <c r="H145" s="35">
        <f>IF(OR(F145="",G145=""),"",IFERROR(F145*G145,""))</f>
        <v/>
      </c>
      <c r="I145" s="21" t="n"/>
      <c r="J145" s="16">
        <f>IF(AND(A145="",B145="",C145="",E145="",F145="",G145="",I145=""),"",IF(A145="","Conferir ID",IF(B145="","Conferir mês",IF(IFERROR(YEAR(B145),0)&lt;&gt;'Parâmetros'!$B$4,"Conferir ano",IF(C145="","Conferir categoria",IF(D145="","Conferir categoria",IF(H145="","Conferir valores",IF(I145="","Conferir estado","OK"))))))))</f>
        <v/>
      </c>
    </row>
    <row r="146" ht="20" customHeight="1">
      <c r="A146" s="21" t="n"/>
      <c r="B146" s="22" t="n"/>
      <c r="C146" s="23" t="n"/>
      <c r="D146" s="12">
        <f>IF(C146="","",IFERROR(VLOOKUP(C146,'Parâmetros'!$D$4:$E$103,2,FALSE),""))</f>
        <v/>
      </c>
      <c r="E146" s="24" t="n"/>
      <c r="F146" s="25" t="n"/>
      <c r="G146" s="39" t="n"/>
      <c r="H146" s="33">
        <f>IF(OR(F146="",G146=""),"",IFERROR(F146*G146,""))</f>
        <v/>
      </c>
      <c r="I146" s="21" t="n"/>
      <c r="J146" s="12">
        <f>IF(AND(A146="",B146="",C146="",E146="",F146="",G146="",I146=""),"",IF(A146="","Conferir ID",IF(B146="","Conferir mês",IF(IFERROR(YEAR(B146),0)&lt;&gt;'Parâmetros'!$B$4,"Conferir ano",IF(C146="","Conferir categoria",IF(D146="","Conferir categoria",IF(H146="","Conferir valores",IF(I146="","Conferir estado","OK"))))))))</f>
        <v/>
      </c>
    </row>
    <row r="147" ht="20" customHeight="1">
      <c r="A147" s="21" t="n"/>
      <c r="B147" s="22" t="n"/>
      <c r="C147" s="23" t="n"/>
      <c r="D147" s="16">
        <f>IF(C147="","",IFERROR(VLOOKUP(C147,'Parâmetros'!$D$4:$E$103,2,FALSE),""))</f>
        <v/>
      </c>
      <c r="E147" s="24" t="n"/>
      <c r="F147" s="25" t="n"/>
      <c r="G147" s="39" t="n"/>
      <c r="H147" s="35">
        <f>IF(OR(F147="",G147=""),"",IFERROR(F147*G147,""))</f>
        <v/>
      </c>
      <c r="I147" s="21" t="n"/>
      <c r="J147" s="16">
        <f>IF(AND(A147="",B147="",C147="",E147="",F147="",G147="",I147=""),"",IF(A147="","Conferir ID",IF(B147="","Conferir mês",IF(IFERROR(YEAR(B147),0)&lt;&gt;'Parâmetros'!$B$4,"Conferir ano",IF(C147="","Conferir categoria",IF(D147="","Conferir categoria",IF(H147="","Conferir valores",IF(I147="","Conferir estado","OK"))))))))</f>
        <v/>
      </c>
    </row>
    <row r="148" ht="20" customHeight="1">
      <c r="A148" s="21" t="n"/>
      <c r="B148" s="22" t="n"/>
      <c r="C148" s="23" t="n"/>
      <c r="D148" s="12">
        <f>IF(C148="","",IFERROR(VLOOKUP(C148,'Parâmetros'!$D$4:$E$103,2,FALSE),""))</f>
        <v/>
      </c>
      <c r="E148" s="24" t="n"/>
      <c r="F148" s="25" t="n"/>
      <c r="G148" s="39" t="n"/>
      <c r="H148" s="33">
        <f>IF(OR(F148="",G148=""),"",IFERROR(F148*G148,""))</f>
        <v/>
      </c>
      <c r="I148" s="21" t="n"/>
      <c r="J148" s="12">
        <f>IF(AND(A148="",B148="",C148="",E148="",F148="",G148="",I148=""),"",IF(A148="","Conferir ID",IF(B148="","Conferir mês",IF(IFERROR(YEAR(B148),0)&lt;&gt;'Parâmetros'!$B$4,"Conferir ano",IF(C148="","Conferir categoria",IF(D148="","Conferir categoria",IF(H148="","Conferir valores",IF(I148="","Conferir estado","OK"))))))))</f>
        <v/>
      </c>
    </row>
    <row r="149" ht="20" customHeight="1">
      <c r="A149" s="21" t="n"/>
      <c r="B149" s="22" t="n"/>
      <c r="C149" s="23" t="n"/>
      <c r="D149" s="16">
        <f>IF(C149="","",IFERROR(VLOOKUP(C149,'Parâmetros'!$D$4:$E$103,2,FALSE),""))</f>
        <v/>
      </c>
      <c r="E149" s="24" t="n"/>
      <c r="F149" s="25" t="n"/>
      <c r="G149" s="39" t="n"/>
      <c r="H149" s="35">
        <f>IF(OR(F149="",G149=""),"",IFERROR(F149*G149,""))</f>
        <v/>
      </c>
      <c r="I149" s="21" t="n"/>
      <c r="J149" s="16">
        <f>IF(AND(A149="",B149="",C149="",E149="",F149="",G149="",I149=""),"",IF(A149="","Conferir ID",IF(B149="","Conferir mês",IF(IFERROR(YEAR(B149),0)&lt;&gt;'Parâmetros'!$B$4,"Conferir ano",IF(C149="","Conferir categoria",IF(D149="","Conferir categoria",IF(H149="","Conferir valores",IF(I149="","Conferir estado","OK"))))))))</f>
        <v/>
      </c>
    </row>
    <row r="150" ht="20" customHeight="1">
      <c r="A150" s="21" t="n"/>
      <c r="B150" s="22" t="n"/>
      <c r="C150" s="23" t="n"/>
      <c r="D150" s="12">
        <f>IF(C150="","",IFERROR(VLOOKUP(C150,'Parâmetros'!$D$4:$E$103,2,FALSE),""))</f>
        <v/>
      </c>
      <c r="E150" s="24" t="n"/>
      <c r="F150" s="25" t="n"/>
      <c r="G150" s="39" t="n"/>
      <c r="H150" s="33">
        <f>IF(OR(F150="",G150=""),"",IFERROR(F150*G150,""))</f>
        <v/>
      </c>
      <c r="I150" s="21" t="n"/>
      <c r="J150" s="12">
        <f>IF(AND(A150="",B150="",C150="",E150="",F150="",G150="",I150=""),"",IF(A150="","Conferir ID",IF(B150="","Conferir mês",IF(IFERROR(YEAR(B150),0)&lt;&gt;'Parâmetros'!$B$4,"Conferir ano",IF(C150="","Conferir categoria",IF(D150="","Conferir categoria",IF(H150="","Conferir valores",IF(I150="","Conferir estado","OK"))))))))</f>
        <v/>
      </c>
    </row>
    <row r="151" ht="20" customHeight="1">
      <c r="A151" s="21" t="n"/>
      <c r="B151" s="22" t="n"/>
      <c r="C151" s="23" t="n"/>
      <c r="D151" s="16">
        <f>IF(C151="","",IFERROR(VLOOKUP(C151,'Parâmetros'!$D$4:$E$103,2,FALSE),""))</f>
        <v/>
      </c>
      <c r="E151" s="24" t="n"/>
      <c r="F151" s="25" t="n"/>
      <c r="G151" s="39" t="n"/>
      <c r="H151" s="35">
        <f>IF(OR(F151="",G151=""),"",IFERROR(F151*G151,""))</f>
        <v/>
      </c>
      <c r="I151" s="21" t="n"/>
      <c r="J151" s="16">
        <f>IF(AND(A151="",B151="",C151="",E151="",F151="",G151="",I151=""),"",IF(A151="","Conferir ID",IF(B151="","Conferir mês",IF(IFERROR(YEAR(B151),0)&lt;&gt;'Parâmetros'!$B$4,"Conferir ano",IF(C151="","Conferir categoria",IF(D151="","Conferir categoria",IF(H151="","Conferir valores",IF(I151="","Conferir estado","OK"))))))))</f>
        <v/>
      </c>
    </row>
    <row r="152" ht="20" customHeight="1">
      <c r="A152" s="21" t="n"/>
      <c r="B152" s="22" t="n"/>
      <c r="C152" s="23" t="n"/>
      <c r="D152" s="12">
        <f>IF(C152="","",IFERROR(VLOOKUP(C152,'Parâmetros'!$D$4:$E$103,2,FALSE),""))</f>
        <v/>
      </c>
      <c r="E152" s="24" t="n"/>
      <c r="F152" s="25" t="n"/>
      <c r="G152" s="39" t="n"/>
      <c r="H152" s="33">
        <f>IF(OR(F152="",G152=""),"",IFERROR(F152*G152,""))</f>
        <v/>
      </c>
      <c r="I152" s="21" t="n"/>
      <c r="J152" s="12">
        <f>IF(AND(A152="",B152="",C152="",E152="",F152="",G152="",I152=""),"",IF(A152="","Conferir ID",IF(B152="","Conferir mês",IF(IFERROR(YEAR(B152),0)&lt;&gt;'Parâmetros'!$B$4,"Conferir ano",IF(C152="","Conferir categoria",IF(D152="","Conferir categoria",IF(H152="","Conferir valores",IF(I152="","Conferir estado","OK"))))))))</f>
        <v/>
      </c>
    </row>
    <row r="153" ht="20" customHeight="1">
      <c r="A153" s="21" t="n"/>
      <c r="B153" s="22" t="n"/>
      <c r="C153" s="23" t="n"/>
      <c r="D153" s="16">
        <f>IF(C153="","",IFERROR(VLOOKUP(C153,'Parâmetros'!$D$4:$E$103,2,FALSE),""))</f>
        <v/>
      </c>
      <c r="E153" s="24" t="n"/>
      <c r="F153" s="25" t="n"/>
      <c r="G153" s="39" t="n"/>
      <c r="H153" s="35">
        <f>IF(OR(F153="",G153=""),"",IFERROR(F153*G153,""))</f>
        <v/>
      </c>
      <c r="I153" s="21" t="n"/>
      <c r="J153" s="16">
        <f>IF(AND(A153="",B153="",C153="",E153="",F153="",G153="",I153=""),"",IF(A153="","Conferir ID",IF(B153="","Conferir mês",IF(IFERROR(YEAR(B153),0)&lt;&gt;'Parâmetros'!$B$4,"Conferir ano",IF(C153="","Conferir categoria",IF(D153="","Conferir categoria",IF(H153="","Conferir valores",IF(I153="","Conferir estado","OK"))))))))</f>
        <v/>
      </c>
    </row>
    <row r="154" ht="20" customHeight="1">
      <c r="A154" s="21" t="n"/>
      <c r="B154" s="22" t="n"/>
      <c r="C154" s="23" t="n"/>
      <c r="D154" s="12">
        <f>IF(C154="","",IFERROR(VLOOKUP(C154,'Parâmetros'!$D$4:$E$103,2,FALSE),""))</f>
        <v/>
      </c>
      <c r="E154" s="24" t="n"/>
      <c r="F154" s="25" t="n"/>
      <c r="G154" s="39" t="n"/>
      <c r="H154" s="33">
        <f>IF(OR(F154="",G154=""),"",IFERROR(F154*G154,""))</f>
        <v/>
      </c>
      <c r="I154" s="21" t="n"/>
      <c r="J154" s="12">
        <f>IF(AND(A154="",B154="",C154="",E154="",F154="",G154="",I154=""),"",IF(A154="","Conferir ID",IF(B154="","Conferir mês",IF(IFERROR(YEAR(B154),0)&lt;&gt;'Parâmetros'!$B$4,"Conferir ano",IF(C154="","Conferir categoria",IF(D154="","Conferir categoria",IF(H154="","Conferir valores",IF(I154="","Conferir estado","OK"))))))))</f>
        <v/>
      </c>
    </row>
  </sheetData>
  <autoFilter ref="A4:J154"/>
  <mergeCells count="1">
    <mergeCell ref="A1:J1"/>
  </mergeCells>
  <conditionalFormatting sqref="J5:J154">
    <cfRule type="expression" priority="1" dxfId="0">
      <formula>LEFT($J5,8)="Conferir"</formula>
    </cfRule>
    <cfRule type="expression" priority="2" dxfId="1">
      <formula>$J5="OK"</formula>
    </cfRule>
  </conditionalFormatting>
  <conditionalFormatting sqref="A5:A154">
    <cfRule type="expression" priority="3" dxfId="0">
      <formula>AND($A5&lt;&gt;"",COUNTIF($A$5:$A$154,$A5)&gt;1)</formula>
    </cfRule>
  </conditionalFormatting>
  <conditionalFormatting sqref="I5:I154">
    <cfRule type="expression" priority="4" dxfId="0">
      <formula>$I5="Revisar"</formula>
    </cfRule>
  </conditionalFormatting>
  <dataValidations count="4">
    <dataValidation sqref="B5:B154" showDropDown="0" showInputMessage="0" showErrorMessage="0" allowBlank="0" errorTitle="Data fora do período" error="Informe uma data dentro do ano selecionado nos Parâmetros." promptTitle="Mês do orçamento" prompt="Use preferencialmente o primeiro dia do mês." type="date" operator="between">
      <formula1>DATE(INDIRECT("'Parâmetros'!$B$4"),1,1)</formula1>
      <formula2>DATE(INDIRECT("'Parâmetros'!$B$4")+1,1,1)-1</formula2>
    </dataValidation>
    <dataValidation sqref="F5:F154" showDropDown="0" showInputMessage="0" showErrorMessage="0" allowBlank="0" errorTitle="Quantidade inválida" error="Informe uma quantidade igual ou maior que zero." type="decimal" operator="greaterThanOrEqual">
      <formula1>0</formula1>
    </dataValidation>
    <dataValidation sqref="G5:G154" showDropDown="0" showInputMessage="0" showErrorMessage="0" allowBlank="0" errorTitle="Valor inválido" error="Informe um valor igual ou maior que zero." type="decimal" operator="greaterThanOrEqual">
      <formula1>0</formula1>
    </dataValidation>
    <dataValidation sqref="I5:I154" showDropDown="0" showInputMessage="0" showErrorMessage="0" allowBlank="0" errorTitle="Estado inválido" error="Selecione um estado disponível nos Parâmetros." type="list">
      <formula1>INDIRECT("'Parâmetros'!$G$4:$G$6")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7" customWidth="1" min="3" max="3"/>
    <col width="14" customWidth="1" min="4" max="4"/>
    <col width="38" customWidth="1" min="5" max="5"/>
    <col width="14" customWidth="1" min="6" max="6"/>
    <col width="18" customWidth="1" min="7" max="7"/>
    <col width="18" customWidth="1" min="8" max="8"/>
    <col width="14" customWidth="1" min="9" max="9"/>
    <col width="24" customWidth="1" min="10" max="10"/>
  </cols>
  <sheetData>
    <row r="1" ht="28" customHeight="1">
      <c r="A1" s="1" t="inlineStr">
        <is>
          <t>Lançamentos realizados — Espaço Bela Brisa (fictício)</t>
        </is>
      </c>
    </row>
    <row r="2" ht="22" customHeight="1">
      <c r="A2" s="20" t="inlineStr">
        <is>
          <t>Registre receitas e despesas em rosa. Somente lançamentos com estado Realizado entram no resumo.</t>
        </is>
      </c>
    </row>
    <row r="3"/>
    <row r="4" ht="24" customHeight="1">
      <c r="A4" s="8" t="inlineStr">
        <is>
          <t>ID</t>
        </is>
      </c>
      <c r="B4" s="8" t="inlineStr">
        <is>
          <t>Data</t>
        </is>
      </c>
      <c r="C4" s="8" t="inlineStr">
        <is>
          <t>Categoria</t>
        </is>
      </c>
      <c r="D4" s="8" t="inlineStr">
        <is>
          <t>Tipo</t>
        </is>
      </c>
      <c r="E4" s="8" t="inlineStr">
        <is>
          <t>Descrição</t>
        </is>
      </c>
      <c r="F4" s="8" t="inlineStr">
        <is>
          <t>Quantidade</t>
        </is>
      </c>
      <c r="G4" s="8" t="inlineStr">
        <is>
          <t>Valor unitário</t>
        </is>
      </c>
      <c r="H4" s="8" t="inlineStr">
        <is>
          <t>Total realizado</t>
        </is>
      </c>
      <c r="I4" s="8" t="inlineStr">
        <is>
          <t>Estado</t>
        </is>
      </c>
      <c r="J4" s="8" t="inlineStr">
        <is>
          <t>Conferência</t>
        </is>
      </c>
    </row>
    <row r="5" ht="20" customHeight="1">
      <c r="A5" s="21" t="inlineStr">
        <is>
          <t>LAN-001</t>
        </is>
      </c>
      <c r="B5" s="22" t="n">
        <v>46027</v>
      </c>
      <c r="C5" s="23" t="inlineStr">
        <is>
          <t>Corte e finalização</t>
        </is>
      </c>
      <c r="D5" s="16">
        <f>IF(C5="","",IFERROR(VLOOKUP(C5,'Parâmetros'!$D$4:$E$103,2,FALSE),""))</f>
        <v/>
      </c>
      <c r="E5" s="24" t="inlineStr">
        <is>
          <t>Serviços de corte realizados</t>
        </is>
      </c>
      <c r="F5" s="25" t="n">
        <v>18</v>
      </c>
      <c r="G5" s="39" t="n">
        <v>95</v>
      </c>
      <c r="H5" s="35">
        <f>IF(OR(F5="",G5=""),"",IFERROR(F5*G5,""))</f>
        <v/>
      </c>
      <c r="I5" s="21" t="inlineStr">
        <is>
          <t>Realizado</t>
        </is>
      </c>
      <c r="J5" s="16">
        <f>IF(AND(A5="",B5="",C5="",E5="",F5="",G5="",I5=""),"",IF(A5="","Conferir ID",IF(B5="","Conferir data",IF(IFERROR(YEAR(B5),0)&lt;&gt;'Parâmetros'!$B$4,"Conferir ano",IF(C5="","Conferir categoria",IF(D5="","Conferir categoria",IF(H5="","Conferir valores",IF(I5="","Conferir estado","OK"))))))))</f>
        <v/>
      </c>
    </row>
    <row r="6" ht="20" customHeight="1">
      <c r="A6" s="21" t="inlineStr">
        <is>
          <t>LAN-002</t>
        </is>
      </c>
      <c r="B6" s="22" t="n">
        <v>46030</v>
      </c>
      <c r="C6" s="23" t="inlineStr">
        <is>
          <t>Produtos e insumos</t>
        </is>
      </c>
      <c r="D6" s="12">
        <f>IF(C6="","",IFERROR(VLOOKUP(C6,'Parâmetros'!$D$4:$E$103,2,FALSE),""))</f>
        <v/>
      </c>
      <c r="E6" s="24" t="inlineStr">
        <is>
          <t>Reposição de insumos</t>
        </is>
      </c>
      <c r="F6" s="25" t="n">
        <v>1</v>
      </c>
      <c r="G6" s="39" t="n">
        <v>3980</v>
      </c>
      <c r="H6" s="33">
        <f>IF(OR(F6="",G6=""),"",IFERROR(F6*G6,""))</f>
        <v/>
      </c>
      <c r="I6" s="21" t="inlineStr">
        <is>
          <t>Realizado</t>
        </is>
      </c>
      <c r="J6" s="12">
        <f>IF(AND(A6="",B6="",C6="",E6="",F6="",G6="",I6=""),"",IF(A6="","Conferir ID",IF(B6="","Conferir data",IF(IFERROR(YEAR(B6),0)&lt;&gt;'Parâmetros'!$B$4,"Conferir ano",IF(C6="","Conferir categoria",IF(D6="","Conferir categoria",IF(H6="","Conferir valores",IF(I6="","Conferir estado","OK"))))))))</f>
        <v/>
      </c>
    </row>
    <row r="7" ht="20" customHeight="1">
      <c r="A7" s="21" t="inlineStr">
        <is>
          <t>LAN-003</t>
        </is>
      </c>
      <c r="B7" s="22" t="n">
        <v>46057</v>
      </c>
      <c r="C7" s="23" t="inlineStr">
        <is>
          <t>Coloração</t>
        </is>
      </c>
      <c r="D7" s="16">
        <f>IF(C7="","",IFERROR(VLOOKUP(C7,'Parâmetros'!$D$4:$E$103,2,FALSE),""))</f>
        <v/>
      </c>
      <c r="E7" s="24" t="inlineStr">
        <is>
          <t>Serviços de coloração realizados</t>
        </is>
      </c>
      <c r="F7" s="25" t="n">
        <v>10</v>
      </c>
      <c r="G7" s="39" t="n">
        <v>215</v>
      </c>
      <c r="H7" s="35">
        <f>IF(OR(F7="",G7=""),"",IFERROR(F7*G7,""))</f>
        <v/>
      </c>
      <c r="I7" s="21" t="inlineStr">
        <is>
          <t>Realizado</t>
        </is>
      </c>
      <c r="J7" s="16">
        <f>IF(AND(A7="",B7="",C7="",E7="",F7="",G7="",I7=""),"",IF(A7="","Conferir ID",IF(B7="","Conferir data",IF(IFERROR(YEAR(B7),0)&lt;&gt;'Parâmetros'!$B$4,"Conferir ano",IF(C7="","Conferir categoria",IF(D7="","Conferir categoria",IF(H7="","Conferir valores",IF(I7="","Conferir estado","OK"))))))))</f>
        <v/>
      </c>
    </row>
    <row r="8" ht="20" customHeight="1">
      <c r="A8" s="21" t="inlineStr">
        <is>
          <t>LAN-004</t>
        </is>
      </c>
      <c r="B8" s="22" t="n">
        <v>46063</v>
      </c>
      <c r="C8" s="23" t="inlineStr">
        <is>
          <t>Aluguel</t>
        </is>
      </c>
      <c r="D8" s="12">
        <f>IF(C8="","",IFERROR(VLOOKUP(C8,'Parâmetros'!$D$4:$E$103,2,FALSE),""))</f>
        <v/>
      </c>
      <c r="E8" s="24" t="inlineStr">
        <is>
          <t>Custo mensal do espaço</t>
        </is>
      </c>
      <c r="F8" s="25" t="n">
        <v>1</v>
      </c>
      <c r="G8" s="39" t="n">
        <v>5800</v>
      </c>
      <c r="H8" s="33">
        <f>IF(OR(F8="",G8=""),"",IFERROR(F8*G8,""))</f>
        <v/>
      </c>
      <c r="I8" s="21" t="inlineStr">
        <is>
          <t>Realizado</t>
        </is>
      </c>
      <c r="J8" s="12">
        <f>IF(AND(A8="",B8="",C8="",E8="",F8="",G8="",I8=""),"",IF(A8="","Conferir ID",IF(B8="","Conferir data",IF(IFERROR(YEAR(B8),0)&lt;&gt;'Parâmetros'!$B$4,"Conferir ano",IF(C8="","Conferir categoria",IF(D8="","Conferir categoria",IF(H8="","Conferir valores",IF(I8="","Conferir estado","OK"))))))))</f>
        <v/>
      </c>
    </row>
    <row r="9" ht="20" customHeight="1">
      <c r="A9" s="21" t="inlineStr">
        <is>
          <t>LAN-005</t>
        </is>
      </c>
      <c r="B9" s="22" t="n">
        <v>46093</v>
      </c>
      <c r="C9" s="23" t="inlineStr">
        <is>
          <t>Manicure e pedicure</t>
        </is>
      </c>
      <c r="D9" s="16">
        <f>IF(C9="","",IFERROR(VLOOKUP(C9,'Parâmetros'!$D$4:$E$103,2,FALSE),""))</f>
        <v/>
      </c>
      <c r="E9" s="24" t="inlineStr">
        <is>
          <t>Atendimentos realizados</t>
        </is>
      </c>
      <c r="F9" s="25" t="n">
        <v>42</v>
      </c>
      <c r="G9" s="39" t="n">
        <v>50</v>
      </c>
      <c r="H9" s="35">
        <f>IF(OR(F9="",G9=""),"",IFERROR(F9*G9,""))</f>
        <v/>
      </c>
      <c r="I9" s="21" t="inlineStr">
        <is>
          <t>Realizado</t>
        </is>
      </c>
      <c r="J9" s="16">
        <f>IF(AND(A9="",B9="",C9="",E9="",F9="",G9="",I9=""),"",IF(A9="","Conferir ID",IF(B9="","Conferir data",IF(IFERROR(YEAR(B9),0)&lt;&gt;'Parâmetros'!$B$4,"Conferir ano",IF(C9="","Conferir categoria",IF(D9="","Conferir categoria",IF(H9="","Conferir valores",IF(I9="","Conferir estado","OK"))))))))</f>
        <v/>
      </c>
    </row>
    <row r="10" ht="20" customHeight="1">
      <c r="A10" s="21" t="inlineStr">
        <is>
          <t>LAN-006</t>
        </is>
      </c>
      <c r="B10" s="22" t="n">
        <v>46099</v>
      </c>
      <c r="C10" s="23" t="inlineStr">
        <is>
          <t>Água e energia</t>
        </is>
      </c>
      <c r="D10" s="12">
        <f>IF(C10="","",IFERROR(VLOOKUP(C10,'Parâmetros'!$D$4:$E$103,2,FALSE),""))</f>
        <v/>
      </c>
      <c r="E10" s="24" t="inlineStr">
        <is>
          <t>Consumo do período</t>
        </is>
      </c>
      <c r="F10" s="25" t="n">
        <v>1</v>
      </c>
      <c r="G10" s="39" t="n">
        <v>1950</v>
      </c>
      <c r="H10" s="33">
        <f>IF(OR(F10="",G10=""),"",IFERROR(F10*G10,""))</f>
        <v/>
      </c>
      <c r="I10" s="21" t="inlineStr">
        <is>
          <t>Realizado</t>
        </is>
      </c>
      <c r="J10" s="12">
        <f>IF(AND(A10="",B10="",C10="",E10="",F10="",G10="",I10=""),"",IF(A10="","Conferir ID",IF(B10="","Conferir data",IF(IFERROR(YEAR(B10),0)&lt;&gt;'Parâmetros'!$B$4,"Conferir ano",IF(C10="","Conferir categoria",IF(D10="","Conferir categoria",IF(H10="","Conferir valores",IF(I10="","Conferir estado","OK"))))))))</f>
        <v/>
      </c>
    </row>
    <row r="11" ht="20" customHeight="1">
      <c r="A11" s="21" t="inlineStr">
        <is>
          <t>LAN-007</t>
        </is>
      </c>
      <c r="B11" s="22" t="n">
        <v>46121</v>
      </c>
      <c r="C11" s="23" t="inlineStr">
        <is>
          <t>Estética não clínica</t>
        </is>
      </c>
      <c r="D11" s="16">
        <f>IF(C11="","",IFERROR(VLOOKUP(C11,'Parâmetros'!$D$4:$E$103,2,FALSE),""))</f>
        <v/>
      </c>
      <c r="E11" s="24" t="inlineStr">
        <is>
          <t>Serviços estéticos realizados</t>
        </is>
      </c>
      <c r="F11" s="25" t="n">
        <v>13</v>
      </c>
      <c r="G11" s="39" t="n">
        <v>165</v>
      </c>
      <c r="H11" s="35">
        <f>IF(OR(F11="",G11=""),"",IFERROR(F11*G11,""))</f>
        <v/>
      </c>
      <c r="I11" s="21" t="inlineStr">
        <is>
          <t>Realizado</t>
        </is>
      </c>
      <c r="J11" s="16">
        <f>IF(AND(A11="",B11="",C11="",E11="",F11="",G11="",I11=""),"",IF(A11="","Conferir ID",IF(B11="","Conferir data",IF(IFERROR(YEAR(B11),0)&lt;&gt;'Parâmetros'!$B$4,"Conferir ano",IF(C11="","Conferir categoria",IF(D11="","Conferir categoria",IF(H11="","Conferir valores",IF(I11="","Conferir estado","OK"))))))))</f>
        <v/>
      </c>
    </row>
    <row r="12" ht="20" customHeight="1">
      <c r="A12" s="21" t="inlineStr">
        <is>
          <t>LAN-008</t>
        </is>
      </c>
      <c r="B12" s="22" t="n">
        <v>46128</v>
      </c>
      <c r="C12" s="23" t="inlineStr">
        <is>
          <t>Marketing</t>
        </is>
      </c>
      <c r="D12" s="12">
        <f>IF(C12="","",IFERROR(VLOOKUP(C12,'Parâmetros'!$D$4:$E$103,2,FALSE),""))</f>
        <v/>
      </c>
      <c r="E12" s="24" t="inlineStr">
        <is>
          <t>Divulgação do período</t>
        </is>
      </c>
      <c r="F12" s="25" t="n">
        <v>1</v>
      </c>
      <c r="G12" s="39" t="n">
        <v>1700</v>
      </c>
      <c r="H12" s="33">
        <f>IF(OR(F12="",G12=""),"",IFERROR(F12*G12,""))</f>
        <v/>
      </c>
      <c r="I12" s="21" t="inlineStr">
        <is>
          <t>Pendente</t>
        </is>
      </c>
      <c r="J12" s="12">
        <f>IF(AND(A12="",B12="",C12="",E12="",F12="",G12="",I12=""),"",IF(A12="","Conferir ID",IF(B12="","Conferir data",IF(IFERROR(YEAR(B12),0)&lt;&gt;'Parâmetros'!$B$4,"Conferir ano",IF(C12="","Conferir categoria",IF(D12="","Conferir categoria",IF(H12="","Conferir valores",IF(I12="","Conferir estado","OK"))))))))</f>
        <v/>
      </c>
    </row>
    <row r="13" ht="20" customHeight="1">
      <c r="A13" s="21" t="inlineStr">
        <is>
          <t>LAN-009</t>
        </is>
      </c>
      <c r="B13" s="22" t="n">
        <v>46149</v>
      </c>
      <c r="C13" s="23" t="inlineStr">
        <is>
          <t>Venda de produtos</t>
        </is>
      </c>
      <c r="D13" s="16">
        <f>IF(C13="","",IFERROR(VLOOKUP(C13,'Parâmetros'!$D$4:$E$103,2,FALSE),""))</f>
        <v/>
      </c>
      <c r="E13" s="24" t="inlineStr">
        <is>
          <t>Venda de produtos de beleza</t>
        </is>
      </c>
      <c r="F13" s="25" t="n">
        <v>9</v>
      </c>
      <c r="G13" s="39" t="n">
        <v>88</v>
      </c>
      <c r="H13" s="35">
        <f>IF(OR(F13="",G13=""),"",IFERROR(F13*G13,""))</f>
        <v/>
      </c>
      <c r="I13" s="21" t="inlineStr">
        <is>
          <t>Realizado</t>
        </is>
      </c>
      <c r="J13" s="16">
        <f>IF(AND(A13="",B13="",C13="",E13="",F13="",G13="",I13=""),"",IF(A13="","Conferir ID",IF(B13="","Conferir data",IF(IFERROR(YEAR(B13),0)&lt;&gt;'Parâmetros'!$B$4,"Conferir ano",IF(C13="","Conferir categoria",IF(D13="","Conferir categoria",IF(H13="","Conferir valores",IF(I13="","Conferir estado","OK"))))))))</f>
        <v/>
      </c>
    </row>
    <row r="14" ht="20" customHeight="1">
      <c r="A14" s="21" t="inlineStr">
        <is>
          <t>LAN-010</t>
        </is>
      </c>
      <c r="B14" s="22" t="n">
        <v>46162</v>
      </c>
      <c r="C14" s="23" t="inlineStr">
        <is>
          <t>Manutenção</t>
        </is>
      </c>
      <c r="D14" s="12">
        <f>IF(C14="","",IFERROR(VLOOKUP(C14,'Parâmetros'!$D$4:$E$103,2,FALSE),""))</f>
        <v/>
      </c>
      <c r="E14" s="24" t="inlineStr">
        <is>
          <t>Manutenção de equipamentos</t>
        </is>
      </c>
      <c r="F14" s="25" t="n">
        <v>1</v>
      </c>
      <c r="G14" s="39" t="n">
        <v>1300</v>
      </c>
      <c r="H14" s="33">
        <f>IF(OR(F14="",G14=""),"",IFERROR(F14*G14,""))</f>
        <v/>
      </c>
      <c r="I14" s="21" t="inlineStr">
        <is>
          <t>Realizado</t>
        </is>
      </c>
      <c r="J14" s="12">
        <f>IF(AND(A14="",B14="",C14="",E14="",F14="",G14="",I14=""),"",IF(A14="","Conferir ID",IF(B14="","Conferir data",IF(IFERROR(YEAR(B14),0)&lt;&gt;'Parâmetros'!$B$4,"Conferir ano",IF(C14="","Conferir categoria",IF(D14="","Conferir categoria",IF(H14="","Conferir valores",IF(I14="","Conferir estado","OK"))))))))</f>
        <v/>
      </c>
    </row>
    <row r="15" ht="20" customHeight="1">
      <c r="A15" s="21" t="inlineStr">
        <is>
          <t>LAN-011</t>
        </is>
      </c>
      <c r="B15" s="22" t="n">
        <v>46184</v>
      </c>
      <c r="C15" s="23" t="inlineStr">
        <is>
          <t>Pacotes de serviços</t>
        </is>
      </c>
      <c r="D15" s="16">
        <f>IF(C15="","",IFERROR(VLOOKUP(C15,'Parâmetros'!$D$4:$E$103,2,FALSE),""))</f>
        <v/>
      </c>
      <c r="E15" s="24" t="inlineStr">
        <is>
          <t>Pacotes de serviços vendidos</t>
        </is>
      </c>
      <c r="F15" s="25" t="n">
        <v>5</v>
      </c>
      <c r="G15" s="39" t="n">
        <v>330</v>
      </c>
      <c r="H15" s="35">
        <f>IF(OR(F15="",G15=""),"",IFERROR(F15*G15,""))</f>
        <v/>
      </c>
      <c r="I15" s="21" t="inlineStr">
        <is>
          <t>Realizado</t>
        </is>
      </c>
      <c r="J15" s="16">
        <f>IF(AND(A15="",B15="",C15="",E15="",F15="",G15="",I15=""),"",IF(A15="","Conferir ID",IF(B15="","Conferir data",IF(IFERROR(YEAR(B15),0)&lt;&gt;'Parâmetros'!$B$4,"Conferir ano",IF(C15="","Conferir categoria",IF(D15="","Conferir categoria",IF(H15="","Conferir valores",IF(I15="","Conferir estado","OK"))))))))</f>
        <v/>
      </c>
    </row>
    <row r="16" ht="20" customHeight="1">
      <c r="A16" s="21" t="inlineStr">
        <is>
          <t>LAN-012</t>
        </is>
      </c>
      <c r="B16" s="22" t="n">
        <v>46196</v>
      </c>
      <c r="C16" s="23" t="inlineStr">
        <is>
          <t>Treinamento</t>
        </is>
      </c>
      <c r="D16" s="12">
        <f>IF(C16="","",IFERROR(VLOOKUP(C16,'Parâmetros'!$D$4:$E$103,2,FALSE),""))</f>
        <v/>
      </c>
      <c r="E16" s="24" t="inlineStr">
        <is>
          <t>Capacitação interna cancelada</t>
        </is>
      </c>
      <c r="F16" s="25" t="n">
        <v>1</v>
      </c>
      <c r="G16" s="39" t="n">
        <v>800</v>
      </c>
      <c r="H16" s="33">
        <f>IF(OR(F16="",G16=""),"",IFERROR(F16*G16,""))</f>
        <v/>
      </c>
      <c r="I16" s="21" t="inlineStr">
        <is>
          <t>Cancelado</t>
        </is>
      </c>
      <c r="J16" s="12">
        <f>IF(AND(A16="",B16="",C16="",E16="",F16="",G16="",I16=""),"",IF(A16="","Conferir ID",IF(B16="","Conferir data",IF(IFERROR(YEAR(B16),0)&lt;&gt;'Parâmetros'!$B$4,"Conferir ano",IF(C16="","Conferir categoria",IF(D16="","Conferir categoria",IF(H16="","Conferir valores",IF(I16="","Conferir estado","OK"))))))))</f>
        <v/>
      </c>
    </row>
    <row r="17" ht="20" customHeight="1">
      <c r="A17" s="21" t="n"/>
      <c r="B17" s="22" t="n"/>
      <c r="C17" s="23" t="n"/>
      <c r="D17" s="16">
        <f>IF(C17="","",IFERROR(VLOOKUP(C17,'Parâmetros'!$D$4:$E$103,2,FALSE),""))</f>
        <v/>
      </c>
      <c r="E17" s="24" t="n"/>
      <c r="F17" s="25" t="n"/>
      <c r="G17" s="39" t="n"/>
      <c r="H17" s="35">
        <f>IF(OR(F17="",G17=""),"",IFERROR(F17*G17,""))</f>
        <v/>
      </c>
      <c r="I17" s="21" t="n"/>
      <c r="J17" s="16">
        <f>IF(AND(A17="",B17="",C17="",E17="",F17="",G17="",I17=""),"",IF(A17="","Conferir ID",IF(B17="","Conferir data",IF(IFERROR(YEAR(B17),0)&lt;&gt;'Parâmetros'!$B$4,"Conferir ano",IF(C17="","Conferir categoria",IF(D17="","Conferir categoria",IF(H17="","Conferir valores",IF(I17="","Conferir estado","OK"))))))))</f>
        <v/>
      </c>
    </row>
    <row r="18" ht="20" customHeight="1">
      <c r="A18" s="21" t="n"/>
      <c r="B18" s="22" t="n"/>
      <c r="C18" s="23" t="n"/>
      <c r="D18" s="12">
        <f>IF(C18="","",IFERROR(VLOOKUP(C18,'Parâmetros'!$D$4:$E$103,2,FALSE),""))</f>
        <v/>
      </c>
      <c r="E18" s="24" t="n"/>
      <c r="F18" s="25" t="n"/>
      <c r="G18" s="39" t="n"/>
      <c r="H18" s="33">
        <f>IF(OR(F18="",G18=""),"",IFERROR(F18*G18,""))</f>
        <v/>
      </c>
      <c r="I18" s="21" t="n"/>
      <c r="J18" s="12">
        <f>IF(AND(A18="",B18="",C18="",E18="",F18="",G18="",I18=""),"",IF(A18="","Conferir ID",IF(B18="","Conferir data",IF(IFERROR(YEAR(B18),0)&lt;&gt;'Parâmetros'!$B$4,"Conferir ano",IF(C18="","Conferir categoria",IF(D18="","Conferir categoria",IF(H18="","Conferir valores",IF(I18="","Conferir estado","OK"))))))))</f>
        <v/>
      </c>
    </row>
    <row r="19" ht="20" customHeight="1">
      <c r="A19" s="21" t="n"/>
      <c r="B19" s="22" t="n"/>
      <c r="C19" s="23" t="n"/>
      <c r="D19" s="16">
        <f>IF(C19="","",IFERROR(VLOOKUP(C19,'Parâmetros'!$D$4:$E$103,2,FALSE),""))</f>
        <v/>
      </c>
      <c r="E19" s="24" t="n"/>
      <c r="F19" s="25" t="n"/>
      <c r="G19" s="39" t="n"/>
      <c r="H19" s="35">
        <f>IF(OR(F19="",G19=""),"",IFERROR(F19*G19,""))</f>
        <v/>
      </c>
      <c r="I19" s="21" t="n"/>
      <c r="J19" s="16">
        <f>IF(AND(A19="",B19="",C19="",E19="",F19="",G19="",I19=""),"",IF(A19="","Conferir ID",IF(B19="","Conferir data",IF(IFERROR(YEAR(B19),0)&lt;&gt;'Parâmetros'!$B$4,"Conferir ano",IF(C19="","Conferir categoria",IF(D19="","Conferir categoria",IF(H19="","Conferir valores",IF(I19="","Conferir estado","OK"))))))))</f>
        <v/>
      </c>
    </row>
    <row r="20" ht="20" customHeight="1">
      <c r="A20" s="21" t="n"/>
      <c r="B20" s="22" t="n"/>
      <c r="C20" s="23" t="n"/>
      <c r="D20" s="12">
        <f>IF(C20="","",IFERROR(VLOOKUP(C20,'Parâmetros'!$D$4:$E$103,2,FALSE),""))</f>
        <v/>
      </c>
      <c r="E20" s="24" t="n"/>
      <c r="F20" s="25" t="n"/>
      <c r="G20" s="39" t="n"/>
      <c r="H20" s="33">
        <f>IF(OR(F20="",G20=""),"",IFERROR(F20*G20,""))</f>
        <v/>
      </c>
      <c r="I20" s="21" t="n"/>
      <c r="J20" s="12">
        <f>IF(AND(A20="",B20="",C20="",E20="",F20="",G20="",I20=""),"",IF(A20="","Conferir ID",IF(B20="","Conferir data",IF(IFERROR(YEAR(B20),0)&lt;&gt;'Parâmetros'!$B$4,"Conferir ano",IF(C20="","Conferir categoria",IF(D20="","Conferir categoria",IF(H20="","Conferir valores",IF(I20="","Conferir estado","OK"))))))))</f>
        <v/>
      </c>
    </row>
    <row r="21" ht="20" customHeight="1">
      <c r="A21" s="21" t="n"/>
      <c r="B21" s="22" t="n"/>
      <c r="C21" s="23" t="n"/>
      <c r="D21" s="16">
        <f>IF(C21="","",IFERROR(VLOOKUP(C21,'Parâmetros'!$D$4:$E$103,2,FALSE),""))</f>
        <v/>
      </c>
      <c r="E21" s="24" t="n"/>
      <c r="F21" s="25" t="n"/>
      <c r="G21" s="39" t="n"/>
      <c r="H21" s="35">
        <f>IF(OR(F21="",G21=""),"",IFERROR(F21*G21,""))</f>
        <v/>
      </c>
      <c r="I21" s="21" t="n"/>
      <c r="J21" s="16">
        <f>IF(AND(A21="",B21="",C21="",E21="",F21="",G21="",I21=""),"",IF(A21="","Conferir ID",IF(B21="","Conferir data",IF(IFERROR(YEAR(B21),0)&lt;&gt;'Parâmetros'!$B$4,"Conferir ano",IF(C21="","Conferir categoria",IF(D21="","Conferir categoria",IF(H21="","Conferir valores",IF(I21="","Conferir estado","OK"))))))))</f>
        <v/>
      </c>
    </row>
    <row r="22" ht="20" customHeight="1">
      <c r="A22" s="21" t="n"/>
      <c r="B22" s="22" t="n"/>
      <c r="C22" s="23" t="n"/>
      <c r="D22" s="12">
        <f>IF(C22="","",IFERROR(VLOOKUP(C22,'Parâmetros'!$D$4:$E$103,2,FALSE),""))</f>
        <v/>
      </c>
      <c r="E22" s="24" t="n"/>
      <c r="F22" s="25" t="n"/>
      <c r="G22" s="39" t="n"/>
      <c r="H22" s="33">
        <f>IF(OR(F22="",G22=""),"",IFERROR(F22*G22,""))</f>
        <v/>
      </c>
      <c r="I22" s="21" t="n"/>
      <c r="J22" s="12">
        <f>IF(AND(A22="",B22="",C22="",E22="",F22="",G22="",I22=""),"",IF(A22="","Conferir ID",IF(B22="","Conferir data",IF(IFERROR(YEAR(B22),0)&lt;&gt;'Parâmetros'!$B$4,"Conferir ano",IF(C22="","Conferir categoria",IF(D22="","Conferir categoria",IF(H22="","Conferir valores",IF(I22="","Conferir estado","OK"))))))))</f>
        <v/>
      </c>
    </row>
    <row r="23" ht="20" customHeight="1">
      <c r="A23" s="21" t="n"/>
      <c r="B23" s="22" t="n"/>
      <c r="C23" s="23" t="n"/>
      <c r="D23" s="16">
        <f>IF(C23="","",IFERROR(VLOOKUP(C23,'Parâmetros'!$D$4:$E$103,2,FALSE),""))</f>
        <v/>
      </c>
      <c r="E23" s="24" t="n"/>
      <c r="F23" s="25" t="n"/>
      <c r="G23" s="39" t="n"/>
      <c r="H23" s="35">
        <f>IF(OR(F23="",G23=""),"",IFERROR(F23*G23,""))</f>
        <v/>
      </c>
      <c r="I23" s="21" t="n"/>
      <c r="J23" s="16">
        <f>IF(AND(A23="",B23="",C23="",E23="",F23="",G23="",I23=""),"",IF(A23="","Conferir ID",IF(B23="","Conferir data",IF(IFERROR(YEAR(B23),0)&lt;&gt;'Parâmetros'!$B$4,"Conferir ano",IF(C23="","Conferir categoria",IF(D23="","Conferir categoria",IF(H23="","Conferir valores",IF(I23="","Conferir estado","OK"))))))))</f>
        <v/>
      </c>
    </row>
    <row r="24" ht="20" customHeight="1">
      <c r="A24" s="21" t="n"/>
      <c r="B24" s="22" t="n"/>
      <c r="C24" s="23" t="n"/>
      <c r="D24" s="12">
        <f>IF(C24="","",IFERROR(VLOOKUP(C24,'Parâmetros'!$D$4:$E$103,2,FALSE),""))</f>
        <v/>
      </c>
      <c r="E24" s="24" t="n"/>
      <c r="F24" s="25" t="n"/>
      <c r="G24" s="39" t="n"/>
      <c r="H24" s="33">
        <f>IF(OR(F24="",G24=""),"",IFERROR(F24*G24,""))</f>
        <v/>
      </c>
      <c r="I24" s="21" t="n"/>
      <c r="J24" s="12">
        <f>IF(AND(A24="",B24="",C24="",E24="",F24="",G24="",I24=""),"",IF(A24="","Conferir ID",IF(B24="","Conferir data",IF(IFERROR(YEAR(B24),0)&lt;&gt;'Parâmetros'!$B$4,"Conferir ano",IF(C24="","Conferir categoria",IF(D24="","Conferir categoria",IF(H24="","Conferir valores",IF(I24="","Conferir estado","OK"))))))))</f>
        <v/>
      </c>
    </row>
    <row r="25" ht="20" customHeight="1">
      <c r="A25" s="21" t="n"/>
      <c r="B25" s="22" t="n"/>
      <c r="C25" s="23" t="n"/>
      <c r="D25" s="16">
        <f>IF(C25="","",IFERROR(VLOOKUP(C25,'Parâmetros'!$D$4:$E$103,2,FALSE),""))</f>
        <v/>
      </c>
      <c r="E25" s="24" t="n"/>
      <c r="F25" s="25" t="n"/>
      <c r="G25" s="39" t="n"/>
      <c r="H25" s="35">
        <f>IF(OR(F25="",G25=""),"",IFERROR(F25*G25,""))</f>
        <v/>
      </c>
      <c r="I25" s="21" t="n"/>
      <c r="J25" s="16">
        <f>IF(AND(A25="",B25="",C25="",E25="",F25="",G25="",I25=""),"",IF(A25="","Conferir ID",IF(B25="","Conferir data",IF(IFERROR(YEAR(B25),0)&lt;&gt;'Parâmetros'!$B$4,"Conferir ano",IF(C25="","Conferir categoria",IF(D25="","Conferir categoria",IF(H25="","Conferir valores",IF(I25="","Conferir estado","OK"))))))))</f>
        <v/>
      </c>
    </row>
    <row r="26" ht="20" customHeight="1">
      <c r="A26" s="21" t="n"/>
      <c r="B26" s="22" t="n"/>
      <c r="C26" s="23" t="n"/>
      <c r="D26" s="12">
        <f>IF(C26="","",IFERROR(VLOOKUP(C26,'Parâmetros'!$D$4:$E$103,2,FALSE),""))</f>
        <v/>
      </c>
      <c r="E26" s="24" t="n"/>
      <c r="F26" s="25" t="n"/>
      <c r="G26" s="39" t="n"/>
      <c r="H26" s="33">
        <f>IF(OR(F26="",G26=""),"",IFERROR(F26*G26,""))</f>
        <v/>
      </c>
      <c r="I26" s="21" t="n"/>
      <c r="J26" s="12">
        <f>IF(AND(A26="",B26="",C26="",E26="",F26="",G26="",I26=""),"",IF(A26="","Conferir ID",IF(B26="","Conferir data",IF(IFERROR(YEAR(B26),0)&lt;&gt;'Parâmetros'!$B$4,"Conferir ano",IF(C26="","Conferir categoria",IF(D26="","Conferir categoria",IF(H26="","Conferir valores",IF(I26="","Conferir estado","OK"))))))))</f>
        <v/>
      </c>
    </row>
    <row r="27" ht="20" customHeight="1">
      <c r="A27" s="21" t="n"/>
      <c r="B27" s="22" t="n"/>
      <c r="C27" s="23" t="n"/>
      <c r="D27" s="16">
        <f>IF(C27="","",IFERROR(VLOOKUP(C27,'Parâmetros'!$D$4:$E$103,2,FALSE),""))</f>
        <v/>
      </c>
      <c r="E27" s="24" t="n"/>
      <c r="F27" s="25" t="n"/>
      <c r="G27" s="39" t="n"/>
      <c r="H27" s="35">
        <f>IF(OR(F27="",G27=""),"",IFERROR(F27*G27,""))</f>
        <v/>
      </c>
      <c r="I27" s="21" t="n"/>
      <c r="J27" s="16">
        <f>IF(AND(A27="",B27="",C27="",E27="",F27="",G27="",I27=""),"",IF(A27="","Conferir ID",IF(B27="","Conferir data",IF(IFERROR(YEAR(B27),0)&lt;&gt;'Parâmetros'!$B$4,"Conferir ano",IF(C27="","Conferir categoria",IF(D27="","Conferir categoria",IF(H27="","Conferir valores",IF(I27="","Conferir estado","OK"))))))))</f>
        <v/>
      </c>
    </row>
    <row r="28" ht="20" customHeight="1">
      <c r="A28" s="21" t="n"/>
      <c r="B28" s="22" t="n"/>
      <c r="C28" s="23" t="n"/>
      <c r="D28" s="12">
        <f>IF(C28="","",IFERROR(VLOOKUP(C28,'Parâmetros'!$D$4:$E$103,2,FALSE),""))</f>
        <v/>
      </c>
      <c r="E28" s="24" t="n"/>
      <c r="F28" s="25" t="n"/>
      <c r="G28" s="39" t="n"/>
      <c r="H28" s="33">
        <f>IF(OR(F28="",G28=""),"",IFERROR(F28*G28,""))</f>
        <v/>
      </c>
      <c r="I28" s="21" t="n"/>
      <c r="J28" s="12">
        <f>IF(AND(A28="",B28="",C28="",E28="",F28="",G28="",I28=""),"",IF(A28="","Conferir ID",IF(B28="","Conferir data",IF(IFERROR(YEAR(B28),0)&lt;&gt;'Parâmetros'!$B$4,"Conferir ano",IF(C28="","Conferir categoria",IF(D28="","Conferir categoria",IF(H28="","Conferir valores",IF(I28="","Conferir estado","OK"))))))))</f>
        <v/>
      </c>
    </row>
    <row r="29" ht="20" customHeight="1">
      <c r="A29" s="21" t="n"/>
      <c r="B29" s="22" t="n"/>
      <c r="C29" s="23" t="n"/>
      <c r="D29" s="16">
        <f>IF(C29="","",IFERROR(VLOOKUP(C29,'Parâmetros'!$D$4:$E$103,2,FALSE),""))</f>
        <v/>
      </c>
      <c r="E29" s="24" t="n"/>
      <c r="F29" s="25" t="n"/>
      <c r="G29" s="39" t="n"/>
      <c r="H29" s="35">
        <f>IF(OR(F29="",G29=""),"",IFERROR(F29*G29,""))</f>
        <v/>
      </c>
      <c r="I29" s="21" t="n"/>
      <c r="J29" s="16">
        <f>IF(AND(A29="",B29="",C29="",E29="",F29="",G29="",I29=""),"",IF(A29="","Conferir ID",IF(B29="","Conferir data",IF(IFERROR(YEAR(B29),0)&lt;&gt;'Parâmetros'!$B$4,"Conferir ano",IF(C29="","Conferir categoria",IF(D29="","Conferir categoria",IF(H29="","Conferir valores",IF(I29="","Conferir estado","OK"))))))))</f>
        <v/>
      </c>
    </row>
    <row r="30" ht="20" customHeight="1">
      <c r="A30" s="21" t="n"/>
      <c r="B30" s="22" t="n"/>
      <c r="C30" s="23" t="n"/>
      <c r="D30" s="12">
        <f>IF(C30="","",IFERROR(VLOOKUP(C30,'Parâmetros'!$D$4:$E$103,2,FALSE),""))</f>
        <v/>
      </c>
      <c r="E30" s="24" t="n"/>
      <c r="F30" s="25" t="n"/>
      <c r="G30" s="39" t="n"/>
      <c r="H30" s="33">
        <f>IF(OR(F30="",G30=""),"",IFERROR(F30*G30,""))</f>
        <v/>
      </c>
      <c r="I30" s="21" t="n"/>
      <c r="J30" s="12">
        <f>IF(AND(A30="",B30="",C30="",E30="",F30="",G30="",I30=""),"",IF(A30="","Conferir ID",IF(B30="","Conferir data",IF(IFERROR(YEAR(B30),0)&lt;&gt;'Parâmetros'!$B$4,"Conferir ano",IF(C30="","Conferir categoria",IF(D30="","Conferir categoria",IF(H30="","Conferir valores",IF(I30="","Conferir estado","OK"))))))))</f>
        <v/>
      </c>
    </row>
    <row r="31" ht="20" customHeight="1">
      <c r="A31" s="21" t="n"/>
      <c r="B31" s="22" t="n"/>
      <c r="C31" s="23" t="n"/>
      <c r="D31" s="16">
        <f>IF(C31="","",IFERROR(VLOOKUP(C31,'Parâmetros'!$D$4:$E$103,2,FALSE),""))</f>
        <v/>
      </c>
      <c r="E31" s="24" t="n"/>
      <c r="F31" s="25" t="n"/>
      <c r="G31" s="39" t="n"/>
      <c r="H31" s="35">
        <f>IF(OR(F31="",G31=""),"",IFERROR(F31*G31,""))</f>
        <v/>
      </c>
      <c r="I31" s="21" t="n"/>
      <c r="J31" s="16">
        <f>IF(AND(A31="",B31="",C31="",E31="",F31="",G31="",I31=""),"",IF(A31="","Conferir ID",IF(B31="","Conferir data",IF(IFERROR(YEAR(B31),0)&lt;&gt;'Parâmetros'!$B$4,"Conferir ano",IF(C31="","Conferir categoria",IF(D31="","Conferir categoria",IF(H31="","Conferir valores",IF(I31="","Conferir estado","OK"))))))))</f>
        <v/>
      </c>
    </row>
    <row r="32" ht="20" customHeight="1">
      <c r="A32" s="21" t="n"/>
      <c r="B32" s="22" t="n"/>
      <c r="C32" s="23" t="n"/>
      <c r="D32" s="12">
        <f>IF(C32="","",IFERROR(VLOOKUP(C32,'Parâmetros'!$D$4:$E$103,2,FALSE),""))</f>
        <v/>
      </c>
      <c r="E32" s="24" t="n"/>
      <c r="F32" s="25" t="n"/>
      <c r="G32" s="39" t="n"/>
      <c r="H32" s="33">
        <f>IF(OR(F32="",G32=""),"",IFERROR(F32*G32,""))</f>
        <v/>
      </c>
      <c r="I32" s="21" t="n"/>
      <c r="J32" s="12">
        <f>IF(AND(A32="",B32="",C32="",E32="",F32="",G32="",I32=""),"",IF(A32="","Conferir ID",IF(B32="","Conferir data",IF(IFERROR(YEAR(B32),0)&lt;&gt;'Parâmetros'!$B$4,"Conferir ano",IF(C32="","Conferir categoria",IF(D32="","Conferir categoria",IF(H32="","Conferir valores",IF(I32="","Conferir estado","OK"))))))))</f>
        <v/>
      </c>
    </row>
    <row r="33" ht="20" customHeight="1">
      <c r="A33" s="21" t="n"/>
      <c r="B33" s="22" t="n"/>
      <c r="C33" s="23" t="n"/>
      <c r="D33" s="16">
        <f>IF(C33="","",IFERROR(VLOOKUP(C33,'Parâmetros'!$D$4:$E$103,2,FALSE),""))</f>
        <v/>
      </c>
      <c r="E33" s="24" t="n"/>
      <c r="F33" s="25" t="n"/>
      <c r="G33" s="39" t="n"/>
      <c r="H33" s="35">
        <f>IF(OR(F33="",G33=""),"",IFERROR(F33*G33,""))</f>
        <v/>
      </c>
      <c r="I33" s="21" t="n"/>
      <c r="J33" s="16">
        <f>IF(AND(A33="",B33="",C33="",E33="",F33="",G33="",I33=""),"",IF(A33="","Conferir ID",IF(B33="","Conferir data",IF(IFERROR(YEAR(B33),0)&lt;&gt;'Parâmetros'!$B$4,"Conferir ano",IF(C33="","Conferir categoria",IF(D33="","Conferir categoria",IF(H33="","Conferir valores",IF(I33="","Conferir estado","OK"))))))))</f>
        <v/>
      </c>
    </row>
    <row r="34" ht="20" customHeight="1">
      <c r="A34" s="21" t="n"/>
      <c r="B34" s="22" t="n"/>
      <c r="C34" s="23" t="n"/>
      <c r="D34" s="12">
        <f>IF(C34="","",IFERROR(VLOOKUP(C34,'Parâmetros'!$D$4:$E$103,2,FALSE),""))</f>
        <v/>
      </c>
      <c r="E34" s="24" t="n"/>
      <c r="F34" s="25" t="n"/>
      <c r="G34" s="39" t="n"/>
      <c r="H34" s="33">
        <f>IF(OR(F34="",G34=""),"",IFERROR(F34*G34,""))</f>
        <v/>
      </c>
      <c r="I34" s="21" t="n"/>
      <c r="J34" s="12">
        <f>IF(AND(A34="",B34="",C34="",E34="",F34="",G34="",I34=""),"",IF(A34="","Conferir ID",IF(B34="","Conferir data",IF(IFERROR(YEAR(B34),0)&lt;&gt;'Parâmetros'!$B$4,"Conferir ano",IF(C34="","Conferir categoria",IF(D34="","Conferir categoria",IF(H34="","Conferir valores",IF(I34="","Conferir estado","OK"))))))))</f>
        <v/>
      </c>
    </row>
    <row r="35" ht="20" customHeight="1">
      <c r="A35" s="21" t="n"/>
      <c r="B35" s="22" t="n"/>
      <c r="C35" s="23" t="n"/>
      <c r="D35" s="16">
        <f>IF(C35="","",IFERROR(VLOOKUP(C35,'Parâmetros'!$D$4:$E$103,2,FALSE),""))</f>
        <v/>
      </c>
      <c r="E35" s="24" t="n"/>
      <c r="F35" s="25" t="n"/>
      <c r="G35" s="39" t="n"/>
      <c r="H35" s="35">
        <f>IF(OR(F35="",G35=""),"",IFERROR(F35*G35,""))</f>
        <v/>
      </c>
      <c r="I35" s="21" t="n"/>
      <c r="J35" s="16">
        <f>IF(AND(A35="",B35="",C35="",E35="",F35="",G35="",I35=""),"",IF(A35="","Conferir ID",IF(B35="","Conferir data",IF(IFERROR(YEAR(B35),0)&lt;&gt;'Parâmetros'!$B$4,"Conferir ano",IF(C35="","Conferir categoria",IF(D35="","Conferir categoria",IF(H35="","Conferir valores",IF(I35="","Conferir estado","OK"))))))))</f>
        <v/>
      </c>
    </row>
    <row r="36" ht="20" customHeight="1">
      <c r="A36" s="21" t="n"/>
      <c r="B36" s="22" t="n"/>
      <c r="C36" s="23" t="n"/>
      <c r="D36" s="12">
        <f>IF(C36="","",IFERROR(VLOOKUP(C36,'Parâmetros'!$D$4:$E$103,2,FALSE),""))</f>
        <v/>
      </c>
      <c r="E36" s="24" t="n"/>
      <c r="F36" s="25" t="n"/>
      <c r="G36" s="39" t="n"/>
      <c r="H36" s="33">
        <f>IF(OR(F36="",G36=""),"",IFERROR(F36*G36,""))</f>
        <v/>
      </c>
      <c r="I36" s="21" t="n"/>
      <c r="J36" s="12">
        <f>IF(AND(A36="",B36="",C36="",E36="",F36="",G36="",I36=""),"",IF(A36="","Conferir ID",IF(B36="","Conferir data",IF(IFERROR(YEAR(B36),0)&lt;&gt;'Parâmetros'!$B$4,"Conferir ano",IF(C36="","Conferir categoria",IF(D36="","Conferir categoria",IF(H36="","Conferir valores",IF(I36="","Conferir estado","OK"))))))))</f>
        <v/>
      </c>
    </row>
    <row r="37" ht="20" customHeight="1">
      <c r="A37" s="21" t="n"/>
      <c r="B37" s="22" t="n"/>
      <c r="C37" s="23" t="n"/>
      <c r="D37" s="16">
        <f>IF(C37="","",IFERROR(VLOOKUP(C37,'Parâmetros'!$D$4:$E$103,2,FALSE),""))</f>
        <v/>
      </c>
      <c r="E37" s="24" t="n"/>
      <c r="F37" s="25" t="n"/>
      <c r="G37" s="39" t="n"/>
      <c r="H37" s="35">
        <f>IF(OR(F37="",G37=""),"",IFERROR(F37*G37,""))</f>
        <v/>
      </c>
      <c r="I37" s="21" t="n"/>
      <c r="J37" s="16">
        <f>IF(AND(A37="",B37="",C37="",E37="",F37="",G37="",I37=""),"",IF(A37="","Conferir ID",IF(B37="","Conferir data",IF(IFERROR(YEAR(B37),0)&lt;&gt;'Parâmetros'!$B$4,"Conferir ano",IF(C37="","Conferir categoria",IF(D37="","Conferir categoria",IF(H37="","Conferir valores",IF(I37="","Conferir estado","OK"))))))))</f>
        <v/>
      </c>
    </row>
    <row r="38" ht="20" customHeight="1">
      <c r="A38" s="21" t="n"/>
      <c r="B38" s="22" t="n"/>
      <c r="C38" s="23" t="n"/>
      <c r="D38" s="12">
        <f>IF(C38="","",IFERROR(VLOOKUP(C38,'Parâmetros'!$D$4:$E$103,2,FALSE),""))</f>
        <v/>
      </c>
      <c r="E38" s="24" t="n"/>
      <c r="F38" s="25" t="n"/>
      <c r="G38" s="39" t="n"/>
      <c r="H38" s="33">
        <f>IF(OR(F38="",G38=""),"",IFERROR(F38*G38,""))</f>
        <v/>
      </c>
      <c r="I38" s="21" t="n"/>
      <c r="J38" s="12">
        <f>IF(AND(A38="",B38="",C38="",E38="",F38="",G38="",I38=""),"",IF(A38="","Conferir ID",IF(B38="","Conferir data",IF(IFERROR(YEAR(B38),0)&lt;&gt;'Parâmetros'!$B$4,"Conferir ano",IF(C38="","Conferir categoria",IF(D38="","Conferir categoria",IF(H38="","Conferir valores",IF(I38="","Conferir estado","OK"))))))))</f>
        <v/>
      </c>
    </row>
    <row r="39" ht="20" customHeight="1">
      <c r="A39" s="21" t="n"/>
      <c r="B39" s="22" t="n"/>
      <c r="C39" s="23" t="n"/>
      <c r="D39" s="16">
        <f>IF(C39="","",IFERROR(VLOOKUP(C39,'Parâmetros'!$D$4:$E$103,2,FALSE),""))</f>
        <v/>
      </c>
      <c r="E39" s="24" t="n"/>
      <c r="F39" s="25" t="n"/>
      <c r="G39" s="39" t="n"/>
      <c r="H39" s="35">
        <f>IF(OR(F39="",G39=""),"",IFERROR(F39*G39,""))</f>
        <v/>
      </c>
      <c r="I39" s="21" t="n"/>
      <c r="J39" s="16">
        <f>IF(AND(A39="",B39="",C39="",E39="",F39="",G39="",I39=""),"",IF(A39="","Conferir ID",IF(B39="","Conferir data",IF(IFERROR(YEAR(B39),0)&lt;&gt;'Parâmetros'!$B$4,"Conferir ano",IF(C39="","Conferir categoria",IF(D39="","Conferir categoria",IF(H39="","Conferir valores",IF(I39="","Conferir estado","OK"))))))))</f>
        <v/>
      </c>
    </row>
    <row r="40" ht="20" customHeight="1">
      <c r="A40" s="21" t="n"/>
      <c r="B40" s="22" t="n"/>
      <c r="C40" s="23" t="n"/>
      <c r="D40" s="12">
        <f>IF(C40="","",IFERROR(VLOOKUP(C40,'Parâmetros'!$D$4:$E$103,2,FALSE),""))</f>
        <v/>
      </c>
      <c r="E40" s="24" t="n"/>
      <c r="F40" s="25" t="n"/>
      <c r="G40" s="39" t="n"/>
      <c r="H40" s="33">
        <f>IF(OR(F40="",G40=""),"",IFERROR(F40*G40,""))</f>
        <v/>
      </c>
      <c r="I40" s="21" t="n"/>
      <c r="J40" s="12">
        <f>IF(AND(A40="",B40="",C40="",E40="",F40="",G40="",I40=""),"",IF(A40="","Conferir ID",IF(B40="","Conferir data",IF(IFERROR(YEAR(B40),0)&lt;&gt;'Parâmetros'!$B$4,"Conferir ano",IF(C40="","Conferir categoria",IF(D40="","Conferir categoria",IF(H40="","Conferir valores",IF(I40="","Conferir estado","OK"))))))))</f>
        <v/>
      </c>
    </row>
    <row r="41" ht="20" customHeight="1">
      <c r="A41" s="21" t="n"/>
      <c r="B41" s="22" t="n"/>
      <c r="C41" s="23" t="n"/>
      <c r="D41" s="16">
        <f>IF(C41="","",IFERROR(VLOOKUP(C41,'Parâmetros'!$D$4:$E$103,2,FALSE),""))</f>
        <v/>
      </c>
      <c r="E41" s="24" t="n"/>
      <c r="F41" s="25" t="n"/>
      <c r="G41" s="39" t="n"/>
      <c r="H41" s="35">
        <f>IF(OR(F41="",G41=""),"",IFERROR(F41*G41,""))</f>
        <v/>
      </c>
      <c r="I41" s="21" t="n"/>
      <c r="J41" s="16">
        <f>IF(AND(A41="",B41="",C41="",E41="",F41="",G41="",I41=""),"",IF(A41="","Conferir ID",IF(B41="","Conferir data",IF(IFERROR(YEAR(B41),0)&lt;&gt;'Parâmetros'!$B$4,"Conferir ano",IF(C41="","Conferir categoria",IF(D41="","Conferir categoria",IF(H41="","Conferir valores",IF(I41="","Conferir estado","OK"))))))))</f>
        <v/>
      </c>
    </row>
    <row r="42" ht="20" customHeight="1">
      <c r="A42" s="21" t="n"/>
      <c r="B42" s="22" t="n"/>
      <c r="C42" s="23" t="n"/>
      <c r="D42" s="12">
        <f>IF(C42="","",IFERROR(VLOOKUP(C42,'Parâmetros'!$D$4:$E$103,2,FALSE),""))</f>
        <v/>
      </c>
      <c r="E42" s="24" t="n"/>
      <c r="F42" s="25" t="n"/>
      <c r="G42" s="39" t="n"/>
      <c r="H42" s="33">
        <f>IF(OR(F42="",G42=""),"",IFERROR(F42*G42,""))</f>
        <v/>
      </c>
      <c r="I42" s="21" t="n"/>
      <c r="J42" s="12">
        <f>IF(AND(A42="",B42="",C42="",E42="",F42="",G42="",I42=""),"",IF(A42="","Conferir ID",IF(B42="","Conferir data",IF(IFERROR(YEAR(B42),0)&lt;&gt;'Parâmetros'!$B$4,"Conferir ano",IF(C42="","Conferir categoria",IF(D42="","Conferir categoria",IF(H42="","Conferir valores",IF(I42="","Conferir estado","OK"))))))))</f>
        <v/>
      </c>
    </row>
    <row r="43" ht="20" customHeight="1">
      <c r="A43" s="21" t="n"/>
      <c r="B43" s="22" t="n"/>
      <c r="C43" s="23" t="n"/>
      <c r="D43" s="16">
        <f>IF(C43="","",IFERROR(VLOOKUP(C43,'Parâmetros'!$D$4:$E$103,2,FALSE),""))</f>
        <v/>
      </c>
      <c r="E43" s="24" t="n"/>
      <c r="F43" s="25" t="n"/>
      <c r="G43" s="39" t="n"/>
      <c r="H43" s="35">
        <f>IF(OR(F43="",G43=""),"",IFERROR(F43*G43,""))</f>
        <v/>
      </c>
      <c r="I43" s="21" t="n"/>
      <c r="J43" s="16">
        <f>IF(AND(A43="",B43="",C43="",E43="",F43="",G43="",I43=""),"",IF(A43="","Conferir ID",IF(B43="","Conferir data",IF(IFERROR(YEAR(B43),0)&lt;&gt;'Parâmetros'!$B$4,"Conferir ano",IF(C43="","Conferir categoria",IF(D43="","Conferir categoria",IF(H43="","Conferir valores",IF(I43="","Conferir estado","OK"))))))))</f>
        <v/>
      </c>
    </row>
    <row r="44" ht="20" customHeight="1">
      <c r="A44" s="21" t="n"/>
      <c r="B44" s="22" t="n"/>
      <c r="C44" s="23" t="n"/>
      <c r="D44" s="12">
        <f>IF(C44="","",IFERROR(VLOOKUP(C44,'Parâmetros'!$D$4:$E$103,2,FALSE),""))</f>
        <v/>
      </c>
      <c r="E44" s="24" t="n"/>
      <c r="F44" s="25" t="n"/>
      <c r="G44" s="39" t="n"/>
      <c r="H44" s="33">
        <f>IF(OR(F44="",G44=""),"",IFERROR(F44*G44,""))</f>
        <v/>
      </c>
      <c r="I44" s="21" t="n"/>
      <c r="J44" s="12">
        <f>IF(AND(A44="",B44="",C44="",E44="",F44="",G44="",I44=""),"",IF(A44="","Conferir ID",IF(B44="","Conferir data",IF(IFERROR(YEAR(B44),0)&lt;&gt;'Parâmetros'!$B$4,"Conferir ano",IF(C44="","Conferir categoria",IF(D44="","Conferir categoria",IF(H44="","Conferir valores",IF(I44="","Conferir estado","OK"))))))))</f>
        <v/>
      </c>
    </row>
    <row r="45" ht="20" customHeight="1">
      <c r="A45" s="21" t="n"/>
      <c r="B45" s="22" t="n"/>
      <c r="C45" s="23" t="n"/>
      <c r="D45" s="16">
        <f>IF(C45="","",IFERROR(VLOOKUP(C45,'Parâmetros'!$D$4:$E$103,2,FALSE),""))</f>
        <v/>
      </c>
      <c r="E45" s="24" t="n"/>
      <c r="F45" s="25" t="n"/>
      <c r="G45" s="39" t="n"/>
      <c r="H45" s="35">
        <f>IF(OR(F45="",G45=""),"",IFERROR(F45*G45,""))</f>
        <v/>
      </c>
      <c r="I45" s="21" t="n"/>
      <c r="J45" s="16">
        <f>IF(AND(A45="",B45="",C45="",E45="",F45="",G45="",I45=""),"",IF(A45="","Conferir ID",IF(B45="","Conferir data",IF(IFERROR(YEAR(B45),0)&lt;&gt;'Parâmetros'!$B$4,"Conferir ano",IF(C45="","Conferir categoria",IF(D45="","Conferir categoria",IF(H45="","Conferir valores",IF(I45="","Conferir estado","OK"))))))))</f>
        <v/>
      </c>
    </row>
    <row r="46" ht="20" customHeight="1">
      <c r="A46" s="21" t="n"/>
      <c r="B46" s="22" t="n"/>
      <c r="C46" s="23" t="n"/>
      <c r="D46" s="12">
        <f>IF(C46="","",IFERROR(VLOOKUP(C46,'Parâmetros'!$D$4:$E$103,2,FALSE),""))</f>
        <v/>
      </c>
      <c r="E46" s="24" t="n"/>
      <c r="F46" s="25" t="n"/>
      <c r="G46" s="39" t="n"/>
      <c r="H46" s="33">
        <f>IF(OR(F46="",G46=""),"",IFERROR(F46*G46,""))</f>
        <v/>
      </c>
      <c r="I46" s="21" t="n"/>
      <c r="J46" s="12">
        <f>IF(AND(A46="",B46="",C46="",E46="",F46="",G46="",I46=""),"",IF(A46="","Conferir ID",IF(B46="","Conferir data",IF(IFERROR(YEAR(B46),0)&lt;&gt;'Parâmetros'!$B$4,"Conferir ano",IF(C46="","Conferir categoria",IF(D46="","Conferir categoria",IF(H46="","Conferir valores",IF(I46="","Conferir estado","OK"))))))))</f>
        <v/>
      </c>
    </row>
    <row r="47" ht="20" customHeight="1">
      <c r="A47" s="21" t="n"/>
      <c r="B47" s="22" t="n"/>
      <c r="C47" s="23" t="n"/>
      <c r="D47" s="16">
        <f>IF(C47="","",IFERROR(VLOOKUP(C47,'Parâmetros'!$D$4:$E$103,2,FALSE),""))</f>
        <v/>
      </c>
      <c r="E47" s="24" t="n"/>
      <c r="F47" s="25" t="n"/>
      <c r="G47" s="39" t="n"/>
      <c r="H47" s="35">
        <f>IF(OR(F47="",G47=""),"",IFERROR(F47*G47,""))</f>
        <v/>
      </c>
      <c r="I47" s="21" t="n"/>
      <c r="J47" s="16">
        <f>IF(AND(A47="",B47="",C47="",E47="",F47="",G47="",I47=""),"",IF(A47="","Conferir ID",IF(B47="","Conferir data",IF(IFERROR(YEAR(B47),0)&lt;&gt;'Parâmetros'!$B$4,"Conferir ano",IF(C47="","Conferir categoria",IF(D47="","Conferir categoria",IF(H47="","Conferir valores",IF(I47="","Conferir estado","OK"))))))))</f>
        <v/>
      </c>
    </row>
    <row r="48" ht="20" customHeight="1">
      <c r="A48" s="21" t="n"/>
      <c r="B48" s="22" t="n"/>
      <c r="C48" s="23" t="n"/>
      <c r="D48" s="12">
        <f>IF(C48="","",IFERROR(VLOOKUP(C48,'Parâmetros'!$D$4:$E$103,2,FALSE),""))</f>
        <v/>
      </c>
      <c r="E48" s="24" t="n"/>
      <c r="F48" s="25" t="n"/>
      <c r="G48" s="39" t="n"/>
      <c r="H48" s="33">
        <f>IF(OR(F48="",G48=""),"",IFERROR(F48*G48,""))</f>
        <v/>
      </c>
      <c r="I48" s="21" t="n"/>
      <c r="J48" s="12">
        <f>IF(AND(A48="",B48="",C48="",E48="",F48="",G48="",I48=""),"",IF(A48="","Conferir ID",IF(B48="","Conferir data",IF(IFERROR(YEAR(B48),0)&lt;&gt;'Parâmetros'!$B$4,"Conferir ano",IF(C48="","Conferir categoria",IF(D48="","Conferir categoria",IF(H48="","Conferir valores",IF(I48="","Conferir estado","OK"))))))))</f>
        <v/>
      </c>
    </row>
    <row r="49" ht="20" customHeight="1">
      <c r="A49" s="21" t="n"/>
      <c r="B49" s="22" t="n"/>
      <c r="C49" s="23" t="n"/>
      <c r="D49" s="16">
        <f>IF(C49="","",IFERROR(VLOOKUP(C49,'Parâmetros'!$D$4:$E$103,2,FALSE),""))</f>
        <v/>
      </c>
      <c r="E49" s="24" t="n"/>
      <c r="F49" s="25" t="n"/>
      <c r="G49" s="39" t="n"/>
      <c r="H49" s="35">
        <f>IF(OR(F49="",G49=""),"",IFERROR(F49*G49,""))</f>
        <v/>
      </c>
      <c r="I49" s="21" t="n"/>
      <c r="J49" s="16">
        <f>IF(AND(A49="",B49="",C49="",E49="",F49="",G49="",I49=""),"",IF(A49="","Conferir ID",IF(B49="","Conferir data",IF(IFERROR(YEAR(B49),0)&lt;&gt;'Parâmetros'!$B$4,"Conferir ano",IF(C49="","Conferir categoria",IF(D49="","Conferir categoria",IF(H49="","Conferir valores",IF(I49="","Conferir estado","OK"))))))))</f>
        <v/>
      </c>
    </row>
    <row r="50" ht="20" customHeight="1">
      <c r="A50" s="21" t="n"/>
      <c r="B50" s="22" t="n"/>
      <c r="C50" s="23" t="n"/>
      <c r="D50" s="12">
        <f>IF(C50="","",IFERROR(VLOOKUP(C50,'Parâmetros'!$D$4:$E$103,2,FALSE),""))</f>
        <v/>
      </c>
      <c r="E50" s="24" t="n"/>
      <c r="F50" s="25" t="n"/>
      <c r="G50" s="39" t="n"/>
      <c r="H50" s="33">
        <f>IF(OR(F50="",G50=""),"",IFERROR(F50*G50,""))</f>
        <v/>
      </c>
      <c r="I50" s="21" t="n"/>
      <c r="J50" s="12">
        <f>IF(AND(A50="",B50="",C50="",E50="",F50="",G50="",I50=""),"",IF(A50="","Conferir ID",IF(B50="","Conferir data",IF(IFERROR(YEAR(B50),0)&lt;&gt;'Parâmetros'!$B$4,"Conferir ano",IF(C50="","Conferir categoria",IF(D50="","Conferir categoria",IF(H50="","Conferir valores",IF(I50="","Conferir estado","OK"))))))))</f>
        <v/>
      </c>
    </row>
    <row r="51" ht="20" customHeight="1">
      <c r="A51" s="21" t="n"/>
      <c r="B51" s="22" t="n"/>
      <c r="C51" s="23" t="n"/>
      <c r="D51" s="16">
        <f>IF(C51="","",IFERROR(VLOOKUP(C51,'Parâmetros'!$D$4:$E$103,2,FALSE),""))</f>
        <v/>
      </c>
      <c r="E51" s="24" t="n"/>
      <c r="F51" s="25" t="n"/>
      <c r="G51" s="39" t="n"/>
      <c r="H51" s="35">
        <f>IF(OR(F51="",G51=""),"",IFERROR(F51*G51,""))</f>
        <v/>
      </c>
      <c r="I51" s="21" t="n"/>
      <c r="J51" s="16">
        <f>IF(AND(A51="",B51="",C51="",E51="",F51="",G51="",I51=""),"",IF(A51="","Conferir ID",IF(B51="","Conferir data",IF(IFERROR(YEAR(B51),0)&lt;&gt;'Parâmetros'!$B$4,"Conferir ano",IF(C51="","Conferir categoria",IF(D51="","Conferir categoria",IF(H51="","Conferir valores",IF(I51="","Conferir estado","OK"))))))))</f>
        <v/>
      </c>
    </row>
    <row r="52" ht="20" customHeight="1">
      <c r="A52" s="21" t="n"/>
      <c r="B52" s="22" t="n"/>
      <c r="C52" s="23" t="n"/>
      <c r="D52" s="12">
        <f>IF(C52="","",IFERROR(VLOOKUP(C52,'Parâmetros'!$D$4:$E$103,2,FALSE),""))</f>
        <v/>
      </c>
      <c r="E52" s="24" t="n"/>
      <c r="F52" s="25" t="n"/>
      <c r="G52" s="39" t="n"/>
      <c r="H52" s="33">
        <f>IF(OR(F52="",G52=""),"",IFERROR(F52*G52,""))</f>
        <v/>
      </c>
      <c r="I52" s="21" t="n"/>
      <c r="J52" s="12">
        <f>IF(AND(A52="",B52="",C52="",E52="",F52="",G52="",I52=""),"",IF(A52="","Conferir ID",IF(B52="","Conferir data",IF(IFERROR(YEAR(B52),0)&lt;&gt;'Parâmetros'!$B$4,"Conferir ano",IF(C52="","Conferir categoria",IF(D52="","Conferir categoria",IF(H52="","Conferir valores",IF(I52="","Conferir estado","OK"))))))))</f>
        <v/>
      </c>
    </row>
    <row r="53" ht="20" customHeight="1">
      <c r="A53" s="21" t="n"/>
      <c r="B53" s="22" t="n"/>
      <c r="C53" s="23" t="n"/>
      <c r="D53" s="16">
        <f>IF(C53="","",IFERROR(VLOOKUP(C53,'Parâmetros'!$D$4:$E$103,2,FALSE),""))</f>
        <v/>
      </c>
      <c r="E53" s="24" t="n"/>
      <c r="F53" s="25" t="n"/>
      <c r="G53" s="39" t="n"/>
      <c r="H53" s="35">
        <f>IF(OR(F53="",G53=""),"",IFERROR(F53*G53,""))</f>
        <v/>
      </c>
      <c r="I53" s="21" t="n"/>
      <c r="J53" s="16">
        <f>IF(AND(A53="",B53="",C53="",E53="",F53="",G53="",I53=""),"",IF(A53="","Conferir ID",IF(B53="","Conferir data",IF(IFERROR(YEAR(B53),0)&lt;&gt;'Parâmetros'!$B$4,"Conferir ano",IF(C53="","Conferir categoria",IF(D53="","Conferir categoria",IF(H53="","Conferir valores",IF(I53="","Conferir estado","OK"))))))))</f>
        <v/>
      </c>
    </row>
    <row r="54" ht="20" customHeight="1">
      <c r="A54" s="21" t="n"/>
      <c r="B54" s="22" t="n"/>
      <c r="C54" s="23" t="n"/>
      <c r="D54" s="12">
        <f>IF(C54="","",IFERROR(VLOOKUP(C54,'Parâmetros'!$D$4:$E$103,2,FALSE),""))</f>
        <v/>
      </c>
      <c r="E54" s="24" t="n"/>
      <c r="F54" s="25" t="n"/>
      <c r="G54" s="39" t="n"/>
      <c r="H54" s="33">
        <f>IF(OR(F54="",G54=""),"",IFERROR(F54*G54,""))</f>
        <v/>
      </c>
      <c r="I54" s="21" t="n"/>
      <c r="J54" s="12">
        <f>IF(AND(A54="",B54="",C54="",E54="",F54="",G54="",I54=""),"",IF(A54="","Conferir ID",IF(B54="","Conferir data",IF(IFERROR(YEAR(B54),0)&lt;&gt;'Parâmetros'!$B$4,"Conferir ano",IF(C54="","Conferir categoria",IF(D54="","Conferir categoria",IF(H54="","Conferir valores",IF(I54="","Conferir estado","OK"))))))))</f>
        <v/>
      </c>
    </row>
    <row r="55" ht="20" customHeight="1">
      <c r="A55" s="21" t="n"/>
      <c r="B55" s="22" t="n"/>
      <c r="C55" s="23" t="n"/>
      <c r="D55" s="16">
        <f>IF(C55="","",IFERROR(VLOOKUP(C55,'Parâmetros'!$D$4:$E$103,2,FALSE),""))</f>
        <v/>
      </c>
      <c r="E55" s="24" t="n"/>
      <c r="F55" s="25" t="n"/>
      <c r="G55" s="39" t="n"/>
      <c r="H55" s="35">
        <f>IF(OR(F55="",G55=""),"",IFERROR(F55*G55,""))</f>
        <v/>
      </c>
      <c r="I55" s="21" t="n"/>
      <c r="J55" s="16">
        <f>IF(AND(A55="",B55="",C55="",E55="",F55="",G55="",I55=""),"",IF(A55="","Conferir ID",IF(B55="","Conferir data",IF(IFERROR(YEAR(B55),0)&lt;&gt;'Parâmetros'!$B$4,"Conferir ano",IF(C55="","Conferir categoria",IF(D55="","Conferir categoria",IF(H55="","Conferir valores",IF(I55="","Conferir estado","OK"))))))))</f>
        <v/>
      </c>
    </row>
    <row r="56" ht="20" customHeight="1">
      <c r="A56" s="21" t="n"/>
      <c r="B56" s="22" t="n"/>
      <c r="C56" s="23" t="n"/>
      <c r="D56" s="12">
        <f>IF(C56="","",IFERROR(VLOOKUP(C56,'Parâmetros'!$D$4:$E$103,2,FALSE),""))</f>
        <v/>
      </c>
      <c r="E56" s="24" t="n"/>
      <c r="F56" s="25" t="n"/>
      <c r="G56" s="39" t="n"/>
      <c r="H56" s="33">
        <f>IF(OR(F56="",G56=""),"",IFERROR(F56*G56,""))</f>
        <v/>
      </c>
      <c r="I56" s="21" t="n"/>
      <c r="J56" s="12">
        <f>IF(AND(A56="",B56="",C56="",E56="",F56="",G56="",I56=""),"",IF(A56="","Conferir ID",IF(B56="","Conferir data",IF(IFERROR(YEAR(B56),0)&lt;&gt;'Parâmetros'!$B$4,"Conferir ano",IF(C56="","Conferir categoria",IF(D56="","Conferir categoria",IF(H56="","Conferir valores",IF(I56="","Conferir estado","OK"))))))))</f>
        <v/>
      </c>
    </row>
    <row r="57" ht="20" customHeight="1">
      <c r="A57" s="21" t="n"/>
      <c r="B57" s="22" t="n"/>
      <c r="C57" s="23" t="n"/>
      <c r="D57" s="16">
        <f>IF(C57="","",IFERROR(VLOOKUP(C57,'Parâmetros'!$D$4:$E$103,2,FALSE),""))</f>
        <v/>
      </c>
      <c r="E57" s="24" t="n"/>
      <c r="F57" s="25" t="n"/>
      <c r="G57" s="39" t="n"/>
      <c r="H57" s="35">
        <f>IF(OR(F57="",G57=""),"",IFERROR(F57*G57,""))</f>
        <v/>
      </c>
      <c r="I57" s="21" t="n"/>
      <c r="J57" s="16">
        <f>IF(AND(A57="",B57="",C57="",E57="",F57="",G57="",I57=""),"",IF(A57="","Conferir ID",IF(B57="","Conferir data",IF(IFERROR(YEAR(B57),0)&lt;&gt;'Parâmetros'!$B$4,"Conferir ano",IF(C57="","Conferir categoria",IF(D57="","Conferir categoria",IF(H57="","Conferir valores",IF(I57="","Conferir estado","OK"))))))))</f>
        <v/>
      </c>
    </row>
    <row r="58" ht="20" customHeight="1">
      <c r="A58" s="21" t="n"/>
      <c r="B58" s="22" t="n"/>
      <c r="C58" s="23" t="n"/>
      <c r="D58" s="12">
        <f>IF(C58="","",IFERROR(VLOOKUP(C58,'Parâmetros'!$D$4:$E$103,2,FALSE),""))</f>
        <v/>
      </c>
      <c r="E58" s="24" t="n"/>
      <c r="F58" s="25" t="n"/>
      <c r="G58" s="39" t="n"/>
      <c r="H58" s="33">
        <f>IF(OR(F58="",G58=""),"",IFERROR(F58*G58,""))</f>
        <v/>
      </c>
      <c r="I58" s="21" t="n"/>
      <c r="J58" s="12">
        <f>IF(AND(A58="",B58="",C58="",E58="",F58="",G58="",I58=""),"",IF(A58="","Conferir ID",IF(B58="","Conferir data",IF(IFERROR(YEAR(B58),0)&lt;&gt;'Parâmetros'!$B$4,"Conferir ano",IF(C58="","Conferir categoria",IF(D58="","Conferir categoria",IF(H58="","Conferir valores",IF(I58="","Conferir estado","OK"))))))))</f>
        <v/>
      </c>
    </row>
    <row r="59" ht="20" customHeight="1">
      <c r="A59" s="21" t="n"/>
      <c r="B59" s="22" t="n"/>
      <c r="C59" s="23" t="n"/>
      <c r="D59" s="16">
        <f>IF(C59="","",IFERROR(VLOOKUP(C59,'Parâmetros'!$D$4:$E$103,2,FALSE),""))</f>
        <v/>
      </c>
      <c r="E59" s="24" t="n"/>
      <c r="F59" s="25" t="n"/>
      <c r="G59" s="39" t="n"/>
      <c r="H59" s="35">
        <f>IF(OR(F59="",G59=""),"",IFERROR(F59*G59,""))</f>
        <v/>
      </c>
      <c r="I59" s="21" t="n"/>
      <c r="J59" s="16">
        <f>IF(AND(A59="",B59="",C59="",E59="",F59="",G59="",I59=""),"",IF(A59="","Conferir ID",IF(B59="","Conferir data",IF(IFERROR(YEAR(B59),0)&lt;&gt;'Parâmetros'!$B$4,"Conferir ano",IF(C59="","Conferir categoria",IF(D59="","Conferir categoria",IF(H59="","Conferir valores",IF(I59="","Conferir estado","OK"))))))))</f>
        <v/>
      </c>
    </row>
    <row r="60" ht="20" customHeight="1">
      <c r="A60" s="21" t="n"/>
      <c r="B60" s="22" t="n"/>
      <c r="C60" s="23" t="n"/>
      <c r="D60" s="12">
        <f>IF(C60="","",IFERROR(VLOOKUP(C60,'Parâmetros'!$D$4:$E$103,2,FALSE),""))</f>
        <v/>
      </c>
      <c r="E60" s="24" t="n"/>
      <c r="F60" s="25" t="n"/>
      <c r="G60" s="39" t="n"/>
      <c r="H60" s="33">
        <f>IF(OR(F60="",G60=""),"",IFERROR(F60*G60,""))</f>
        <v/>
      </c>
      <c r="I60" s="21" t="n"/>
      <c r="J60" s="12">
        <f>IF(AND(A60="",B60="",C60="",E60="",F60="",G60="",I60=""),"",IF(A60="","Conferir ID",IF(B60="","Conferir data",IF(IFERROR(YEAR(B60),0)&lt;&gt;'Parâmetros'!$B$4,"Conferir ano",IF(C60="","Conferir categoria",IF(D60="","Conferir categoria",IF(H60="","Conferir valores",IF(I60="","Conferir estado","OK"))))))))</f>
        <v/>
      </c>
    </row>
    <row r="61" ht="20" customHeight="1">
      <c r="A61" s="21" t="n"/>
      <c r="B61" s="22" t="n"/>
      <c r="C61" s="23" t="n"/>
      <c r="D61" s="16">
        <f>IF(C61="","",IFERROR(VLOOKUP(C61,'Parâmetros'!$D$4:$E$103,2,FALSE),""))</f>
        <v/>
      </c>
      <c r="E61" s="24" t="n"/>
      <c r="F61" s="25" t="n"/>
      <c r="G61" s="39" t="n"/>
      <c r="H61" s="35">
        <f>IF(OR(F61="",G61=""),"",IFERROR(F61*G61,""))</f>
        <v/>
      </c>
      <c r="I61" s="21" t="n"/>
      <c r="J61" s="16">
        <f>IF(AND(A61="",B61="",C61="",E61="",F61="",G61="",I61=""),"",IF(A61="","Conferir ID",IF(B61="","Conferir data",IF(IFERROR(YEAR(B61),0)&lt;&gt;'Parâmetros'!$B$4,"Conferir ano",IF(C61="","Conferir categoria",IF(D61="","Conferir categoria",IF(H61="","Conferir valores",IF(I61="","Conferir estado","OK"))))))))</f>
        <v/>
      </c>
    </row>
    <row r="62" ht="20" customHeight="1">
      <c r="A62" s="21" t="n"/>
      <c r="B62" s="22" t="n"/>
      <c r="C62" s="23" t="n"/>
      <c r="D62" s="12">
        <f>IF(C62="","",IFERROR(VLOOKUP(C62,'Parâmetros'!$D$4:$E$103,2,FALSE),""))</f>
        <v/>
      </c>
      <c r="E62" s="24" t="n"/>
      <c r="F62" s="25" t="n"/>
      <c r="G62" s="39" t="n"/>
      <c r="H62" s="33">
        <f>IF(OR(F62="",G62=""),"",IFERROR(F62*G62,""))</f>
        <v/>
      </c>
      <c r="I62" s="21" t="n"/>
      <c r="J62" s="12">
        <f>IF(AND(A62="",B62="",C62="",E62="",F62="",G62="",I62=""),"",IF(A62="","Conferir ID",IF(B62="","Conferir data",IF(IFERROR(YEAR(B62),0)&lt;&gt;'Parâmetros'!$B$4,"Conferir ano",IF(C62="","Conferir categoria",IF(D62="","Conferir categoria",IF(H62="","Conferir valores",IF(I62="","Conferir estado","OK"))))))))</f>
        <v/>
      </c>
    </row>
    <row r="63" ht="20" customHeight="1">
      <c r="A63" s="21" t="n"/>
      <c r="B63" s="22" t="n"/>
      <c r="C63" s="23" t="n"/>
      <c r="D63" s="16">
        <f>IF(C63="","",IFERROR(VLOOKUP(C63,'Parâmetros'!$D$4:$E$103,2,FALSE),""))</f>
        <v/>
      </c>
      <c r="E63" s="24" t="n"/>
      <c r="F63" s="25" t="n"/>
      <c r="G63" s="39" t="n"/>
      <c r="H63" s="35">
        <f>IF(OR(F63="",G63=""),"",IFERROR(F63*G63,""))</f>
        <v/>
      </c>
      <c r="I63" s="21" t="n"/>
      <c r="J63" s="16">
        <f>IF(AND(A63="",B63="",C63="",E63="",F63="",G63="",I63=""),"",IF(A63="","Conferir ID",IF(B63="","Conferir data",IF(IFERROR(YEAR(B63),0)&lt;&gt;'Parâmetros'!$B$4,"Conferir ano",IF(C63="","Conferir categoria",IF(D63="","Conferir categoria",IF(H63="","Conferir valores",IF(I63="","Conferir estado","OK"))))))))</f>
        <v/>
      </c>
    </row>
    <row r="64" ht="20" customHeight="1">
      <c r="A64" s="21" t="n"/>
      <c r="B64" s="22" t="n"/>
      <c r="C64" s="23" t="n"/>
      <c r="D64" s="12">
        <f>IF(C64="","",IFERROR(VLOOKUP(C64,'Parâmetros'!$D$4:$E$103,2,FALSE),""))</f>
        <v/>
      </c>
      <c r="E64" s="24" t="n"/>
      <c r="F64" s="25" t="n"/>
      <c r="G64" s="39" t="n"/>
      <c r="H64" s="33">
        <f>IF(OR(F64="",G64=""),"",IFERROR(F64*G64,""))</f>
        <v/>
      </c>
      <c r="I64" s="21" t="n"/>
      <c r="J64" s="12">
        <f>IF(AND(A64="",B64="",C64="",E64="",F64="",G64="",I64=""),"",IF(A64="","Conferir ID",IF(B64="","Conferir data",IF(IFERROR(YEAR(B64),0)&lt;&gt;'Parâmetros'!$B$4,"Conferir ano",IF(C64="","Conferir categoria",IF(D64="","Conferir categoria",IF(H64="","Conferir valores",IF(I64="","Conferir estado","OK"))))))))</f>
        <v/>
      </c>
    </row>
    <row r="65" ht="20" customHeight="1">
      <c r="A65" s="21" t="n"/>
      <c r="B65" s="22" t="n"/>
      <c r="C65" s="23" t="n"/>
      <c r="D65" s="16">
        <f>IF(C65="","",IFERROR(VLOOKUP(C65,'Parâmetros'!$D$4:$E$103,2,FALSE),""))</f>
        <v/>
      </c>
      <c r="E65" s="24" t="n"/>
      <c r="F65" s="25" t="n"/>
      <c r="G65" s="39" t="n"/>
      <c r="H65" s="35">
        <f>IF(OR(F65="",G65=""),"",IFERROR(F65*G65,""))</f>
        <v/>
      </c>
      <c r="I65" s="21" t="n"/>
      <c r="J65" s="16">
        <f>IF(AND(A65="",B65="",C65="",E65="",F65="",G65="",I65=""),"",IF(A65="","Conferir ID",IF(B65="","Conferir data",IF(IFERROR(YEAR(B65),0)&lt;&gt;'Parâmetros'!$B$4,"Conferir ano",IF(C65="","Conferir categoria",IF(D65="","Conferir categoria",IF(H65="","Conferir valores",IF(I65="","Conferir estado","OK"))))))))</f>
        <v/>
      </c>
    </row>
    <row r="66" ht="20" customHeight="1">
      <c r="A66" s="21" t="n"/>
      <c r="B66" s="22" t="n"/>
      <c r="C66" s="23" t="n"/>
      <c r="D66" s="12">
        <f>IF(C66="","",IFERROR(VLOOKUP(C66,'Parâmetros'!$D$4:$E$103,2,FALSE),""))</f>
        <v/>
      </c>
      <c r="E66" s="24" t="n"/>
      <c r="F66" s="25" t="n"/>
      <c r="G66" s="39" t="n"/>
      <c r="H66" s="33">
        <f>IF(OR(F66="",G66=""),"",IFERROR(F66*G66,""))</f>
        <v/>
      </c>
      <c r="I66" s="21" t="n"/>
      <c r="J66" s="12">
        <f>IF(AND(A66="",B66="",C66="",E66="",F66="",G66="",I66=""),"",IF(A66="","Conferir ID",IF(B66="","Conferir data",IF(IFERROR(YEAR(B66),0)&lt;&gt;'Parâmetros'!$B$4,"Conferir ano",IF(C66="","Conferir categoria",IF(D66="","Conferir categoria",IF(H66="","Conferir valores",IF(I66="","Conferir estado","OK"))))))))</f>
        <v/>
      </c>
    </row>
    <row r="67" ht="20" customHeight="1">
      <c r="A67" s="21" t="n"/>
      <c r="B67" s="22" t="n"/>
      <c r="C67" s="23" t="n"/>
      <c r="D67" s="16">
        <f>IF(C67="","",IFERROR(VLOOKUP(C67,'Parâmetros'!$D$4:$E$103,2,FALSE),""))</f>
        <v/>
      </c>
      <c r="E67" s="24" t="n"/>
      <c r="F67" s="25" t="n"/>
      <c r="G67" s="39" t="n"/>
      <c r="H67" s="35">
        <f>IF(OR(F67="",G67=""),"",IFERROR(F67*G67,""))</f>
        <v/>
      </c>
      <c r="I67" s="21" t="n"/>
      <c r="J67" s="16">
        <f>IF(AND(A67="",B67="",C67="",E67="",F67="",G67="",I67=""),"",IF(A67="","Conferir ID",IF(B67="","Conferir data",IF(IFERROR(YEAR(B67),0)&lt;&gt;'Parâmetros'!$B$4,"Conferir ano",IF(C67="","Conferir categoria",IF(D67="","Conferir categoria",IF(H67="","Conferir valores",IF(I67="","Conferir estado","OK"))))))))</f>
        <v/>
      </c>
    </row>
    <row r="68" ht="20" customHeight="1">
      <c r="A68" s="21" t="n"/>
      <c r="B68" s="22" t="n"/>
      <c r="C68" s="23" t="n"/>
      <c r="D68" s="12">
        <f>IF(C68="","",IFERROR(VLOOKUP(C68,'Parâmetros'!$D$4:$E$103,2,FALSE),""))</f>
        <v/>
      </c>
      <c r="E68" s="24" t="n"/>
      <c r="F68" s="25" t="n"/>
      <c r="G68" s="39" t="n"/>
      <c r="H68" s="33">
        <f>IF(OR(F68="",G68=""),"",IFERROR(F68*G68,""))</f>
        <v/>
      </c>
      <c r="I68" s="21" t="n"/>
      <c r="J68" s="12">
        <f>IF(AND(A68="",B68="",C68="",E68="",F68="",G68="",I68=""),"",IF(A68="","Conferir ID",IF(B68="","Conferir data",IF(IFERROR(YEAR(B68),0)&lt;&gt;'Parâmetros'!$B$4,"Conferir ano",IF(C68="","Conferir categoria",IF(D68="","Conferir categoria",IF(H68="","Conferir valores",IF(I68="","Conferir estado","OK"))))))))</f>
        <v/>
      </c>
    </row>
    <row r="69" ht="20" customHeight="1">
      <c r="A69" s="21" t="n"/>
      <c r="B69" s="22" t="n"/>
      <c r="C69" s="23" t="n"/>
      <c r="D69" s="16">
        <f>IF(C69="","",IFERROR(VLOOKUP(C69,'Parâmetros'!$D$4:$E$103,2,FALSE),""))</f>
        <v/>
      </c>
      <c r="E69" s="24" t="n"/>
      <c r="F69" s="25" t="n"/>
      <c r="G69" s="39" t="n"/>
      <c r="H69" s="35">
        <f>IF(OR(F69="",G69=""),"",IFERROR(F69*G69,""))</f>
        <v/>
      </c>
      <c r="I69" s="21" t="n"/>
      <c r="J69" s="16">
        <f>IF(AND(A69="",B69="",C69="",E69="",F69="",G69="",I69=""),"",IF(A69="","Conferir ID",IF(B69="","Conferir data",IF(IFERROR(YEAR(B69),0)&lt;&gt;'Parâmetros'!$B$4,"Conferir ano",IF(C69="","Conferir categoria",IF(D69="","Conferir categoria",IF(H69="","Conferir valores",IF(I69="","Conferir estado","OK"))))))))</f>
        <v/>
      </c>
    </row>
    <row r="70" ht="20" customHeight="1">
      <c r="A70" s="21" t="n"/>
      <c r="B70" s="22" t="n"/>
      <c r="C70" s="23" t="n"/>
      <c r="D70" s="12">
        <f>IF(C70="","",IFERROR(VLOOKUP(C70,'Parâmetros'!$D$4:$E$103,2,FALSE),""))</f>
        <v/>
      </c>
      <c r="E70" s="24" t="n"/>
      <c r="F70" s="25" t="n"/>
      <c r="G70" s="39" t="n"/>
      <c r="H70" s="33">
        <f>IF(OR(F70="",G70=""),"",IFERROR(F70*G70,""))</f>
        <v/>
      </c>
      <c r="I70" s="21" t="n"/>
      <c r="J70" s="12">
        <f>IF(AND(A70="",B70="",C70="",E70="",F70="",G70="",I70=""),"",IF(A70="","Conferir ID",IF(B70="","Conferir data",IF(IFERROR(YEAR(B70),0)&lt;&gt;'Parâmetros'!$B$4,"Conferir ano",IF(C70="","Conferir categoria",IF(D70="","Conferir categoria",IF(H70="","Conferir valores",IF(I70="","Conferir estado","OK"))))))))</f>
        <v/>
      </c>
    </row>
    <row r="71" ht="20" customHeight="1">
      <c r="A71" s="21" t="n"/>
      <c r="B71" s="22" t="n"/>
      <c r="C71" s="23" t="n"/>
      <c r="D71" s="16">
        <f>IF(C71="","",IFERROR(VLOOKUP(C71,'Parâmetros'!$D$4:$E$103,2,FALSE),""))</f>
        <v/>
      </c>
      <c r="E71" s="24" t="n"/>
      <c r="F71" s="25" t="n"/>
      <c r="G71" s="39" t="n"/>
      <c r="H71" s="35">
        <f>IF(OR(F71="",G71=""),"",IFERROR(F71*G71,""))</f>
        <v/>
      </c>
      <c r="I71" s="21" t="n"/>
      <c r="J71" s="16">
        <f>IF(AND(A71="",B71="",C71="",E71="",F71="",G71="",I71=""),"",IF(A71="","Conferir ID",IF(B71="","Conferir data",IF(IFERROR(YEAR(B71),0)&lt;&gt;'Parâmetros'!$B$4,"Conferir ano",IF(C71="","Conferir categoria",IF(D71="","Conferir categoria",IF(H71="","Conferir valores",IF(I71="","Conferir estado","OK"))))))))</f>
        <v/>
      </c>
    </row>
    <row r="72" ht="20" customHeight="1">
      <c r="A72" s="21" t="n"/>
      <c r="B72" s="22" t="n"/>
      <c r="C72" s="23" t="n"/>
      <c r="D72" s="12">
        <f>IF(C72="","",IFERROR(VLOOKUP(C72,'Parâmetros'!$D$4:$E$103,2,FALSE),""))</f>
        <v/>
      </c>
      <c r="E72" s="24" t="n"/>
      <c r="F72" s="25" t="n"/>
      <c r="G72" s="39" t="n"/>
      <c r="H72" s="33">
        <f>IF(OR(F72="",G72=""),"",IFERROR(F72*G72,""))</f>
        <v/>
      </c>
      <c r="I72" s="21" t="n"/>
      <c r="J72" s="12">
        <f>IF(AND(A72="",B72="",C72="",E72="",F72="",G72="",I72=""),"",IF(A72="","Conferir ID",IF(B72="","Conferir data",IF(IFERROR(YEAR(B72),0)&lt;&gt;'Parâmetros'!$B$4,"Conferir ano",IF(C72="","Conferir categoria",IF(D72="","Conferir categoria",IF(H72="","Conferir valores",IF(I72="","Conferir estado","OK"))))))))</f>
        <v/>
      </c>
    </row>
    <row r="73" ht="20" customHeight="1">
      <c r="A73" s="21" t="n"/>
      <c r="B73" s="22" t="n"/>
      <c r="C73" s="23" t="n"/>
      <c r="D73" s="16">
        <f>IF(C73="","",IFERROR(VLOOKUP(C73,'Parâmetros'!$D$4:$E$103,2,FALSE),""))</f>
        <v/>
      </c>
      <c r="E73" s="24" t="n"/>
      <c r="F73" s="25" t="n"/>
      <c r="G73" s="39" t="n"/>
      <c r="H73" s="35">
        <f>IF(OR(F73="",G73=""),"",IFERROR(F73*G73,""))</f>
        <v/>
      </c>
      <c r="I73" s="21" t="n"/>
      <c r="J73" s="16">
        <f>IF(AND(A73="",B73="",C73="",E73="",F73="",G73="",I73=""),"",IF(A73="","Conferir ID",IF(B73="","Conferir data",IF(IFERROR(YEAR(B73),0)&lt;&gt;'Parâmetros'!$B$4,"Conferir ano",IF(C73="","Conferir categoria",IF(D73="","Conferir categoria",IF(H73="","Conferir valores",IF(I73="","Conferir estado","OK"))))))))</f>
        <v/>
      </c>
    </row>
    <row r="74" ht="20" customHeight="1">
      <c r="A74" s="21" t="n"/>
      <c r="B74" s="22" t="n"/>
      <c r="C74" s="23" t="n"/>
      <c r="D74" s="12">
        <f>IF(C74="","",IFERROR(VLOOKUP(C74,'Parâmetros'!$D$4:$E$103,2,FALSE),""))</f>
        <v/>
      </c>
      <c r="E74" s="24" t="n"/>
      <c r="F74" s="25" t="n"/>
      <c r="G74" s="39" t="n"/>
      <c r="H74" s="33">
        <f>IF(OR(F74="",G74=""),"",IFERROR(F74*G74,""))</f>
        <v/>
      </c>
      <c r="I74" s="21" t="n"/>
      <c r="J74" s="12">
        <f>IF(AND(A74="",B74="",C74="",E74="",F74="",G74="",I74=""),"",IF(A74="","Conferir ID",IF(B74="","Conferir data",IF(IFERROR(YEAR(B74),0)&lt;&gt;'Parâmetros'!$B$4,"Conferir ano",IF(C74="","Conferir categoria",IF(D74="","Conferir categoria",IF(H74="","Conferir valores",IF(I74="","Conferir estado","OK"))))))))</f>
        <v/>
      </c>
    </row>
    <row r="75" ht="20" customHeight="1">
      <c r="A75" s="21" t="n"/>
      <c r="B75" s="22" t="n"/>
      <c r="C75" s="23" t="n"/>
      <c r="D75" s="16">
        <f>IF(C75="","",IFERROR(VLOOKUP(C75,'Parâmetros'!$D$4:$E$103,2,FALSE),""))</f>
        <v/>
      </c>
      <c r="E75" s="24" t="n"/>
      <c r="F75" s="25" t="n"/>
      <c r="G75" s="39" t="n"/>
      <c r="H75" s="35">
        <f>IF(OR(F75="",G75=""),"",IFERROR(F75*G75,""))</f>
        <v/>
      </c>
      <c r="I75" s="21" t="n"/>
      <c r="J75" s="16">
        <f>IF(AND(A75="",B75="",C75="",E75="",F75="",G75="",I75=""),"",IF(A75="","Conferir ID",IF(B75="","Conferir data",IF(IFERROR(YEAR(B75),0)&lt;&gt;'Parâmetros'!$B$4,"Conferir ano",IF(C75="","Conferir categoria",IF(D75="","Conferir categoria",IF(H75="","Conferir valores",IF(I75="","Conferir estado","OK"))))))))</f>
        <v/>
      </c>
    </row>
    <row r="76" ht="20" customHeight="1">
      <c r="A76" s="21" t="n"/>
      <c r="B76" s="22" t="n"/>
      <c r="C76" s="23" t="n"/>
      <c r="D76" s="12">
        <f>IF(C76="","",IFERROR(VLOOKUP(C76,'Parâmetros'!$D$4:$E$103,2,FALSE),""))</f>
        <v/>
      </c>
      <c r="E76" s="24" t="n"/>
      <c r="F76" s="25" t="n"/>
      <c r="G76" s="39" t="n"/>
      <c r="H76" s="33">
        <f>IF(OR(F76="",G76=""),"",IFERROR(F76*G76,""))</f>
        <v/>
      </c>
      <c r="I76" s="21" t="n"/>
      <c r="J76" s="12">
        <f>IF(AND(A76="",B76="",C76="",E76="",F76="",G76="",I76=""),"",IF(A76="","Conferir ID",IF(B76="","Conferir data",IF(IFERROR(YEAR(B76),0)&lt;&gt;'Parâmetros'!$B$4,"Conferir ano",IF(C76="","Conferir categoria",IF(D76="","Conferir categoria",IF(H76="","Conferir valores",IF(I76="","Conferir estado","OK"))))))))</f>
        <v/>
      </c>
    </row>
    <row r="77" ht="20" customHeight="1">
      <c r="A77" s="21" t="n"/>
      <c r="B77" s="22" t="n"/>
      <c r="C77" s="23" t="n"/>
      <c r="D77" s="16">
        <f>IF(C77="","",IFERROR(VLOOKUP(C77,'Parâmetros'!$D$4:$E$103,2,FALSE),""))</f>
        <v/>
      </c>
      <c r="E77" s="24" t="n"/>
      <c r="F77" s="25" t="n"/>
      <c r="G77" s="39" t="n"/>
      <c r="H77" s="35">
        <f>IF(OR(F77="",G77=""),"",IFERROR(F77*G77,""))</f>
        <v/>
      </c>
      <c r="I77" s="21" t="n"/>
      <c r="J77" s="16">
        <f>IF(AND(A77="",B77="",C77="",E77="",F77="",G77="",I77=""),"",IF(A77="","Conferir ID",IF(B77="","Conferir data",IF(IFERROR(YEAR(B77),0)&lt;&gt;'Parâmetros'!$B$4,"Conferir ano",IF(C77="","Conferir categoria",IF(D77="","Conferir categoria",IF(H77="","Conferir valores",IF(I77="","Conferir estado","OK"))))))))</f>
        <v/>
      </c>
    </row>
    <row r="78" ht="20" customHeight="1">
      <c r="A78" s="21" t="n"/>
      <c r="B78" s="22" t="n"/>
      <c r="C78" s="23" t="n"/>
      <c r="D78" s="12">
        <f>IF(C78="","",IFERROR(VLOOKUP(C78,'Parâmetros'!$D$4:$E$103,2,FALSE),""))</f>
        <v/>
      </c>
      <c r="E78" s="24" t="n"/>
      <c r="F78" s="25" t="n"/>
      <c r="G78" s="39" t="n"/>
      <c r="H78" s="33">
        <f>IF(OR(F78="",G78=""),"",IFERROR(F78*G78,""))</f>
        <v/>
      </c>
      <c r="I78" s="21" t="n"/>
      <c r="J78" s="12">
        <f>IF(AND(A78="",B78="",C78="",E78="",F78="",G78="",I78=""),"",IF(A78="","Conferir ID",IF(B78="","Conferir data",IF(IFERROR(YEAR(B78),0)&lt;&gt;'Parâmetros'!$B$4,"Conferir ano",IF(C78="","Conferir categoria",IF(D78="","Conferir categoria",IF(H78="","Conferir valores",IF(I78="","Conferir estado","OK"))))))))</f>
        <v/>
      </c>
    </row>
    <row r="79" ht="20" customHeight="1">
      <c r="A79" s="21" t="n"/>
      <c r="B79" s="22" t="n"/>
      <c r="C79" s="23" t="n"/>
      <c r="D79" s="16">
        <f>IF(C79="","",IFERROR(VLOOKUP(C79,'Parâmetros'!$D$4:$E$103,2,FALSE),""))</f>
        <v/>
      </c>
      <c r="E79" s="24" t="n"/>
      <c r="F79" s="25" t="n"/>
      <c r="G79" s="39" t="n"/>
      <c r="H79" s="35">
        <f>IF(OR(F79="",G79=""),"",IFERROR(F79*G79,""))</f>
        <v/>
      </c>
      <c r="I79" s="21" t="n"/>
      <c r="J79" s="16">
        <f>IF(AND(A79="",B79="",C79="",E79="",F79="",G79="",I79=""),"",IF(A79="","Conferir ID",IF(B79="","Conferir data",IF(IFERROR(YEAR(B79),0)&lt;&gt;'Parâmetros'!$B$4,"Conferir ano",IF(C79="","Conferir categoria",IF(D79="","Conferir categoria",IF(H79="","Conferir valores",IF(I79="","Conferir estado","OK"))))))))</f>
        <v/>
      </c>
    </row>
    <row r="80" ht="20" customHeight="1">
      <c r="A80" s="21" t="n"/>
      <c r="B80" s="22" t="n"/>
      <c r="C80" s="23" t="n"/>
      <c r="D80" s="12">
        <f>IF(C80="","",IFERROR(VLOOKUP(C80,'Parâmetros'!$D$4:$E$103,2,FALSE),""))</f>
        <v/>
      </c>
      <c r="E80" s="24" t="n"/>
      <c r="F80" s="25" t="n"/>
      <c r="G80" s="39" t="n"/>
      <c r="H80" s="33">
        <f>IF(OR(F80="",G80=""),"",IFERROR(F80*G80,""))</f>
        <v/>
      </c>
      <c r="I80" s="21" t="n"/>
      <c r="J80" s="12">
        <f>IF(AND(A80="",B80="",C80="",E80="",F80="",G80="",I80=""),"",IF(A80="","Conferir ID",IF(B80="","Conferir data",IF(IFERROR(YEAR(B80),0)&lt;&gt;'Parâmetros'!$B$4,"Conferir ano",IF(C80="","Conferir categoria",IF(D80="","Conferir categoria",IF(H80="","Conferir valores",IF(I80="","Conferir estado","OK"))))))))</f>
        <v/>
      </c>
    </row>
    <row r="81" ht="20" customHeight="1">
      <c r="A81" s="21" t="n"/>
      <c r="B81" s="22" t="n"/>
      <c r="C81" s="23" t="n"/>
      <c r="D81" s="16">
        <f>IF(C81="","",IFERROR(VLOOKUP(C81,'Parâmetros'!$D$4:$E$103,2,FALSE),""))</f>
        <v/>
      </c>
      <c r="E81" s="24" t="n"/>
      <c r="F81" s="25" t="n"/>
      <c r="G81" s="39" t="n"/>
      <c r="H81" s="35">
        <f>IF(OR(F81="",G81=""),"",IFERROR(F81*G81,""))</f>
        <v/>
      </c>
      <c r="I81" s="21" t="n"/>
      <c r="J81" s="16">
        <f>IF(AND(A81="",B81="",C81="",E81="",F81="",G81="",I81=""),"",IF(A81="","Conferir ID",IF(B81="","Conferir data",IF(IFERROR(YEAR(B81),0)&lt;&gt;'Parâmetros'!$B$4,"Conferir ano",IF(C81="","Conferir categoria",IF(D81="","Conferir categoria",IF(H81="","Conferir valores",IF(I81="","Conferir estado","OK"))))))))</f>
        <v/>
      </c>
    </row>
    <row r="82" ht="20" customHeight="1">
      <c r="A82" s="21" t="n"/>
      <c r="B82" s="22" t="n"/>
      <c r="C82" s="23" t="n"/>
      <c r="D82" s="12">
        <f>IF(C82="","",IFERROR(VLOOKUP(C82,'Parâmetros'!$D$4:$E$103,2,FALSE),""))</f>
        <v/>
      </c>
      <c r="E82" s="24" t="n"/>
      <c r="F82" s="25" t="n"/>
      <c r="G82" s="39" t="n"/>
      <c r="H82" s="33">
        <f>IF(OR(F82="",G82=""),"",IFERROR(F82*G82,""))</f>
        <v/>
      </c>
      <c r="I82" s="21" t="n"/>
      <c r="J82" s="12">
        <f>IF(AND(A82="",B82="",C82="",E82="",F82="",G82="",I82=""),"",IF(A82="","Conferir ID",IF(B82="","Conferir data",IF(IFERROR(YEAR(B82),0)&lt;&gt;'Parâmetros'!$B$4,"Conferir ano",IF(C82="","Conferir categoria",IF(D82="","Conferir categoria",IF(H82="","Conferir valores",IF(I82="","Conferir estado","OK"))))))))</f>
        <v/>
      </c>
    </row>
    <row r="83" ht="20" customHeight="1">
      <c r="A83" s="21" t="n"/>
      <c r="B83" s="22" t="n"/>
      <c r="C83" s="23" t="n"/>
      <c r="D83" s="16">
        <f>IF(C83="","",IFERROR(VLOOKUP(C83,'Parâmetros'!$D$4:$E$103,2,FALSE),""))</f>
        <v/>
      </c>
      <c r="E83" s="24" t="n"/>
      <c r="F83" s="25" t="n"/>
      <c r="G83" s="39" t="n"/>
      <c r="H83" s="35">
        <f>IF(OR(F83="",G83=""),"",IFERROR(F83*G83,""))</f>
        <v/>
      </c>
      <c r="I83" s="21" t="n"/>
      <c r="J83" s="16">
        <f>IF(AND(A83="",B83="",C83="",E83="",F83="",G83="",I83=""),"",IF(A83="","Conferir ID",IF(B83="","Conferir data",IF(IFERROR(YEAR(B83),0)&lt;&gt;'Parâmetros'!$B$4,"Conferir ano",IF(C83="","Conferir categoria",IF(D83="","Conferir categoria",IF(H83="","Conferir valores",IF(I83="","Conferir estado","OK"))))))))</f>
        <v/>
      </c>
    </row>
    <row r="84" ht="20" customHeight="1">
      <c r="A84" s="21" t="n"/>
      <c r="B84" s="22" t="n"/>
      <c r="C84" s="23" t="n"/>
      <c r="D84" s="12">
        <f>IF(C84="","",IFERROR(VLOOKUP(C84,'Parâmetros'!$D$4:$E$103,2,FALSE),""))</f>
        <v/>
      </c>
      <c r="E84" s="24" t="n"/>
      <c r="F84" s="25" t="n"/>
      <c r="G84" s="39" t="n"/>
      <c r="H84" s="33">
        <f>IF(OR(F84="",G84=""),"",IFERROR(F84*G84,""))</f>
        <v/>
      </c>
      <c r="I84" s="21" t="n"/>
      <c r="J84" s="12">
        <f>IF(AND(A84="",B84="",C84="",E84="",F84="",G84="",I84=""),"",IF(A84="","Conferir ID",IF(B84="","Conferir data",IF(IFERROR(YEAR(B84),0)&lt;&gt;'Parâmetros'!$B$4,"Conferir ano",IF(C84="","Conferir categoria",IF(D84="","Conferir categoria",IF(H84="","Conferir valores",IF(I84="","Conferir estado","OK"))))))))</f>
        <v/>
      </c>
    </row>
    <row r="85" ht="20" customHeight="1">
      <c r="A85" s="21" t="n"/>
      <c r="B85" s="22" t="n"/>
      <c r="C85" s="23" t="n"/>
      <c r="D85" s="16">
        <f>IF(C85="","",IFERROR(VLOOKUP(C85,'Parâmetros'!$D$4:$E$103,2,FALSE),""))</f>
        <v/>
      </c>
      <c r="E85" s="24" t="n"/>
      <c r="F85" s="25" t="n"/>
      <c r="G85" s="39" t="n"/>
      <c r="H85" s="35">
        <f>IF(OR(F85="",G85=""),"",IFERROR(F85*G85,""))</f>
        <v/>
      </c>
      <c r="I85" s="21" t="n"/>
      <c r="J85" s="16">
        <f>IF(AND(A85="",B85="",C85="",E85="",F85="",G85="",I85=""),"",IF(A85="","Conferir ID",IF(B85="","Conferir data",IF(IFERROR(YEAR(B85),0)&lt;&gt;'Parâmetros'!$B$4,"Conferir ano",IF(C85="","Conferir categoria",IF(D85="","Conferir categoria",IF(H85="","Conferir valores",IF(I85="","Conferir estado","OK"))))))))</f>
        <v/>
      </c>
    </row>
    <row r="86" ht="20" customHeight="1">
      <c r="A86" s="21" t="n"/>
      <c r="B86" s="22" t="n"/>
      <c r="C86" s="23" t="n"/>
      <c r="D86" s="12">
        <f>IF(C86="","",IFERROR(VLOOKUP(C86,'Parâmetros'!$D$4:$E$103,2,FALSE),""))</f>
        <v/>
      </c>
      <c r="E86" s="24" t="n"/>
      <c r="F86" s="25" t="n"/>
      <c r="G86" s="39" t="n"/>
      <c r="H86" s="33">
        <f>IF(OR(F86="",G86=""),"",IFERROR(F86*G86,""))</f>
        <v/>
      </c>
      <c r="I86" s="21" t="n"/>
      <c r="J86" s="12">
        <f>IF(AND(A86="",B86="",C86="",E86="",F86="",G86="",I86=""),"",IF(A86="","Conferir ID",IF(B86="","Conferir data",IF(IFERROR(YEAR(B86),0)&lt;&gt;'Parâmetros'!$B$4,"Conferir ano",IF(C86="","Conferir categoria",IF(D86="","Conferir categoria",IF(H86="","Conferir valores",IF(I86="","Conferir estado","OK"))))))))</f>
        <v/>
      </c>
    </row>
    <row r="87" ht="20" customHeight="1">
      <c r="A87" s="21" t="n"/>
      <c r="B87" s="22" t="n"/>
      <c r="C87" s="23" t="n"/>
      <c r="D87" s="16">
        <f>IF(C87="","",IFERROR(VLOOKUP(C87,'Parâmetros'!$D$4:$E$103,2,FALSE),""))</f>
        <v/>
      </c>
      <c r="E87" s="24" t="n"/>
      <c r="F87" s="25" t="n"/>
      <c r="G87" s="39" t="n"/>
      <c r="H87" s="35">
        <f>IF(OR(F87="",G87=""),"",IFERROR(F87*G87,""))</f>
        <v/>
      </c>
      <c r="I87" s="21" t="n"/>
      <c r="J87" s="16">
        <f>IF(AND(A87="",B87="",C87="",E87="",F87="",G87="",I87=""),"",IF(A87="","Conferir ID",IF(B87="","Conferir data",IF(IFERROR(YEAR(B87),0)&lt;&gt;'Parâmetros'!$B$4,"Conferir ano",IF(C87="","Conferir categoria",IF(D87="","Conferir categoria",IF(H87="","Conferir valores",IF(I87="","Conferir estado","OK"))))))))</f>
        <v/>
      </c>
    </row>
    <row r="88" ht="20" customHeight="1">
      <c r="A88" s="21" t="n"/>
      <c r="B88" s="22" t="n"/>
      <c r="C88" s="23" t="n"/>
      <c r="D88" s="12">
        <f>IF(C88="","",IFERROR(VLOOKUP(C88,'Parâmetros'!$D$4:$E$103,2,FALSE),""))</f>
        <v/>
      </c>
      <c r="E88" s="24" t="n"/>
      <c r="F88" s="25" t="n"/>
      <c r="G88" s="39" t="n"/>
      <c r="H88" s="33">
        <f>IF(OR(F88="",G88=""),"",IFERROR(F88*G88,""))</f>
        <v/>
      </c>
      <c r="I88" s="21" t="n"/>
      <c r="J88" s="12">
        <f>IF(AND(A88="",B88="",C88="",E88="",F88="",G88="",I88=""),"",IF(A88="","Conferir ID",IF(B88="","Conferir data",IF(IFERROR(YEAR(B88),0)&lt;&gt;'Parâmetros'!$B$4,"Conferir ano",IF(C88="","Conferir categoria",IF(D88="","Conferir categoria",IF(H88="","Conferir valores",IF(I88="","Conferir estado","OK"))))))))</f>
        <v/>
      </c>
    </row>
    <row r="89" ht="20" customHeight="1">
      <c r="A89" s="21" t="n"/>
      <c r="B89" s="22" t="n"/>
      <c r="C89" s="23" t="n"/>
      <c r="D89" s="16">
        <f>IF(C89="","",IFERROR(VLOOKUP(C89,'Parâmetros'!$D$4:$E$103,2,FALSE),""))</f>
        <v/>
      </c>
      <c r="E89" s="24" t="n"/>
      <c r="F89" s="25" t="n"/>
      <c r="G89" s="39" t="n"/>
      <c r="H89" s="35">
        <f>IF(OR(F89="",G89=""),"",IFERROR(F89*G89,""))</f>
        <v/>
      </c>
      <c r="I89" s="21" t="n"/>
      <c r="J89" s="16">
        <f>IF(AND(A89="",B89="",C89="",E89="",F89="",G89="",I89=""),"",IF(A89="","Conferir ID",IF(B89="","Conferir data",IF(IFERROR(YEAR(B89),0)&lt;&gt;'Parâmetros'!$B$4,"Conferir ano",IF(C89="","Conferir categoria",IF(D89="","Conferir categoria",IF(H89="","Conferir valores",IF(I89="","Conferir estado","OK"))))))))</f>
        <v/>
      </c>
    </row>
    <row r="90" ht="20" customHeight="1">
      <c r="A90" s="21" t="n"/>
      <c r="B90" s="22" t="n"/>
      <c r="C90" s="23" t="n"/>
      <c r="D90" s="12">
        <f>IF(C90="","",IFERROR(VLOOKUP(C90,'Parâmetros'!$D$4:$E$103,2,FALSE),""))</f>
        <v/>
      </c>
      <c r="E90" s="24" t="n"/>
      <c r="F90" s="25" t="n"/>
      <c r="G90" s="39" t="n"/>
      <c r="H90" s="33">
        <f>IF(OR(F90="",G90=""),"",IFERROR(F90*G90,""))</f>
        <v/>
      </c>
      <c r="I90" s="21" t="n"/>
      <c r="J90" s="12">
        <f>IF(AND(A90="",B90="",C90="",E90="",F90="",G90="",I90=""),"",IF(A90="","Conferir ID",IF(B90="","Conferir data",IF(IFERROR(YEAR(B90),0)&lt;&gt;'Parâmetros'!$B$4,"Conferir ano",IF(C90="","Conferir categoria",IF(D90="","Conferir categoria",IF(H90="","Conferir valores",IF(I90="","Conferir estado","OK"))))))))</f>
        <v/>
      </c>
    </row>
    <row r="91" ht="20" customHeight="1">
      <c r="A91" s="21" t="n"/>
      <c r="B91" s="22" t="n"/>
      <c r="C91" s="23" t="n"/>
      <c r="D91" s="16">
        <f>IF(C91="","",IFERROR(VLOOKUP(C91,'Parâmetros'!$D$4:$E$103,2,FALSE),""))</f>
        <v/>
      </c>
      <c r="E91" s="24" t="n"/>
      <c r="F91" s="25" t="n"/>
      <c r="G91" s="39" t="n"/>
      <c r="H91" s="35">
        <f>IF(OR(F91="",G91=""),"",IFERROR(F91*G91,""))</f>
        <v/>
      </c>
      <c r="I91" s="21" t="n"/>
      <c r="J91" s="16">
        <f>IF(AND(A91="",B91="",C91="",E91="",F91="",G91="",I91=""),"",IF(A91="","Conferir ID",IF(B91="","Conferir data",IF(IFERROR(YEAR(B91),0)&lt;&gt;'Parâmetros'!$B$4,"Conferir ano",IF(C91="","Conferir categoria",IF(D91="","Conferir categoria",IF(H91="","Conferir valores",IF(I91="","Conferir estado","OK"))))))))</f>
        <v/>
      </c>
    </row>
    <row r="92" ht="20" customHeight="1">
      <c r="A92" s="21" t="n"/>
      <c r="B92" s="22" t="n"/>
      <c r="C92" s="23" t="n"/>
      <c r="D92" s="12">
        <f>IF(C92="","",IFERROR(VLOOKUP(C92,'Parâmetros'!$D$4:$E$103,2,FALSE),""))</f>
        <v/>
      </c>
      <c r="E92" s="24" t="n"/>
      <c r="F92" s="25" t="n"/>
      <c r="G92" s="39" t="n"/>
      <c r="H92" s="33">
        <f>IF(OR(F92="",G92=""),"",IFERROR(F92*G92,""))</f>
        <v/>
      </c>
      <c r="I92" s="21" t="n"/>
      <c r="J92" s="12">
        <f>IF(AND(A92="",B92="",C92="",E92="",F92="",G92="",I92=""),"",IF(A92="","Conferir ID",IF(B92="","Conferir data",IF(IFERROR(YEAR(B92),0)&lt;&gt;'Parâmetros'!$B$4,"Conferir ano",IF(C92="","Conferir categoria",IF(D92="","Conferir categoria",IF(H92="","Conferir valores",IF(I92="","Conferir estado","OK"))))))))</f>
        <v/>
      </c>
    </row>
    <row r="93" ht="20" customHeight="1">
      <c r="A93" s="21" t="n"/>
      <c r="B93" s="22" t="n"/>
      <c r="C93" s="23" t="n"/>
      <c r="D93" s="16">
        <f>IF(C93="","",IFERROR(VLOOKUP(C93,'Parâmetros'!$D$4:$E$103,2,FALSE),""))</f>
        <v/>
      </c>
      <c r="E93" s="24" t="n"/>
      <c r="F93" s="25" t="n"/>
      <c r="G93" s="39" t="n"/>
      <c r="H93" s="35">
        <f>IF(OR(F93="",G93=""),"",IFERROR(F93*G93,""))</f>
        <v/>
      </c>
      <c r="I93" s="21" t="n"/>
      <c r="J93" s="16">
        <f>IF(AND(A93="",B93="",C93="",E93="",F93="",G93="",I93=""),"",IF(A93="","Conferir ID",IF(B93="","Conferir data",IF(IFERROR(YEAR(B93),0)&lt;&gt;'Parâmetros'!$B$4,"Conferir ano",IF(C93="","Conferir categoria",IF(D93="","Conferir categoria",IF(H93="","Conferir valores",IF(I93="","Conferir estado","OK"))))))))</f>
        <v/>
      </c>
    </row>
    <row r="94" ht="20" customHeight="1">
      <c r="A94" s="21" t="n"/>
      <c r="B94" s="22" t="n"/>
      <c r="C94" s="23" t="n"/>
      <c r="D94" s="12">
        <f>IF(C94="","",IFERROR(VLOOKUP(C94,'Parâmetros'!$D$4:$E$103,2,FALSE),""))</f>
        <v/>
      </c>
      <c r="E94" s="24" t="n"/>
      <c r="F94" s="25" t="n"/>
      <c r="G94" s="39" t="n"/>
      <c r="H94" s="33">
        <f>IF(OR(F94="",G94=""),"",IFERROR(F94*G94,""))</f>
        <v/>
      </c>
      <c r="I94" s="21" t="n"/>
      <c r="J94" s="12">
        <f>IF(AND(A94="",B94="",C94="",E94="",F94="",G94="",I94=""),"",IF(A94="","Conferir ID",IF(B94="","Conferir data",IF(IFERROR(YEAR(B94),0)&lt;&gt;'Parâmetros'!$B$4,"Conferir ano",IF(C94="","Conferir categoria",IF(D94="","Conferir categoria",IF(H94="","Conferir valores",IF(I94="","Conferir estado","OK"))))))))</f>
        <v/>
      </c>
    </row>
    <row r="95" ht="20" customHeight="1">
      <c r="A95" s="21" t="n"/>
      <c r="B95" s="22" t="n"/>
      <c r="C95" s="23" t="n"/>
      <c r="D95" s="16">
        <f>IF(C95="","",IFERROR(VLOOKUP(C95,'Parâmetros'!$D$4:$E$103,2,FALSE),""))</f>
        <v/>
      </c>
      <c r="E95" s="24" t="n"/>
      <c r="F95" s="25" t="n"/>
      <c r="G95" s="39" t="n"/>
      <c r="H95" s="35">
        <f>IF(OR(F95="",G95=""),"",IFERROR(F95*G95,""))</f>
        <v/>
      </c>
      <c r="I95" s="21" t="n"/>
      <c r="J95" s="16">
        <f>IF(AND(A95="",B95="",C95="",E95="",F95="",G95="",I95=""),"",IF(A95="","Conferir ID",IF(B95="","Conferir data",IF(IFERROR(YEAR(B95),0)&lt;&gt;'Parâmetros'!$B$4,"Conferir ano",IF(C95="","Conferir categoria",IF(D95="","Conferir categoria",IF(H95="","Conferir valores",IF(I95="","Conferir estado","OK"))))))))</f>
        <v/>
      </c>
    </row>
    <row r="96" ht="20" customHeight="1">
      <c r="A96" s="21" t="n"/>
      <c r="B96" s="22" t="n"/>
      <c r="C96" s="23" t="n"/>
      <c r="D96" s="12">
        <f>IF(C96="","",IFERROR(VLOOKUP(C96,'Parâmetros'!$D$4:$E$103,2,FALSE),""))</f>
        <v/>
      </c>
      <c r="E96" s="24" t="n"/>
      <c r="F96" s="25" t="n"/>
      <c r="G96" s="39" t="n"/>
      <c r="H96" s="33">
        <f>IF(OR(F96="",G96=""),"",IFERROR(F96*G96,""))</f>
        <v/>
      </c>
      <c r="I96" s="21" t="n"/>
      <c r="J96" s="12">
        <f>IF(AND(A96="",B96="",C96="",E96="",F96="",G96="",I96=""),"",IF(A96="","Conferir ID",IF(B96="","Conferir data",IF(IFERROR(YEAR(B96),0)&lt;&gt;'Parâmetros'!$B$4,"Conferir ano",IF(C96="","Conferir categoria",IF(D96="","Conferir categoria",IF(H96="","Conferir valores",IF(I96="","Conferir estado","OK"))))))))</f>
        <v/>
      </c>
    </row>
    <row r="97" ht="20" customHeight="1">
      <c r="A97" s="21" t="n"/>
      <c r="B97" s="22" t="n"/>
      <c r="C97" s="23" t="n"/>
      <c r="D97" s="16">
        <f>IF(C97="","",IFERROR(VLOOKUP(C97,'Parâmetros'!$D$4:$E$103,2,FALSE),""))</f>
        <v/>
      </c>
      <c r="E97" s="24" t="n"/>
      <c r="F97" s="25" t="n"/>
      <c r="G97" s="39" t="n"/>
      <c r="H97" s="35">
        <f>IF(OR(F97="",G97=""),"",IFERROR(F97*G97,""))</f>
        <v/>
      </c>
      <c r="I97" s="21" t="n"/>
      <c r="J97" s="16">
        <f>IF(AND(A97="",B97="",C97="",E97="",F97="",G97="",I97=""),"",IF(A97="","Conferir ID",IF(B97="","Conferir data",IF(IFERROR(YEAR(B97),0)&lt;&gt;'Parâmetros'!$B$4,"Conferir ano",IF(C97="","Conferir categoria",IF(D97="","Conferir categoria",IF(H97="","Conferir valores",IF(I97="","Conferir estado","OK"))))))))</f>
        <v/>
      </c>
    </row>
    <row r="98" ht="20" customHeight="1">
      <c r="A98" s="21" t="n"/>
      <c r="B98" s="22" t="n"/>
      <c r="C98" s="23" t="n"/>
      <c r="D98" s="12">
        <f>IF(C98="","",IFERROR(VLOOKUP(C98,'Parâmetros'!$D$4:$E$103,2,FALSE),""))</f>
        <v/>
      </c>
      <c r="E98" s="24" t="n"/>
      <c r="F98" s="25" t="n"/>
      <c r="G98" s="39" t="n"/>
      <c r="H98" s="33">
        <f>IF(OR(F98="",G98=""),"",IFERROR(F98*G98,""))</f>
        <v/>
      </c>
      <c r="I98" s="21" t="n"/>
      <c r="J98" s="12">
        <f>IF(AND(A98="",B98="",C98="",E98="",F98="",G98="",I98=""),"",IF(A98="","Conferir ID",IF(B98="","Conferir data",IF(IFERROR(YEAR(B98),0)&lt;&gt;'Parâmetros'!$B$4,"Conferir ano",IF(C98="","Conferir categoria",IF(D98="","Conferir categoria",IF(H98="","Conferir valores",IF(I98="","Conferir estado","OK"))))))))</f>
        <v/>
      </c>
    </row>
    <row r="99" ht="20" customHeight="1">
      <c r="A99" s="21" t="n"/>
      <c r="B99" s="22" t="n"/>
      <c r="C99" s="23" t="n"/>
      <c r="D99" s="16">
        <f>IF(C99="","",IFERROR(VLOOKUP(C99,'Parâmetros'!$D$4:$E$103,2,FALSE),""))</f>
        <v/>
      </c>
      <c r="E99" s="24" t="n"/>
      <c r="F99" s="25" t="n"/>
      <c r="G99" s="39" t="n"/>
      <c r="H99" s="35">
        <f>IF(OR(F99="",G99=""),"",IFERROR(F99*G99,""))</f>
        <v/>
      </c>
      <c r="I99" s="21" t="n"/>
      <c r="J99" s="16">
        <f>IF(AND(A99="",B99="",C99="",E99="",F99="",G99="",I99=""),"",IF(A99="","Conferir ID",IF(B99="","Conferir data",IF(IFERROR(YEAR(B99),0)&lt;&gt;'Parâmetros'!$B$4,"Conferir ano",IF(C99="","Conferir categoria",IF(D99="","Conferir categoria",IF(H99="","Conferir valores",IF(I99="","Conferir estado","OK"))))))))</f>
        <v/>
      </c>
    </row>
    <row r="100" ht="20" customHeight="1">
      <c r="A100" s="21" t="n"/>
      <c r="B100" s="22" t="n"/>
      <c r="C100" s="23" t="n"/>
      <c r="D100" s="12">
        <f>IF(C100="","",IFERROR(VLOOKUP(C100,'Parâmetros'!$D$4:$E$103,2,FALSE),""))</f>
        <v/>
      </c>
      <c r="E100" s="24" t="n"/>
      <c r="F100" s="25" t="n"/>
      <c r="G100" s="39" t="n"/>
      <c r="H100" s="33">
        <f>IF(OR(F100="",G100=""),"",IFERROR(F100*G100,""))</f>
        <v/>
      </c>
      <c r="I100" s="21" t="n"/>
      <c r="J100" s="12">
        <f>IF(AND(A100="",B100="",C100="",E100="",F100="",G100="",I100=""),"",IF(A100="","Conferir ID",IF(B100="","Conferir data",IF(IFERROR(YEAR(B100),0)&lt;&gt;'Parâmetros'!$B$4,"Conferir ano",IF(C100="","Conferir categoria",IF(D100="","Conferir categoria",IF(H100="","Conferir valores",IF(I100="","Conferir estado","OK"))))))))</f>
        <v/>
      </c>
    </row>
    <row r="101" ht="20" customHeight="1">
      <c r="A101" s="21" t="n"/>
      <c r="B101" s="22" t="n"/>
      <c r="C101" s="23" t="n"/>
      <c r="D101" s="16">
        <f>IF(C101="","",IFERROR(VLOOKUP(C101,'Parâmetros'!$D$4:$E$103,2,FALSE),""))</f>
        <v/>
      </c>
      <c r="E101" s="24" t="n"/>
      <c r="F101" s="25" t="n"/>
      <c r="G101" s="39" t="n"/>
      <c r="H101" s="35">
        <f>IF(OR(F101="",G101=""),"",IFERROR(F101*G101,""))</f>
        <v/>
      </c>
      <c r="I101" s="21" t="n"/>
      <c r="J101" s="16">
        <f>IF(AND(A101="",B101="",C101="",E101="",F101="",G101="",I101=""),"",IF(A101="","Conferir ID",IF(B101="","Conferir data",IF(IFERROR(YEAR(B101),0)&lt;&gt;'Parâmetros'!$B$4,"Conferir ano",IF(C101="","Conferir categoria",IF(D101="","Conferir categoria",IF(H101="","Conferir valores",IF(I101="","Conferir estado","OK"))))))))</f>
        <v/>
      </c>
    </row>
    <row r="102" ht="20" customHeight="1">
      <c r="A102" s="21" t="n"/>
      <c r="B102" s="22" t="n"/>
      <c r="C102" s="23" t="n"/>
      <c r="D102" s="12">
        <f>IF(C102="","",IFERROR(VLOOKUP(C102,'Parâmetros'!$D$4:$E$103,2,FALSE),""))</f>
        <v/>
      </c>
      <c r="E102" s="24" t="n"/>
      <c r="F102" s="25" t="n"/>
      <c r="G102" s="39" t="n"/>
      <c r="H102" s="33">
        <f>IF(OR(F102="",G102=""),"",IFERROR(F102*G102,""))</f>
        <v/>
      </c>
      <c r="I102" s="21" t="n"/>
      <c r="J102" s="12">
        <f>IF(AND(A102="",B102="",C102="",E102="",F102="",G102="",I102=""),"",IF(A102="","Conferir ID",IF(B102="","Conferir data",IF(IFERROR(YEAR(B102),0)&lt;&gt;'Parâmetros'!$B$4,"Conferir ano",IF(C102="","Conferir categoria",IF(D102="","Conferir categoria",IF(H102="","Conferir valores",IF(I102="","Conferir estado","OK"))))))))</f>
        <v/>
      </c>
    </row>
    <row r="103" ht="20" customHeight="1">
      <c r="A103" s="21" t="n"/>
      <c r="B103" s="22" t="n"/>
      <c r="C103" s="23" t="n"/>
      <c r="D103" s="16">
        <f>IF(C103="","",IFERROR(VLOOKUP(C103,'Parâmetros'!$D$4:$E$103,2,FALSE),""))</f>
        <v/>
      </c>
      <c r="E103" s="24" t="n"/>
      <c r="F103" s="25" t="n"/>
      <c r="G103" s="39" t="n"/>
      <c r="H103" s="35">
        <f>IF(OR(F103="",G103=""),"",IFERROR(F103*G103,""))</f>
        <v/>
      </c>
      <c r="I103" s="21" t="n"/>
      <c r="J103" s="16">
        <f>IF(AND(A103="",B103="",C103="",E103="",F103="",G103="",I103=""),"",IF(A103="","Conferir ID",IF(B103="","Conferir data",IF(IFERROR(YEAR(B103),0)&lt;&gt;'Parâmetros'!$B$4,"Conferir ano",IF(C103="","Conferir categoria",IF(D103="","Conferir categoria",IF(H103="","Conferir valores",IF(I103="","Conferir estado","OK"))))))))</f>
        <v/>
      </c>
    </row>
    <row r="104" ht="20" customHeight="1">
      <c r="A104" s="21" t="n"/>
      <c r="B104" s="22" t="n"/>
      <c r="C104" s="23" t="n"/>
      <c r="D104" s="12">
        <f>IF(C104="","",IFERROR(VLOOKUP(C104,'Parâmetros'!$D$4:$E$103,2,FALSE),""))</f>
        <v/>
      </c>
      <c r="E104" s="24" t="n"/>
      <c r="F104" s="25" t="n"/>
      <c r="G104" s="39" t="n"/>
      <c r="H104" s="33">
        <f>IF(OR(F104="",G104=""),"",IFERROR(F104*G104,""))</f>
        <v/>
      </c>
      <c r="I104" s="21" t="n"/>
      <c r="J104" s="12">
        <f>IF(AND(A104="",B104="",C104="",E104="",F104="",G104="",I104=""),"",IF(A104="","Conferir ID",IF(B104="","Conferir data",IF(IFERROR(YEAR(B104),0)&lt;&gt;'Parâmetros'!$B$4,"Conferir ano",IF(C104="","Conferir categoria",IF(D104="","Conferir categoria",IF(H104="","Conferir valores",IF(I104="","Conferir estado","OK"))))))))</f>
        <v/>
      </c>
    </row>
    <row r="105" ht="20" customHeight="1">
      <c r="A105" s="21" t="n"/>
      <c r="B105" s="22" t="n"/>
      <c r="C105" s="23" t="n"/>
      <c r="D105" s="16">
        <f>IF(C105="","",IFERROR(VLOOKUP(C105,'Parâmetros'!$D$4:$E$103,2,FALSE),""))</f>
        <v/>
      </c>
      <c r="E105" s="24" t="n"/>
      <c r="F105" s="25" t="n"/>
      <c r="G105" s="39" t="n"/>
      <c r="H105" s="35">
        <f>IF(OR(F105="",G105=""),"",IFERROR(F105*G105,""))</f>
        <v/>
      </c>
      <c r="I105" s="21" t="n"/>
      <c r="J105" s="16">
        <f>IF(AND(A105="",B105="",C105="",E105="",F105="",G105="",I105=""),"",IF(A105="","Conferir ID",IF(B105="","Conferir data",IF(IFERROR(YEAR(B105),0)&lt;&gt;'Parâmetros'!$B$4,"Conferir ano",IF(C105="","Conferir categoria",IF(D105="","Conferir categoria",IF(H105="","Conferir valores",IF(I105="","Conferir estado","OK"))))))))</f>
        <v/>
      </c>
    </row>
    <row r="106" ht="20" customHeight="1">
      <c r="A106" s="21" t="n"/>
      <c r="B106" s="22" t="n"/>
      <c r="C106" s="23" t="n"/>
      <c r="D106" s="12">
        <f>IF(C106="","",IFERROR(VLOOKUP(C106,'Parâmetros'!$D$4:$E$103,2,FALSE),""))</f>
        <v/>
      </c>
      <c r="E106" s="24" t="n"/>
      <c r="F106" s="25" t="n"/>
      <c r="G106" s="39" t="n"/>
      <c r="H106" s="33">
        <f>IF(OR(F106="",G106=""),"",IFERROR(F106*G106,""))</f>
        <v/>
      </c>
      <c r="I106" s="21" t="n"/>
      <c r="J106" s="12">
        <f>IF(AND(A106="",B106="",C106="",E106="",F106="",G106="",I106=""),"",IF(A106="","Conferir ID",IF(B106="","Conferir data",IF(IFERROR(YEAR(B106),0)&lt;&gt;'Parâmetros'!$B$4,"Conferir ano",IF(C106="","Conferir categoria",IF(D106="","Conferir categoria",IF(H106="","Conferir valores",IF(I106="","Conferir estado","OK"))))))))</f>
        <v/>
      </c>
    </row>
    <row r="107" ht="20" customHeight="1">
      <c r="A107" s="21" t="n"/>
      <c r="B107" s="22" t="n"/>
      <c r="C107" s="23" t="n"/>
      <c r="D107" s="16">
        <f>IF(C107="","",IFERROR(VLOOKUP(C107,'Parâmetros'!$D$4:$E$103,2,FALSE),""))</f>
        <v/>
      </c>
      <c r="E107" s="24" t="n"/>
      <c r="F107" s="25" t="n"/>
      <c r="G107" s="39" t="n"/>
      <c r="H107" s="35">
        <f>IF(OR(F107="",G107=""),"",IFERROR(F107*G107,""))</f>
        <v/>
      </c>
      <c r="I107" s="21" t="n"/>
      <c r="J107" s="16">
        <f>IF(AND(A107="",B107="",C107="",E107="",F107="",G107="",I107=""),"",IF(A107="","Conferir ID",IF(B107="","Conferir data",IF(IFERROR(YEAR(B107),0)&lt;&gt;'Parâmetros'!$B$4,"Conferir ano",IF(C107="","Conferir categoria",IF(D107="","Conferir categoria",IF(H107="","Conferir valores",IF(I107="","Conferir estado","OK"))))))))</f>
        <v/>
      </c>
    </row>
    <row r="108" ht="20" customHeight="1">
      <c r="A108" s="21" t="n"/>
      <c r="B108" s="22" t="n"/>
      <c r="C108" s="23" t="n"/>
      <c r="D108" s="12">
        <f>IF(C108="","",IFERROR(VLOOKUP(C108,'Parâmetros'!$D$4:$E$103,2,FALSE),""))</f>
        <v/>
      </c>
      <c r="E108" s="24" t="n"/>
      <c r="F108" s="25" t="n"/>
      <c r="G108" s="39" t="n"/>
      <c r="H108" s="33">
        <f>IF(OR(F108="",G108=""),"",IFERROR(F108*G108,""))</f>
        <v/>
      </c>
      <c r="I108" s="21" t="n"/>
      <c r="J108" s="12">
        <f>IF(AND(A108="",B108="",C108="",E108="",F108="",G108="",I108=""),"",IF(A108="","Conferir ID",IF(B108="","Conferir data",IF(IFERROR(YEAR(B108),0)&lt;&gt;'Parâmetros'!$B$4,"Conferir ano",IF(C108="","Conferir categoria",IF(D108="","Conferir categoria",IF(H108="","Conferir valores",IF(I108="","Conferir estado","OK"))))))))</f>
        <v/>
      </c>
    </row>
    <row r="109" ht="20" customHeight="1">
      <c r="A109" s="21" t="n"/>
      <c r="B109" s="22" t="n"/>
      <c r="C109" s="23" t="n"/>
      <c r="D109" s="16">
        <f>IF(C109="","",IFERROR(VLOOKUP(C109,'Parâmetros'!$D$4:$E$103,2,FALSE),""))</f>
        <v/>
      </c>
      <c r="E109" s="24" t="n"/>
      <c r="F109" s="25" t="n"/>
      <c r="G109" s="39" t="n"/>
      <c r="H109" s="35">
        <f>IF(OR(F109="",G109=""),"",IFERROR(F109*G109,""))</f>
        <v/>
      </c>
      <c r="I109" s="21" t="n"/>
      <c r="J109" s="16">
        <f>IF(AND(A109="",B109="",C109="",E109="",F109="",G109="",I109=""),"",IF(A109="","Conferir ID",IF(B109="","Conferir data",IF(IFERROR(YEAR(B109),0)&lt;&gt;'Parâmetros'!$B$4,"Conferir ano",IF(C109="","Conferir categoria",IF(D109="","Conferir categoria",IF(H109="","Conferir valores",IF(I109="","Conferir estado","OK"))))))))</f>
        <v/>
      </c>
    </row>
    <row r="110" ht="20" customHeight="1">
      <c r="A110" s="21" t="n"/>
      <c r="B110" s="22" t="n"/>
      <c r="C110" s="23" t="n"/>
      <c r="D110" s="12">
        <f>IF(C110="","",IFERROR(VLOOKUP(C110,'Parâmetros'!$D$4:$E$103,2,FALSE),""))</f>
        <v/>
      </c>
      <c r="E110" s="24" t="n"/>
      <c r="F110" s="25" t="n"/>
      <c r="G110" s="39" t="n"/>
      <c r="H110" s="33">
        <f>IF(OR(F110="",G110=""),"",IFERROR(F110*G110,""))</f>
        <v/>
      </c>
      <c r="I110" s="21" t="n"/>
      <c r="J110" s="12">
        <f>IF(AND(A110="",B110="",C110="",E110="",F110="",G110="",I110=""),"",IF(A110="","Conferir ID",IF(B110="","Conferir data",IF(IFERROR(YEAR(B110),0)&lt;&gt;'Parâmetros'!$B$4,"Conferir ano",IF(C110="","Conferir categoria",IF(D110="","Conferir categoria",IF(H110="","Conferir valores",IF(I110="","Conferir estado","OK"))))))))</f>
        <v/>
      </c>
    </row>
    <row r="111" ht="20" customHeight="1">
      <c r="A111" s="21" t="n"/>
      <c r="B111" s="22" t="n"/>
      <c r="C111" s="23" t="n"/>
      <c r="D111" s="16">
        <f>IF(C111="","",IFERROR(VLOOKUP(C111,'Parâmetros'!$D$4:$E$103,2,FALSE),""))</f>
        <v/>
      </c>
      <c r="E111" s="24" t="n"/>
      <c r="F111" s="25" t="n"/>
      <c r="G111" s="39" t="n"/>
      <c r="H111" s="35">
        <f>IF(OR(F111="",G111=""),"",IFERROR(F111*G111,""))</f>
        <v/>
      </c>
      <c r="I111" s="21" t="n"/>
      <c r="J111" s="16">
        <f>IF(AND(A111="",B111="",C111="",E111="",F111="",G111="",I111=""),"",IF(A111="","Conferir ID",IF(B111="","Conferir data",IF(IFERROR(YEAR(B111),0)&lt;&gt;'Parâmetros'!$B$4,"Conferir ano",IF(C111="","Conferir categoria",IF(D111="","Conferir categoria",IF(H111="","Conferir valores",IF(I111="","Conferir estado","OK"))))))))</f>
        <v/>
      </c>
    </row>
    <row r="112" ht="20" customHeight="1">
      <c r="A112" s="21" t="n"/>
      <c r="B112" s="22" t="n"/>
      <c r="C112" s="23" t="n"/>
      <c r="D112" s="12">
        <f>IF(C112="","",IFERROR(VLOOKUP(C112,'Parâmetros'!$D$4:$E$103,2,FALSE),""))</f>
        <v/>
      </c>
      <c r="E112" s="24" t="n"/>
      <c r="F112" s="25" t="n"/>
      <c r="G112" s="39" t="n"/>
      <c r="H112" s="33">
        <f>IF(OR(F112="",G112=""),"",IFERROR(F112*G112,""))</f>
        <v/>
      </c>
      <c r="I112" s="21" t="n"/>
      <c r="J112" s="12">
        <f>IF(AND(A112="",B112="",C112="",E112="",F112="",G112="",I112=""),"",IF(A112="","Conferir ID",IF(B112="","Conferir data",IF(IFERROR(YEAR(B112),0)&lt;&gt;'Parâmetros'!$B$4,"Conferir ano",IF(C112="","Conferir categoria",IF(D112="","Conferir categoria",IF(H112="","Conferir valores",IF(I112="","Conferir estado","OK"))))))))</f>
        <v/>
      </c>
    </row>
    <row r="113" ht="20" customHeight="1">
      <c r="A113" s="21" t="n"/>
      <c r="B113" s="22" t="n"/>
      <c r="C113" s="23" t="n"/>
      <c r="D113" s="16">
        <f>IF(C113="","",IFERROR(VLOOKUP(C113,'Parâmetros'!$D$4:$E$103,2,FALSE),""))</f>
        <v/>
      </c>
      <c r="E113" s="24" t="n"/>
      <c r="F113" s="25" t="n"/>
      <c r="G113" s="39" t="n"/>
      <c r="H113" s="35">
        <f>IF(OR(F113="",G113=""),"",IFERROR(F113*G113,""))</f>
        <v/>
      </c>
      <c r="I113" s="21" t="n"/>
      <c r="J113" s="16">
        <f>IF(AND(A113="",B113="",C113="",E113="",F113="",G113="",I113=""),"",IF(A113="","Conferir ID",IF(B113="","Conferir data",IF(IFERROR(YEAR(B113),0)&lt;&gt;'Parâmetros'!$B$4,"Conferir ano",IF(C113="","Conferir categoria",IF(D113="","Conferir categoria",IF(H113="","Conferir valores",IF(I113="","Conferir estado","OK"))))))))</f>
        <v/>
      </c>
    </row>
    <row r="114" ht="20" customHeight="1">
      <c r="A114" s="21" t="n"/>
      <c r="B114" s="22" t="n"/>
      <c r="C114" s="23" t="n"/>
      <c r="D114" s="12">
        <f>IF(C114="","",IFERROR(VLOOKUP(C114,'Parâmetros'!$D$4:$E$103,2,FALSE),""))</f>
        <v/>
      </c>
      <c r="E114" s="24" t="n"/>
      <c r="F114" s="25" t="n"/>
      <c r="G114" s="39" t="n"/>
      <c r="H114" s="33">
        <f>IF(OR(F114="",G114=""),"",IFERROR(F114*G114,""))</f>
        <v/>
      </c>
      <c r="I114" s="21" t="n"/>
      <c r="J114" s="12">
        <f>IF(AND(A114="",B114="",C114="",E114="",F114="",G114="",I114=""),"",IF(A114="","Conferir ID",IF(B114="","Conferir data",IF(IFERROR(YEAR(B114),0)&lt;&gt;'Parâmetros'!$B$4,"Conferir ano",IF(C114="","Conferir categoria",IF(D114="","Conferir categoria",IF(H114="","Conferir valores",IF(I114="","Conferir estado","OK"))))))))</f>
        <v/>
      </c>
    </row>
    <row r="115" ht="20" customHeight="1">
      <c r="A115" s="21" t="n"/>
      <c r="B115" s="22" t="n"/>
      <c r="C115" s="23" t="n"/>
      <c r="D115" s="16">
        <f>IF(C115="","",IFERROR(VLOOKUP(C115,'Parâmetros'!$D$4:$E$103,2,FALSE),""))</f>
        <v/>
      </c>
      <c r="E115" s="24" t="n"/>
      <c r="F115" s="25" t="n"/>
      <c r="G115" s="39" t="n"/>
      <c r="H115" s="35">
        <f>IF(OR(F115="",G115=""),"",IFERROR(F115*G115,""))</f>
        <v/>
      </c>
      <c r="I115" s="21" t="n"/>
      <c r="J115" s="16">
        <f>IF(AND(A115="",B115="",C115="",E115="",F115="",G115="",I115=""),"",IF(A115="","Conferir ID",IF(B115="","Conferir data",IF(IFERROR(YEAR(B115),0)&lt;&gt;'Parâmetros'!$B$4,"Conferir ano",IF(C115="","Conferir categoria",IF(D115="","Conferir categoria",IF(H115="","Conferir valores",IF(I115="","Conferir estado","OK"))))))))</f>
        <v/>
      </c>
    </row>
    <row r="116" ht="20" customHeight="1">
      <c r="A116" s="21" t="n"/>
      <c r="B116" s="22" t="n"/>
      <c r="C116" s="23" t="n"/>
      <c r="D116" s="12">
        <f>IF(C116="","",IFERROR(VLOOKUP(C116,'Parâmetros'!$D$4:$E$103,2,FALSE),""))</f>
        <v/>
      </c>
      <c r="E116" s="24" t="n"/>
      <c r="F116" s="25" t="n"/>
      <c r="G116" s="39" t="n"/>
      <c r="H116" s="33">
        <f>IF(OR(F116="",G116=""),"",IFERROR(F116*G116,""))</f>
        <v/>
      </c>
      <c r="I116" s="21" t="n"/>
      <c r="J116" s="12">
        <f>IF(AND(A116="",B116="",C116="",E116="",F116="",G116="",I116=""),"",IF(A116="","Conferir ID",IF(B116="","Conferir data",IF(IFERROR(YEAR(B116),0)&lt;&gt;'Parâmetros'!$B$4,"Conferir ano",IF(C116="","Conferir categoria",IF(D116="","Conferir categoria",IF(H116="","Conferir valores",IF(I116="","Conferir estado","OK"))))))))</f>
        <v/>
      </c>
    </row>
    <row r="117" ht="20" customHeight="1">
      <c r="A117" s="21" t="n"/>
      <c r="B117" s="22" t="n"/>
      <c r="C117" s="23" t="n"/>
      <c r="D117" s="16">
        <f>IF(C117="","",IFERROR(VLOOKUP(C117,'Parâmetros'!$D$4:$E$103,2,FALSE),""))</f>
        <v/>
      </c>
      <c r="E117" s="24" t="n"/>
      <c r="F117" s="25" t="n"/>
      <c r="G117" s="39" t="n"/>
      <c r="H117" s="35">
        <f>IF(OR(F117="",G117=""),"",IFERROR(F117*G117,""))</f>
        <v/>
      </c>
      <c r="I117" s="21" t="n"/>
      <c r="J117" s="16">
        <f>IF(AND(A117="",B117="",C117="",E117="",F117="",G117="",I117=""),"",IF(A117="","Conferir ID",IF(B117="","Conferir data",IF(IFERROR(YEAR(B117),0)&lt;&gt;'Parâmetros'!$B$4,"Conferir ano",IF(C117="","Conferir categoria",IF(D117="","Conferir categoria",IF(H117="","Conferir valores",IF(I117="","Conferir estado","OK"))))))))</f>
        <v/>
      </c>
    </row>
    <row r="118" ht="20" customHeight="1">
      <c r="A118" s="21" t="n"/>
      <c r="B118" s="22" t="n"/>
      <c r="C118" s="23" t="n"/>
      <c r="D118" s="12">
        <f>IF(C118="","",IFERROR(VLOOKUP(C118,'Parâmetros'!$D$4:$E$103,2,FALSE),""))</f>
        <v/>
      </c>
      <c r="E118" s="24" t="n"/>
      <c r="F118" s="25" t="n"/>
      <c r="G118" s="39" t="n"/>
      <c r="H118" s="33">
        <f>IF(OR(F118="",G118=""),"",IFERROR(F118*G118,""))</f>
        <v/>
      </c>
      <c r="I118" s="21" t="n"/>
      <c r="J118" s="12">
        <f>IF(AND(A118="",B118="",C118="",E118="",F118="",G118="",I118=""),"",IF(A118="","Conferir ID",IF(B118="","Conferir data",IF(IFERROR(YEAR(B118),0)&lt;&gt;'Parâmetros'!$B$4,"Conferir ano",IF(C118="","Conferir categoria",IF(D118="","Conferir categoria",IF(H118="","Conferir valores",IF(I118="","Conferir estado","OK"))))))))</f>
        <v/>
      </c>
    </row>
    <row r="119" ht="20" customHeight="1">
      <c r="A119" s="21" t="n"/>
      <c r="B119" s="22" t="n"/>
      <c r="C119" s="23" t="n"/>
      <c r="D119" s="16">
        <f>IF(C119="","",IFERROR(VLOOKUP(C119,'Parâmetros'!$D$4:$E$103,2,FALSE),""))</f>
        <v/>
      </c>
      <c r="E119" s="24" t="n"/>
      <c r="F119" s="25" t="n"/>
      <c r="G119" s="39" t="n"/>
      <c r="H119" s="35">
        <f>IF(OR(F119="",G119=""),"",IFERROR(F119*G119,""))</f>
        <v/>
      </c>
      <c r="I119" s="21" t="n"/>
      <c r="J119" s="16">
        <f>IF(AND(A119="",B119="",C119="",E119="",F119="",G119="",I119=""),"",IF(A119="","Conferir ID",IF(B119="","Conferir data",IF(IFERROR(YEAR(B119),0)&lt;&gt;'Parâmetros'!$B$4,"Conferir ano",IF(C119="","Conferir categoria",IF(D119="","Conferir categoria",IF(H119="","Conferir valores",IF(I119="","Conferir estado","OK"))))))))</f>
        <v/>
      </c>
    </row>
    <row r="120" ht="20" customHeight="1">
      <c r="A120" s="21" t="n"/>
      <c r="B120" s="22" t="n"/>
      <c r="C120" s="23" t="n"/>
      <c r="D120" s="12">
        <f>IF(C120="","",IFERROR(VLOOKUP(C120,'Parâmetros'!$D$4:$E$103,2,FALSE),""))</f>
        <v/>
      </c>
      <c r="E120" s="24" t="n"/>
      <c r="F120" s="25" t="n"/>
      <c r="G120" s="39" t="n"/>
      <c r="H120" s="33">
        <f>IF(OR(F120="",G120=""),"",IFERROR(F120*G120,""))</f>
        <v/>
      </c>
      <c r="I120" s="21" t="n"/>
      <c r="J120" s="12">
        <f>IF(AND(A120="",B120="",C120="",E120="",F120="",G120="",I120=""),"",IF(A120="","Conferir ID",IF(B120="","Conferir data",IF(IFERROR(YEAR(B120),0)&lt;&gt;'Parâmetros'!$B$4,"Conferir ano",IF(C120="","Conferir categoria",IF(D120="","Conferir categoria",IF(H120="","Conferir valores",IF(I120="","Conferir estado","OK"))))))))</f>
        <v/>
      </c>
    </row>
    <row r="121" ht="20" customHeight="1">
      <c r="A121" s="21" t="n"/>
      <c r="B121" s="22" t="n"/>
      <c r="C121" s="23" t="n"/>
      <c r="D121" s="16">
        <f>IF(C121="","",IFERROR(VLOOKUP(C121,'Parâmetros'!$D$4:$E$103,2,FALSE),""))</f>
        <v/>
      </c>
      <c r="E121" s="24" t="n"/>
      <c r="F121" s="25" t="n"/>
      <c r="G121" s="39" t="n"/>
      <c r="H121" s="35">
        <f>IF(OR(F121="",G121=""),"",IFERROR(F121*G121,""))</f>
        <v/>
      </c>
      <c r="I121" s="21" t="n"/>
      <c r="J121" s="16">
        <f>IF(AND(A121="",B121="",C121="",E121="",F121="",G121="",I121=""),"",IF(A121="","Conferir ID",IF(B121="","Conferir data",IF(IFERROR(YEAR(B121),0)&lt;&gt;'Parâmetros'!$B$4,"Conferir ano",IF(C121="","Conferir categoria",IF(D121="","Conferir categoria",IF(H121="","Conferir valores",IF(I121="","Conferir estado","OK"))))))))</f>
        <v/>
      </c>
    </row>
    <row r="122" ht="20" customHeight="1">
      <c r="A122" s="21" t="n"/>
      <c r="B122" s="22" t="n"/>
      <c r="C122" s="23" t="n"/>
      <c r="D122" s="12">
        <f>IF(C122="","",IFERROR(VLOOKUP(C122,'Parâmetros'!$D$4:$E$103,2,FALSE),""))</f>
        <v/>
      </c>
      <c r="E122" s="24" t="n"/>
      <c r="F122" s="25" t="n"/>
      <c r="G122" s="39" t="n"/>
      <c r="H122" s="33">
        <f>IF(OR(F122="",G122=""),"",IFERROR(F122*G122,""))</f>
        <v/>
      </c>
      <c r="I122" s="21" t="n"/>
      <c r="J122" s="12">
        <f>IF(AND(A122="",B122="",C122="",E122="",F122="",G122="",I122=""),"",IF(A122="","Conferir ID",IF(B122="","Conferir data",IF(IFERROR(YEAR(B122),0)&lt;&gt;'Parâmetros'!$B$4,"Conferir ano",IF(C122="","Conferir categoria",IF(D122="","Conferir categoria",IF(H122="","Conferir valores",IF(I122="","Conferir estado","OK"))))))))</f>
        <v/>
      </c>
    </row>
    <row r="123" ht="20" customHeight="1">
      <c r="A123" s="21" t="n"/>
      <c r="B123" s="22" t="n"/>
      <c r="C123" s="23" t="n"/>
      <c r="D123" s="16">
        <f>IF(C123="","",IFERROR(VLOOKUP(C123,'Parâmetros'!$D$4:$E$103,2,FALSE),""))</f>
        <v/>
      </c>
      <c r="E123" s="24" t="n"/>
      <c r="F123" s="25" t="n"/>
      <c r="G123" s="39" t="n"/>
      <c r="H123" s="35">
        <f>IF(OR(F123="",G123=""),"",IFERROR(F123*G123,""))</f>
        <v/>
      </c>
      <c r="I123" s="21" t="n"/>
      <c r="J123" s="16">
        <f>IF(AND(A123="",B123="",C123="",E123="",F123="",G123="",I123=""),"",IF(A123="","Conferir ID",IF(B123="","Conferir data",IF(IFERROR(YEAR(B123),0)&lt;&gt;'Parâmetros'!$B$4,"Conferir ano",IF(C123="","Conferir categoria",IF(D123="","Conferir categoria",IF(H123="","Conferir valores",IF(I123="","Conferir estado","OK"))))))))</f>
        <v/>
      </c>
    </row>
    <row r="124" ht="20" customHeight="1">
      <c r="A124" s="21" t="n"/>
      <c r="B124" s="22" t="n"/>
      <c r="C124" s="23" t="n"/>
      <c r="D124" s="12">
        <f>IF(C124="","",IFERROR(VLOOKUP(C124,'Parâmetros'!$D$4:$E$103,2,FALSE),""))</f>
        <v/>
      </c>
      <c r="E124" s="24" t="n"/>
      <c r="F124" s="25" t="n"/>
      <c r="G124" s="39" t="n"/>
      <c r="H124" s="33">
        <f>IF(OR(F124="",G124=""),"",IFERROR(F124*G124,""))</f>
        <v/>
      </c>
      <c r="I124" s="21" t="n"/>
      <c r="J124" s="12">
        <f>IF(AND(A124="",B124="",C124="",E124="",F124="",G124="",I124=""),"",IF(A124="","Conferir ID",IF(B124="","Conferir data",IF(IFERROR(YEAR(B124),0)&lt;&gt;'Parâmetros'!$B$4,"Conferir ano",IF(C124="","Conferir categoria",IF(D124="","Conferir categoria",IF(H124="","Conferir valores",IF(I124="","Conferir estado","OK"))))))))</f>
        <v/>
      </c>
    </row>
    <row r="125" ht="20" customHeight="1">
      <c r="A125" s="21" t="n"/>
      <c r="B125" s="22" t="n"/>
      <c r="C125" s="23" t="n"/>
      <c r="D125" s="16">
        <f>IF(C125="","",IFERROR(VLOOKUP(C125,'Parâmetros'!$D$4:$E$103,2,FALSE),""))</f>
        <v/>
      </c>
      <c r="E125" s="24" t="n"/>
      <c r="F125" s="25" t="n"/>
      <c r="G125" s="39" t="n"/>
      <c r="H125" s="35">
        <f>IF(OR(F125="",G125=""),"",IFERROR(F125*G125,""))</f>
        <v/>
      </c>
      <c r="I125" s="21" t="n"/>
      <c r="J125" s="16">
        <f>IF(AND(A125="",B125="",C125="",E125="",F125="",G125="",I125=""),"",IF(A125="","Conferir ID",IF(B125="","Conferir data",IF(IFERROR(YEAR(B125),0)&lt;&gt;'Parâmetros'!$B$4,"Conferir ano",IF(C125="","Conferir categoria",IF(D125="","Conferir categoria",IF(H125="","Conferir valores",IF(I125="","Conferir estado","OK"))))))))</f>
        <v/>
      </c>
    </row>
    <row r="126" ht="20" customHeight="1">
      <c r="A126" s="21" t="n"/>
      <c r="B126" s="22" t="n"/>
      <c r="C126" s="23" t="n"/>
      <c r="D126" s="12">
        <f>IF(C126="","",IFERROR(VLOOKUP(C126,'Parâmetros'!$D$4:$E$103,2,FALSE),""))</f>
        <v/>
      </c>
      <c r="E126" s="24" t="n"/>
      <c r="F126" s="25" t="n"/>
      <c r="G126" s="39" t="n"/>
      <c r="H126" s="33">
        <f>IF(OR(F126="",G126=""),"",IFERROR(F126*G126,""))</f>
        <v/>
      </c>
      <c r="I126" s="21" t="n"/>
      <c r="J126" s="12">
        <f>IF(AND(A126="",B126="",C126="",E126="",F126="",G126="",I126=""),"",IF(A126="","Conferir ID",IF(B126="","Conferir data",IF(IFERROR(YEAR(B126),0)&lt;&gt;'Parâmetros'!$B$4,"Conferir ano",IF(C126="","Conferir categoria",IF(D126="","Conferir categoria",IF(H126="","Conferir valores",IF(I126="","Conferir estado","OK"))))))))</f>
        <v/>
      </c>
    </row>
    <row r="127" ht="20" customHeight="1">
      <c r="A127" s="21" t="n"/>
      <c r="B127" s="22" t="n"/>
      <c r="C127" s="23" t="n"/>
      <c r="D127" s="16">
        <f>IF(C127="","",IFERROR(VLOOKUP(C127,'Parâmetros'!$D$4:$E$103,2,FALSE),""))</f>
        <v/>
      </c>
      <c r="E127" s="24" t="n"/>
      <c r="F127" s="25" t="n"/>
      <c r="G127" s="39" t="n"/>
      <c r="H127" s="35">
        <f>IF(OR(F127="",G127=""),"",IFERROR(F127*G127,""))</f>
        <v/>
      </c>
      <c r="I127" s="21" t="n"/>
      <c r="J127" s="16">
        <f>IF(AND(A127="",B127="",C127="",E127="",F127="",G127="",I127=""),"",IF(A127="","Conferir ID",IF(B127="","Conferir data",IF(IFERROR(YEAR(B127),0)&lt;&gt;'Parâmetros'!$B$4,"Conferir ano",IF(C127="","Conferir categoria",IF(D127="","Conferir categoria",IF(H127="","Conferir valores",IF(I127="","Conferir estado","OK"))))))))</f>
        <v/>
      </c>
    </row>
    <row r="128" ht="20" customHeight="1">
      <c r="A128" s="21" t="n"/>
      <c r="B128" s="22" t="n"/>
      <c r="C128" s="23" t="n"/>
      <c r="D128" s="12">
        <f>IF(C128="","",IFERROR(VLOOKUP(C128,'Parâmetros'!$D$4:$E$103,2,FALSE),""))</f>
        <v/>
      </c>
      <c r="E128" s="24" t="n"/>
      <c r="F128" s="25" t="n"/>
      <c r="G128" s="39" t="n"/>
      <c r="H128" s="33">
        <f>IF(OR(F128="",G128=""),"",IFERROR(F128*G128,""))</f>
        <v/>
      </c>
      <c r="I128" s="21" t="n"/>
      <c r="J128" s="12">
        <f>IF(AND(A128="",B128="",C128="",E128="",F128="",G128="",I128=""),"",IF(A128="","Conferir ID",IF(B128="","Conferir data",IF(IFERROR(YEAR(B128),0)&lt;&gt;'Parâmetros'!$B$4,"Conferir ano",IF(C128="","Conferir categoria",IF(D128="","Conferir categoria",IF(H128="","Conferir valores",IF(I128="","Conferir estado","OK"))))))))</f>
        <v/>
      </c>
    </row>
    <row r="129" ht="20" customHeight="1">
      <c r="A129" s="21" t="n"/>
      <c r="B129" s="22" t="n"/>
      <c r="C129" s="23" t="n"/>
      <c r="D129" s="16">
        <f>IF(C129="","",IFERROR(VLOOKUP(C129,'Parâmetros'!$D$4:$E$103,2,FALSE),""))</f>
        <v/>
      </c>
      <c r="E129" s="24" t="n"/>
      <c r="F129" s="25" t="n"/>
      <c r="G129" s="39" t="n"/>
      <c r="H129" s="35">
        <f>IF(OR(F129="",G129=""),"",IFERROR(F129*G129,""))</f>
        <v/>
      </c>
      <c r="I129" s="21" t="n"/>
      <c r="J129" s="16">
        <f>IF(AND(A129="",B129="",C129="",E129="",F129="",G129="",I129=""),"",IF(A129="","Conferir ID",IF(B129="","Conferir data",IF(IFERROR(YEAR(B129),0)&lt;&gt;'Parâmetros'!$B$4,"Conferir ano",IF(C129="","Conferir categoria",IF(D129="","Conferir categoria",IF(H129="","Conferir valores",IF(I129="","Conferir estado","OK"))))))))</f>
        <v/>
      </c>
    </row>
    <row r="130" ht="20" customHeight="1">
      <c r="A130" s="21" t="n"/>
      <c r="B130" s="22" t="n"/>
      <c r="C130" s="23" t="n"/>
      <c r="D130" s="12">
        <f>IF(C130="","",IFERROR(VLOOKUP(C130,'Parâmetros'!$D$4:$E$103,2,FALSE),""))</f>
        <v/>
      </c>
      <c r="E130" s="24" t="n"/>
      <c r="F130" s="25" t="n"/>
      <c r="G130" s="39" t="n"/>
      <c r="H130" s="33">
        <f>IF(OR(F130="",G130=""),"",IFERROR(F130*G130,""))</f>
        <v/>
      </c>
      <c r="I130" s="21" t="n"/>
      <c r="J130" s="12">
        <f>IF(AND(A130="",B130="",C130="",E130="",F130="",G130="",I130=""),"",IF(A130="","Conferir ID",IF(B130="","Conferir data",IF(IFERROR(YEAR(B130),0)&lt;&gt;'Parâmetros'!$B$4,"Conferir ano",IF(C130="","Conferir categoria",IF(D130="","Conferir categoria",IF(H130="","Conferir valores",IF(I130="","Conferir estado","OK"))))))))</f>
        <v/>
      </c>
    </row>
    <row r="131" ht="20" customHeight="1">
      <c r="A131" s="21" t="n"/>
      <c r="B131" s="22" t="n"/>
      <c r="C131" s="23" t="n"/>
      <c r="D131" s="16">
        <f>IF(C131="","",IFERROR(VLOOKUP(C131,'Parâmetros'!$D$4:$E$103,2,FALSE),""))</f>
        <v/>
      </c>
      <c r="E131" s="24" t="n"/>
      <c r="F131" s="25" t="n"/>
      <c r="G131" s="39" t="n"/>
      <c r="H131" s="35">
        <f>IF(OR(F131="",G131=""),"",IFERROR(F131*G131,""))</f>
        <v/>
      </c>
      <c r="I131" s="21" t="n"/>
      <c r="J131" s="16">
        <f>IF(AND(A131="",B131="",C131="",E131="",F131="",G131="",I131=""),"",IF(A131="","Conferir ID",IF(B131="","Conferir data",IF(IFERROR(YEAR(B131),0)&lt;&gt;'Parâmetros'!$B$4,"Conferir ano",IF(C131="","Conferir categoria",IF(D131="","Conferir categoria",IF(H131="","Conferir valores",IF(I131="","Conferir estado","OK"))))))))</f>
        <v/>
      </c>
    </row>
    <row r="132" ht="20" customHeight="1">
      <c r="A132" s="21" t="n"/>
      <c r="B132" s="22" t="n"/>
      <c r="C132" s="23" t="n"/>
      <c r="D132" s="12">
        <f>IF(C132="","",IFERROR(VLOOKUP(C132,'Parâmetros'!$D$4:$E$103,2,FALSE),""))</f>
        <v/>
      </c>
      <c r="E132" s="24" t="n"/>
      <c r="F132" s="25" t="n"/>
      <c r="G132" s="39" t="n"/>
      <c r="H132" s="33">
        <f>IF(OR(F132="",G132=""),"",IFERROR(F132*G132,""))</f>
        <v/>
      </c>
      <c r="I132" s="21" t="n"/>
      <c r="J132" s="12">
        <f>IF(AND(A132="",B132="",C132="",E132="",F132="",G132="",I132=""),"",IF(A132="","Conferir ID",IF(B132="","Conferir data",IF(IFERROR(YEAR(B132),0)&lt;&gt;'Parâmetros'!$B$4,"Conferir ano",IF(C132="","Conferir categoria",IF(D132="","Conferir categoria",IF(H132="","Conferir valores",IF(I132="","Conferir estado","OK"))))))))</f>
        <v/>
      </c>
    </row>
    <row r="133" ht="20" customHeight="1">
      <c r="A133" s="21" t="n"/>
      <c r="B133" s="22" t="n"/>
      <c r="C133" s="23" t="n"/>
      <c r="D133" s="16">
        <f>IF(C133="","",IFERROR(VLOOKUP(C133,'Parâmetros'!$D$4:$E$103,2,FALSE),""))</f>
        <v/>
      </c>
      <c r="E133" s="24" t="n"/>
      <c r="F133" s="25" t="n"/>
      <c r="G133" s="39" t="n"/>
      <c r="H133" s="35">
        <f>IF(OR(F133="",G133=""),"",IFERROR(F133*G133,""))</f>
        <v/>
      </c>
      <c r="I133" s="21" t="n"/>
      <c r="J133" s="16">
        <f>IF(AND(A133="",B133="",C133="",E133="",F133="",G133="",I133=""),"",IF(A133="","Conferir ID",IF(B133="","Conferir data",IF(IFERROR(YEAR(B133),0)&lt;&gt;'Parâmetros'!$B$4,"Conferir ano",IF(C133="","Conferir categoria",IF(D133="","Conferir categoria",IF(H133="","Conferir valores",IF(I133="","Conferir estado","OK"))))))))</f>
        <v/>
      </c>
    </row>
    <row r="134" ht="20" customHeight="1">
      <c r="A134" s="21" t="n"/>
      <c r="B134" s="22" t="n"/>
      <c r="C134" s="23" t="n"/>
      <c r="D134" s="12">
        <f>IF(C134="","",IFERROR(VLOOKUP(C134,'Parâmetros'!$D$4:$E$103,2,FALSE),""))</f>
        <v/>
      </c>
      <c r="E134" s="24" t="n"/>
      <c r="F134" s="25" t="n"/>
      <c r="G134" s="39" t="n"/>
      <c r="H134" s="33">
        <f>IF(OR(F134="",G134=""),"",IFERROR(F134*G134,""))</f>
        <v/>
      </c>
      <c r="I134" s="21" t="n"/>
      <c r="J134" s="12">
        <f>IF(AND(A134="",B134="",C134="",E134="",F134="",G134="",I134=""),"",IF(A134="","Conferir ID",IF(B134="","Conferir data",IF(IFERROR(YEAR(B134),0)&lt;&gt;'Parâmetros'!$B$4,"Conferir ano",IF(C134="","Conferir categoria",IF(D134="","Conferir categoria",IF(H134="","Conferir valores",IF(I134="","Conferir estado","OK"))))))))</f>
        <v/>
      </c>
    </row>
    <row r="135" ht="20" customHeight="1">
      <c r="A135" s="21" t="n"/>
      <c r="B135" s="22" t="n"/>
      <c r="C135" s="23" t="n"/>
      <c r="D135" s="16">
        <f>IF(C135="","",IFERROR(VLOOKUP(C135,'Parâmetros'!$D$4:$E$103,2,FALSE),""))</f>
        <v/>
      </c>
      <c r="E135" s="24" t="n"/>
      <c r="F135" s="25" t="n"/>
      <c r="G135" s="39" t="n"/>
      <c r="H135" s="35">
        <f>IF(OR(F135="",G135=""),"",IFERROR(F135*G135,""))</f>
        <v/>
      </c>
      <c r="I135" s="21" t="n"/>
      <c r="J135" s="16">
        <f>IF(AND(A135="",B135="",C135="",E135="",F135="",G135="",I135=""),"",IF(A135="","Conferir ID",IF(B135="","Conferir data",IF(IFERROR(YEAR(B135),0)&lt;&gt;'Parâmetros'!$B$4,"Conferir ano",IF(C135="","Conferir categoria",IF(D135="","Conferir categoria",IF(H135="","Conferir valores",IF(I135="","Conferir estado","OK"))))))))</f>
        <v/>
      </c>
    </row>
    <row r="136" ht="20" customHeight="1">
      <c r="A136" s="21" t="n"/>
      <c r="B136" s="22" t="n"/>
      <c r="C136" s="23" t="n"/>
      <c r="D136" s="12">
        <f>IF(C136="","",IFERROR(VLOOKUP(C136,'Parâmetros'!$D$4:$E$103,2,FALSE),""))</f>
        <v/>
      </c>
      <c r="E136" s="24" t="n"/>
      <c r="F136" s="25" t="n"/>
      <c r="G136" s="39" t="n"/>
      <c r="H136" s="33">
        <f>IF(OR(F136="",G136=""),"",IFERROR(F136*G136,""))</f>
        <v/>
      </c>
      <c r="I136" s="21" t="n"/>
      <c r="J136" s="12">
        <f>IF(AND(A136="",B136="",C136="",E136="",F136="",G136="",I136=""),"",IF(A136="","Conferir ID",IF(B136="","Conferir data",IF(IFERROR(YEAR(B136),0)&lt;&gt;'Parâmetros'!$B$4,"Conferir ano",IF(C136="","Conferir categoria",IF(D136="","Conferir categoria",IF(H136="","Conferir valores",IF(I136="","Conferir estado","OK"))))))))</f>
        <v/>
      </c>
    </row>
    <row r="137" ht="20" customHeight="1">
      <c r="A137" s="21" t="n"/>
      <c r="B137" s="22" t="n"/>
      <c r="C137" s="23" t="n"/>
      <c r="D137" s="16">
        <f>IF(C137="","",IFERROR(VLOOKUP(C137,'Parâmetros'!$D$4:$E$103,2,FALSE),""))</f>
        <v/>
      </c>
      <c r="E137" s="24" t="n"/>
      <c r="F137" s="25" t="n"/>
      <c r="G137" s="39" t="n"/>
      <c r="H137" s="35">
        <f>IF(OR(F137="",G137=""),"",IFERROR(F137*G137,""))</f>
        <v/>
      </c>
      <c r="I137" s="21" t="n"/>
      <c r="J137" s="16">
        <f>IF(AND(A137="",B137="",C137="",E137="",F137="",G137="",I137=""),"",IF(A137="","Conferir ID",IF(B137="","Conferir data",IF(IFERROR(YEAR(B137),0)&lt;&gt;'Parâmetros'!$B$4,"Conferir ano",IF(C137="","Conferir categoria",IF(D137="","Conferir categoria",IF(H137="","Conferir valores",IF(I137="","Conferir estado","OK"))))))))</f>
        <v/>
      </c>
    </row>
    <row r="138" ht="20" customHeight="1">
      <c r="A138" s="21" t="n"/>
      <c r="B138" s="22" t="n"/>
      <c r="C138" s="23" t="n"/>
      <c r="D138" s="12">
        <f>IF(C138="","",IFERROR(VLOOKUP(C138,'Parâmetros'!$D$4:$E$103,2,FALSE),""))</f>
        <v/>
      </c>
      <c r="E138" s="24" t="n"/>
      <c r="F138" s="25" t="n"/>
      <c r="G138" s="39" t="n"/>
      <c r="H138" s="33">
        <f>IF(OR(F138="",G138=""),"",IFERROR(F138*G138,""))</f>
        <v/>
      </c>
      <c r="I138" s="21" t="n"/>
      <c r="J138" s="12">
        <f>IF(AND(A138="",B138="",C138="",E138="",F138="",G138="",I138=""),"",IF(A138="","Conferir ID",IF(B138="","Conferir data",IF(IFERROR(YEAR(B138),0)&lt;&gt;'Parâmetros'!$B$4,"Conferir ano",IF(C138="","Conferir categoria",IF(D138="","Conferir categoria",IF(H138="","Conferir valores",IF(I138="","Conferir estado","OK"))))))))</f>
        <v/>
      </c>
    </row>
    <row r="139" ht="20" customHeight="1">
      <c r="A139" s="21" t="n"/>
      <c r="B139" s="22" t="n"/>
      <c r="C139" s="23" t="n"/>
      <c r="D139" s="16">
        <f>IF(C139="","",IFERROR(VLOOKUP(C139,'Parâmetros'!$D$4:$E$103,2,FALSE),""))</f>
        <v/>
      </c>
      <c r="E139" s="24" t="n"/>
      <c r="F139" s="25" t="n"/>
      <c r="G139" s="39" t="n"/>
      <c r="H139" s="35">
        <f>IF(OR(F139="",G139=""),"",IFERROR(F139*G139,""))</f>
        <v/>
      </c>
      <c r="I139" s="21" t="n"/>
      <c r="J139" s="16">
        <f>IF(AND(A139="",B139="",C139="",E139="",F139="",G139="",I139=""),"",IF(A139="","Conferir ID",IF(B139="","Conferir data",IF(IFERROR(YEAR(B139),0)&lt;&gt;'Parâmetros'!$B$4,"Conferir ano",IF(C139="","Conferir categoria",IF(D139="","Conferir categoria",IF(H139="","Conferir valores",IF(I139="","Conferir estado","OK"))))))))</f>
        <v/>
      </c>
    </row>
    <row r="140" ht="20" customHeight="1">
      <c r="A140" s="21" t="n"/>
      <c r="B140" s="22" t="n"/>
      <c r="C140" s="23" t="n"/>
      <c r="D140" s="12">
        <f>IF(C140="","",IFERROR(VLOOKUP(C140,'Parâmetros'!$D$4:$E$103,2,FALSE),""))</f>
        <v/>
      </c>
      <c r="E140" s="24" t="n"/>
      <c r="F140" s="25" t="n"/>
      <c r="G140" s="39" t="n"/>
      <c r="H140" s="33">
        <f>IF(OR(F140="",G140=""),"",IFERROR(F140*G140,""))</f>
        <v/>
      </c>
      <c r="I140" s="21" t="n"/>
      <c r="J140" s="12">
        <f>IF(AND(A140="",B140="",C140="",E140="",F140="",G140="",I140=""),"",IF(A140="","Conferir ID",IF(B140="","Conferir data",IF(IFERROR(YEAR(B140),0)&lt;&gt;'Parâmetros'!$B$4,"Conferir ano",IF(C140="","Conferir categoria",IF(D140="","Conferir categoria",IF(H140="","Conferir valores",IF(I140="","Conferir estado","OK"))))))))</f>
        <v/>
      </c>
    </row>
    <row r="141" ht="20" customHeight="1">
      <c r="A141" s="21" t="n"/>
      <c r="B141" s="22" t="n"/>
      <c r="C141" s="23" t="n"/>
      <c r="D141" s="16">
        <f>IF(C141="","",IFERROR(VLOOKUP(C141,'Parâmetros'!$D$4:$E$103,2,FALSE),""))</f>
        <v/>
      </c>
      <c r="E141" s="24" t="n"/>
      <c r="F141" s="25" t="n"/>
      <c r="G141" s="39" t="n"/>
      <c r="H141" s="35">
        <f>IF(OR(F141="",G141=""),"",IFERROR(F141*G141,""))</f>
        <v/>
      </c>
      <c r="I141" s="21" t="n"/>
      <c r="J141" s="16">
        <f>IF(AND(A141="",B141="",C141="",E141="",F141="",G141="",I141=""),"",IF(A141="","Conferir ID",IF(B141="","Conferir data",IF(IFERROR(YEAR(B141),0)&lt;&gt;'Parâmetros'!$B$4,"Conferir ano",IF(C141="","Conferir categoria",IF(D141="","Conferir categoria",IF(H141="","Conferir valores",IF(I141="","Conferir estado","OK"))))))))</f>
        <v/>
      </c>
    </row>
    <row r="142" ht="20" customHeight="1">
      <c r="A142" s="21" t="n"/>
      <c r="B142" s="22" t="n"/>
      <c r="C142" s="23" t="n"/>
      <c r="D142" s="12">
        <f>IF(C142="","",IFERROR(VLOOKUP(C142,'Parâmetros'!$D$4:$E$103,2,FALSE),""))</f>
        <v/>
      </c>
      <c r="E142" s="24" t="n"/>
      <c r="F142" s="25" t="n"/>
      <c r="G142" s="39" t="n"/>
      <c r="H142" s="33">
        <f>IF(OR(F142="",G142=""),"",IFERROR(F142*G142,""))</f>
        <v/>
      </c>
      <c r="I142" s="21" t="n"/>
      <c r="J142" s="12">
        <f>IF(AND(A142="",B142="",C142="",E142="",F142="",G142="",I142=""),"",IF(A142="","Conferir ID",IF(B142="","Conferir data",IF(IFERROR(YEAR(B142),0)&lt;&gt;'Parâmetros'!$B$4,"Conferir ano",IF(C142="","Conferir categoria",IF(D142="","Conferir categoria",IF(H142="","Conferir valores",IF(I142="","Conferir estado","OK"))))))))</f>
        <v/>
      </c>
    </row>
    <row r="143" ht="20" customHeight="1">
      <c r="A143" s="21" t="n"/>
      <c r="B143" s="22" t="n"/>
      <c r="C143" s="23" t="n"/>
      <c r="D143" s="16">
        <f>IF(C143="","",IFERROR(VLOOKUP(C143,'Parâmetros'!$D$4:$E$103,2,FALSE),""))</f>
        <v/>
      </c>
      <c r="E143" s="24" t="n"/>
      <c r="F143" s="25" t="n"/>
      <c r="G143" s="39" t="n"/>
      <c r="H143" s="35">
        <f>IF(OR(F143="",G143=""),"",IFERROR(F143*G143,""))</f>
        <v/>
      </c>
      <c r="I143" s="21" t="n"/>
      <c r="J143" s="16">
        <f>IF(AND(A143="",B143="",C143="",E143="",F143="",G143="",I143=""),"",IF(A143="","Conferir ID",IF(B143="","Conferir data",IF(IFERROR(YEAR(B143),0)&lt;&gt;'Parâmetros'!$B$4,"Conferir ano",IF(C143="","Conferir categoria",IF(D143="","Conferir categoria",IF(H143="","Conferir valores",IF(I143="","Conferir estado","OK"))))))))</f>
        <v/>
      </c>
    </row>
    <row r="144" ht="20" customHeight="1">
      <c r="A144" s="21" t="n"/>
      <c r="B144" s="22" t="n"/>
      <c r="C144" s="23" t="n"/>
      <c r="D144" s="12">
        <f>IF(C144="","",IFERROR(VLOOKUP(C144,'Parâmetros'!$D$4:$E$103,2,FALSE),""))</f>
        <v/>
      </c>
      <c r="E144" s="24" t="n"/>
      <c r="F144" s="25" t="n"/>
      <c r="G144" s="39" t="n"/>
      <c r="H144" s="33">
        <f>IF(OR(F144="",G144=""),"",IFERROR(F144*G144,""))</f>
        <v/>
      </c>
      <c r="I144" s="21" t="n"/>
      <c r="J144" s="12">
        <f>IF(AND(A144="",B144="",C144="",E144="",F144="",G144="",I144=""),"",IF(A144="","Conferir ID",IF(B144="","Conferir data",IF(IFERROR(YEAR(B144),0)&lt;&gt;'Parâmetros'!$B$4,"Conferir ano",IF(C144="","Conferir categoria",IF(D144="","Conferir categoria",IF(H144="","Conferir valores",IF(I144="","Conferir estado","OK"))))))))</f>
        <v/>
      </c>
    </row>
    <row r="145" ht="20" customHeight="1">
      <c r="A145" s="21" t="n"/>
      <c r="B145" s="22" t="n"/>
      <c r="C145" s="23" t="n"/>
      <c r="D145" s="16">
        <f>IF(C145="","",IFERROR(VLOOKUP(C145,'Parâmetros'!$D$4:$E$103,2,FALSE),""))</f>
        <v/>
      </c>
      <c r="E145" s="24" t="n"/>
      <c r="F145" s="25" t="n"/>
      <c r="G145" s="39" t="n"/>
      <c r="H145" s="35">
        <f>IF(OR(F145="",G145=""),"",IFERROR(F145*G145,""))</f>
        <v/>
      </c>
      <c r="I145" s="21" t="n"/>
      <c r="J145" s="16">
        <f>IF(AND(A145="",B145="",C145="",E145="",F145="",G145="",I145=""),"",IF(A145="","Conferir ID",IF(B145="","Conferir data",IF(IFERROR(YEAR(B145),0)&lt;&gt;'Parâmetros'!$B$4,"Conferir ano",IF(C145="","Conferir categoria",IF(D145="","Conferir categoria",IF(H145="","Conferir valores",IF(I145="","Conferir estado","OK"))))))))</f>
        <v/>
      </c>
    </row>
    <row r="146" ht="20" customHeight="1">
      <c r="A146" s="21" t="n"/>
      <c r="B146" s="22" t="n"/>
      <c r="C146" s="23" t="n"/>
      <c r="D146" s="12">
        <f>IF(C146="","",IFERROR(VLOOKUP(C146,'Parâmetros'!$D$4:$E$103,2,FALSE),""))</f>
        <v/>
      </c>
      <c r="E146" s="24" t="n"/>
      <c r="F146" s="25" t="n"/>
      <c r="G146" s="39" t="n"/>
      <c r="H146" s="33">
        <f>IF(OR(F146="",G146=""),"",IFERROR(F146*G146,""))</f>
        <v/>
      </c>
      <c r="I146" s="21" t="n"/>
      <c r="J146" s="12">
        <f>IF(AND(A146="",B146="",C146="",E146="",F146="",G146="",I146=""),"",IF(A146="","Conferir ID",IF(B146="","Conferir data",IF(IFERROR(YEAR(B146),0)&lt;&gt;'Parâmetros'!$B$4,"Conferir ano",IF(C146="","Conferir categoria",IF(D146="","Conferir categoria",IF(H146="","Conferir valores",IF(I146="","Conferir estado","OK"))))))))</f>
        <v/>
      </c>
    </row>
    <row r="147" ht="20" customHeight="1">
      <c r="A147" s="21" t="n"/>
      <c r="B147" s="22" t="n"/>
      <c r="C147" s="23" t="n"/>
      <c r="D147" s="16">
        <f>IF(C147="","",IFERROR(VLOOKUP(C147,'Parâmetros'!$D$4:$E$103,2,FALSE),""))</f>
        <v/>
      </c>
      <c r="E147" s="24" t="n"/>
      <c r="F147" s="25" t="n"/>
      <c r="G147" s="39" t="n"/>
      <c r="H147" s="35">
        <f>IF(OR(F147="",G147=""),"",IFERROR(F147*G147,""))</f>
        <v/>
      </c>
      <c r="I147" s="21" t="n"/>
      <c r="J147" s="16">
        <f>IF(AND(A147="",B147="",C147="",E147="",F147="",G147="",I147=""),"",IF(A147="","Conferir ID",IF(B147="","Conferir data",IF(IFERROR(YEAR(B147),0)&lt;&gt;'Parâmetros'!$B$4,"Conferir ano",IF(C147="","Conferir categoria",IF(D147="","Conferir categoria",IF(H147="","Conferir valores",IF(I147="","Conferir estado","OK"))))))))</f>
        <v/>
      </c>
    </row>
    <row r="148" ht="20" customHeight="1">
      <c r="A148" s="21" t="n"/>
      <c r="B148" s="22" t="n"/>
      <c r="C148" s="23" t="n"/>
      <c r="D148" s="12">
        <f>IF(C148="","",IFERROR(VLOOKUP(C148,'Parâmetros'!$D$4:$E$103,2,FALSE),""))</f>
        <v/>
      </c>
      <c r="E148" s="24" t="n"/>
      <c r="F148" s="25" t="n"/>
      <c r="G148" s="39" t="n"/>
      <c r="H148" s="33">
        <f>IF(OR(F148="",G148=""),"",IFERROR(F148*G148,""))</f>
        <v/>
      </c>
      <c r="I148" s="21" t="n"/>
      <c r="J148" s="12">
        <f>IF(AND(A148="",B148="",C148="",E148="",F148="",G148="",I148=""),"",IF(A148="","Conferir ID",IF(B148="","Conferir data",IF(IFERROR(YEAR(B148),0)&lt;&gt;'Parâmetros'!$B$4,"Conferir ano",IF(C148="","Conferir categoria",IF(D148="","Conferir categoria",IF(H148="","Conferir valores",IF(I148="","Conferir estado","OK"))))))))</f>
        <v/>
      </c>
    </row>
    <row r="149" ht="20" customHeight="1">
      <c r="A149" s="21" t="n"/>
      <c r="B149" s="22" t="n"/>
      <c r="C149" s="23" t="n"/>
      <c r="D149" s="16">
        <f>IF(C149="","",IFERROR(VLOOKUP(C149,'Parâmetros'!$D$4:$E$103,2,FALSE),""))</f>
        <v/>
      </c>
      <c r="E149" s="24" t="n"/>
      <c r="F149" s="25" t="n"/>
      <c r="G149" s="39" t="n"/>
      <c r="H149" s="35">
        <f>IF(OR(F149="",G149=""),"",IFERROR(F149*G149,""))</f>
        <v/>
      </c>
      <c r="I149" s="21" t="n"/>
      <c r="J149" s="16">
        <f>IF(AND(A149="",B149="",C149="",E149="",F149="",G149="",I149=""),"",IF(A149="","Conferir ID",IF(B149="","Conferir data",IF(IFERROR(YEAR(B149),0)&lt;&gt;'Parâmetros'!$B$4,"Conferir ano",IF(C149="","Conferir categoria",IF(D149="","Conferir categoria",IF(H149="","Conferir valores",IF(I149="","Conferir estado","OK"))))))))</f>
        <v/>
      </c>
    </row>
    <row r="150" ht="20" customHeight="1">
      <c r="A150" s="21" t="n"/>
      <c r="B150" s="22" t="n"/>
      <c r="C150" s="23" t="n"/>
      <c r="D150" s="12">
        <f>IF(C150="","",IFERROR(VLOOKUP(C150,'Parâmetros'!$D$4:$E$103,2,FALSE),""))</f>
        <v/>
      </c>
      <c r="E150" s="24" t="n"/>
      <c r="F150" s="25" t="n"/>
      <c r="G150" s="39" t="n"/>
      <c r="H150" s="33">
        <f>IF(OR(F150="",G150=""),"",IFERROR(F150*G150,""))</f>
        <v/>
      </c>
      <c r="I150" s="21" t="n"/>
      <c r="J150" s="12">
        <f>IF(AND(A150="",B150="",C150="",E150="",F150="",G150="",I150=""),"",IF(A150="","Conferir ID",IF(B150="","Conferir data",IF(IFERROR(YEAR(B150),0)&lt;&gt;'Parâmetros'!$B$4,"Conferir ano",IF(C150="","Conferir categoria",IF(D150="","Conferir categoria",IF(H150="","Conferir valores",IF(I150="","Conferir estado","OK"))))))))</f>
        <v/>
      </c>
    </row>
    <row r="151" ht="20" customHeight="1">
      <c r="A151" s="21" t="n"/>
      <c r="B151" s="22" t="n"/>
      <c r="C151" s="23" t="n"/>
      <c r="D151" s="16">
        <f>IF(C151="","",IFERROR(VLOOKUP(C151,'Parâmetros'!$D$4:$E$103,2,FALSE),""))</f>
        <v/>
      </c>
      <c r="E151" s="24" t="n"/>
      <c r="F151" s="25" t="n"/>
      <c r="G151" s="39" t="n"/>
      <c r="H151" s="35">
        <f>IF(OR(F151="",G151=""),"",IFERROR(F151*G151,""))</f>
        <v/>
      </c>
      <c r="I151" s="21" t="n"/>
      <c r="J151" s="16">
        <f>IF(AND(A151="",B151="",C151="",E151="",F151="",G151="",I151=""),"",IF(A151="","Conferir ID",IF(B151="","Conferir data",IF(IFERROR(YEAR(B151),0)&lt;&gt;'Parâmetros'!$B$4,"Conferir ano",IF(C151="","Conferir categoria",IF(D151="","Conferir categoria",IF(H151="","Conferir valores",IF(I151="","Conferir estado","OK"))))))))</f>
        <v/>
      </c>
    </row>
    <row r="152" ht="20" customHeight="1">
      <c r="A152" s="21" t="n"/>
      <c r="B152" s="22" t="n"/>
      <c r="C152" s="23" t="n"/>
      <c r="D152" s="12">
        <f>IF(C152="","",IFERROR(VLOOKUP(C152,'Parâmetros'!$D$4:$E$103,2,FALSE),""))</f>
        <v/>
      </c>
      <c r="E152" s="24" t="n"/>
      <c r="F152" s="25" t="n"/>
      <c r="G152" s="39" t="n"/>
      <c r="H152" s="33">
        <f>IF(OR(F152="",G152=""),"",IFERROR(F152*G152,""))</f>
        <v/>
      </c>
      <c r="I152" s="21" t="n"/>
      <c r="J152" s="12">
        <f>IF(AND(A152="",B152="",C152="",E152="",F152="",G152="",I152=""),"",IF(A152="","Conferir ID",IF(B152="","Conferir data",IF(IFERROR(YEAR(B152),0)&lt;&gt;'Parâmetros'!$B$4,"Conferir ano",IF(C152="","Conferir categoria",IF(D152="","Conferir categoria",IF(H152="","Conferir valores",IF(I152="","Conferir estado","OK"))))))))</f>
        <v/>
      </c>
    </row>
    <row r="153" ht="20" customHeight="1">
      <c r="A153" s="21" t="n"/>
      <c r="B153" s="22" t="n"/>
      <c r="C153" s="23" t="n"/>
      <c r="D153" s="16">
        <f>IF(C153="","",IFERROR(VLOOKUP(C153,'Parâmetros'!$D$4:$E$103,2,FALSE),""))</f>
        <v/>
      </c>
      <c r="E153" s="24" t="n"/>
      <c r="F153" s="25" t="n"/>
      <c r="G153" s="39" t="n"/>
      <c r="H153" s="35">
        <f>IF(OR(F153="",G153=""),"",IFERROR(F153*G153,""))</f>
        <v/>
      </c>
      <c r="I153" s="21" t="n"/>
      <c r="J153" s="16">
        <f>IF(AND(A153="",B153="",C153="",E153="",F153="",G153="",I153=""),"",IF(A153="","Conferir ID",IF(B153="","Conferir data",IF(IFERROR(YEAR(B153),0)&lt;&gt;'Parâmetros'!$B$4,"Conferir ano",IF(C153="","Conferir categoria",IF(D153="","Conferir categoria",IF(H153="","Conferir valores",IF(I153="","Conferir estado","OK"))))))))</f>
        <v/>
      </c>
    </row>
    <row r="154" ht="20" customHeight="1">
      <c r="A154" s="21" t="n"/>
      <c r="B154" s="22" t="n"/>
      <c r="C154" s="23" t="n"/>
      <c r="D154" s="12">
        <f>IF(C154="","",IFERROR(VLOOKUP(C154,'Parâmetros'!$D$4:$E$103,2,FALSE),""))</f>
        <v/>
      </c>
      <c r="E154" s="24" t="n"/>
      <c r="F154" s="25" t="n"/>
      <c r="G154" s="39" t="n"/>
      <c r="H154" s="33">
        <f>IF(OR(F154="",G154=""),"",IFERROR(F154*G154,""))</f>
        <v/>
      </c>
      <c r="I154" s="21" t="n"/>
      <c r="J154" s="12">
        <f>IF(AND(A154="",B154="",C154="",E154="",F154="",G154="",I154=""),"",IF(A154="","Conferir ID",IF(B154="","Conferir data",IF(IFERROR(YEAR(B154),0)&lt;&gt;'Parâmetros'!$B$4,"Conferir ano",IF(C154="","Conferir categoria",IF(D154="","Conferir categoria",IF(H154="","Conferir valores",IF(I154="","Conferir estado","OK"))))))))</f>
        <v/>
      </c>
    </row>
  </sheetData>
  <autoFilter ref="A4:J154"/>
  <mergeCells count="1">
    <mergeCell ref="A1:J1"/>
  </mergeCells>
  <conditionalFormatting sqref="J5:J154">
    <cfRule type="expression" priority="1" dxfId="0">
      <formula>LEFT($J5,8)="Conferir"</formula>
    </cfRule>
    <cfRule type="expression" priority="2" dxfId="1">
      <formula>$J5="OK"</formula>
    </cfRule>
  </conditionalFormatting>
  <conditionalFormatting sqref="A5:A154">
    <cfRule type="expression" priority="3" dxfId="0">
      <formula>AND($A5&lt;&gt;"",COUNTIF($A$5:$A$154,$A5)&gt;1)</formula>
    </cfRule>
  </conditionalFormatting>
  <conditionalFormatting sqref="I5:I154">
    <cfRule type="expression" priority="4" dxfId="0">
      <formula>$I5="Pendente"</formula>
    </cfRule>
  </conditionalFormatting>
  <dataValidations count="4">
    <dataValidation sqref="B5:B154" showDropDown="0" showInputMessage="0" showErrorMessage="0" allowBlank="0" errorTitle="Data fora do período" error="Informe uma data dentro do ano selecionado nos Parâmetros." promptTitle="Data" prompt="Informe a data do lançamento." type="date" operator="between">
      <formula1>DATE(INDIRECT("'Parâmetros'!$B$4"),1,1)</formula1>
      <formula2>DATE(INDIRECT("'Parâmetros'!$B$4")+1,1,1)-1</formula2>
    </dataValidation>
    <dataValidation sqref="F5:F154" showDropDown="0" showInputMessage="0" showErrorMessage="0" allowBlank="0" errorTitle="Quantidade inválida" error="Informe uma quantidade igual ou maior que zero." type="decimal" operator="greaterThanOrEqual">
      <formula1>0</formula1>
    </dataValidation>
    <dataValidation sqref="G5:G154" showDropDown="0" showInputMessage="0" showErrorMessage="0" allowBlank="0" errorTitle="Valor inválido" error="Informe um valor igual ou maior que zero." type="decimal" operator="greaterThanOrEqual">
      <formula1>0</formula1>
    </dataValidation>
    <dataValidation sqref="I5:I154" showDropDown="0" showInputMessage="0" showErrorMessage="0" allowBlank="0" errorTitle="Estado inválido" error="Selecione um estado disponível nos Parâmetros." type="list">
      <formula1>INDIRECT("'Parâmetros'!$I$4:$I$6")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3" customWidth="1" min="3" max="3"/>
    <col width="30" customWidth="1" min="4" max="4"/>
    <col width="16" customWidth="1" min="5" max="5"/>
    <col width="24" customWidth="1" min="6" max="6"/>
    <col width="23" customWidth="1" min="7" max="7"/>
    <col width="3" customWidth="1" min="8" max="8"/>
    <col width="25" customWidth="1" min="9" max="9"/>
    <col width="3" customWidth="1" min="10" max="10"/>
  </cols>
  <sheetData>
    <row r="1" ht="28" customHeight="1">
      <c r="A1" s="1" t="inlineStr">
        <is>
          <t>Parâmetros do orçamento anual</t>
        </is>
      </c>
    </row>
    <row r="2" ht="22" customHeight="1">
      <c r="A2" s="20" t="inlineStr">
        <is>
          <t>Edite as premissas e listas em rosa. Todos os dados apresentados são fictícios.</t>
        </is>
      </c>
    </row>
    <row r="3" ht="24" customHeight="1">
      <c r="A3" s="8" t="inlineStr">
        <is>
          <t>Premissa</t>
        </is>
      </c>
      <c r="B3" s="8" t="inlineStr">
        <is>
          <t>Valor</t>
        </is>
      </c>
      <c r="D3" s="8" t="inlineStr">
        <is>
          <t>Categoria</t>
        </is>
      </c>
      <c r="E3" s="8" t="inlineStr">
        <is>
          <t>Tipo</t>
        </is>
      </c>
      <c r="F3" s="8" t="inlineStr">
        <is>
          <t>Conferência</t>
        </is>
      </c>
      <c r="G3" s="8" t="inlineStr">
        <is>
          <t>Estados do orçamento</t>
        </is>
      </c>
      <c r="I3" s="8" t="inlineStr">
        <is>
          <t>Estados dos lançamentos</t>
        </is>
      </c>
    </row>
    <row r="4">
      <c r="A4" s="27" t="inlineStr">
        <is>
          <t>Ano do orçamento</t>
        </is>
      </c>
      <c r="B4" s="28" t="n">
        <v>2026</v>
      </c>
      <c r="D4" s="23" t="inlineStr">
        <is>
          <t>Corte e finalização</t>
        </is>
      </c>
      <c r="E4" s="23" t="inlineStr">
        <is>
          <t>Receita</t>
        </is>
      </c>
      <c r="F4" s="27">
        <f>IF(D4="","",IF(COUNTIF($D$4:$D$103,D4)&gt;1,"Conferir duplicidade",IF(E4="","Conferir tipo","OK")))</f>
        <v/>
      </c>
      <c r="G4" s="21" t="inlineStr">
        <is>
          <t>Ativo</t>
        </is>
      </c>
      <c r="I4" s="21" t="inlineStr">
        <is>
          <t>Realizado</t>
        </is>
      </c>
    </row>
    <row r="5">
      <c r="A5" s="29" t="inlineStr">
        <is>
          <t>Limite de alerta para desvio</t>
        </is>
      </c>
      <c r="B5" s="40" t="n">
        <v>0.1</v>
      </c>
      <c r="D5" s="23" t="inlineStr">
        <is>
          <t>Coloração</t>
        </is>
      </c>
      <c r="E5" s="23" t="inlineStr">
        <is>
          <t>Receita</t>
        </is>
      </c>
      <c r="F5" s="29">
        <f>IF(D5="","",IF(COUNTIF($D$4:$D$103,D5)&gt;1,"Conferir duplicidade",IF(E5="","Conferir tipo","OK")))</f>
        <v/>
      </c>
      <c r="G5" s="21" t="inlineStr">
        <is>
          <t>Revisar</t>
        </is>
      </c>
      <c r="I5" s="21" t="inlineStr">
        <is>
          <t>Pendente</t>
        </is>
      </c>
    </row>
    <row r="6">
      <c r="D6" s="23" t="inlineStr">
        <is>
          <t>Manicure e pedicure</t>
        </is>
      </c>
      <c r="E6" s="23" t="inlineStr">
        <is>
          <t>Receita</t>
        </is>
      </c>
      <c r="F6" s="27">
        <f>IF(D6="","",IF(COUNTIF($D$4:$D$103,D6)&gt;1,"Conferir duplicidade",IF(E6="","Conferir tipo","OK")))</f>
        <v/>
      </c>
      <c r="G6" s="21" t="inlineStr">
        <is>
          <t>Inativo</t>
        </is>
      </c>
      <c r="I6" s="21" t="inlineStr">
        <is>
          <t>Cancelado</t>
        </is>
      </c>
    </row>
    <row r="7">
      <c r="D7" s="23" t="inlineStr">
        <is>
          <t>Estética não clínica</t>
        </is>
      </c>
      <c r="E7" s="23" t="inlineStr">
        <is>
          <t>Receita</t>
        </is>
      </c>
      <c r="F7" s="29">
        <f>IF(D7="","",IF(COUNTIF($D$4:$D$103,D7)&gt;1,"Conferir duplicidade",IF(E7="","Conferir tipo","OK")))</f>
        <v/>
      </c>
    </row>
    <row r="8">
      <c r="D8" s="23" t="inlineStr">
        <is>
          <t>Venda de produtos</t>
        </is>
      </c>
      <c r="E8" s="23" t="inlineStr">
        <is>
          <t>Receita</t>
        </is>
      </c>
      <c r="F8" s="27">
        <f>IF(D8="","",IF(COUNTIF($D$4:$D$103,D8)&gt;1,"Conferir duplicidade",IF(E8="","Conferir tipo","OK")))</f>
        <v/>
      </c>
    </row>
    <row r="9">
      <c r="D9" s="23" t="inlineStr">
        <is>
          <t>Pacotes de serviços</t>
        </is>
      </c>
      <c r="E9" s="23" t="inlineStr">
        <is>
          <t>Receita</t>
        </is>
      </c>
      <c r="F9" s="29">
        <f>IF(D9="","",IF(COUNTIF($D$4:$D$103,D9)&gt;1,"Conferir duplicidade",IF(E9="","Conferir tipo","OK")))</f>
        <v/>
      </c>
    </row>
    <row r="10">
      <c r="D10" s="23" t="inlineStr">
        <is>
          <t>Aluguel</t>
        </is>
      </c>
      <c r="E10" s="23" t="inlineStr">
        <is>
          <t>Despesa</t>
        </is>
      </c>
      <c r="F10" s="27">
        <f>IF(D10="","",IF(COUNTIF($D$4:$D$103,D10)&gt;1,"Conferir duplicidade",IF(E10="","Conferir tipo","OK")))</f>
        <v/>
      </c>
    </row>
    <row r="11">
      <c r="D11" s="23" t="inlineStr">
        <is>
          <t>Produtos e insumos</t>
        </is>
      </c>
      <c r="E11" s="23" t="inlineStr">
        <is>
          <t>Despesa</t>
        </is>
      </c>
      <c r="F11" s="29">
        <f>IF(D11="","",IF(COUNTIF($D$4:$D$103,D11)&gt;1,"Conferir duplicidade",IF(E11="","Conferir tipo","OK")))</f>
        <v/>
      </c>
    </row>
    <row r="12">
      <c r="D12" s="23" t="inlineStr">
        <is>
          <t>Água e energia</t>
        </is>
      </c>
      <c r="E12" s="23" t="inlineStr">
        <is>
          <t>Despesa</t>
        </is>
      </c>
      <c r="F12" s="27">
        <f>IF(D12="","",IF(COUNTIF($D$4:$D$103,D12)&gt;1,"Conferir duplicidade",IF(E12="","Conferir tipo","OK")))</f>
        <v/>
      </c>
    </row>
    <row r="13">
      <c r="D13" s="23" t="inlineStr">
        <is>
          <t>Marketing</t>
        </is>
      </c>
      <c r="E13" s="23" t="inlineStr">
        <is>
          <t>Despesa</t>
        </is>
      </c>
      <c r="F13" s="29">
        <f>IF(D13="","",IF(COUNTIF($D$4:$D$103,D13)&gt;1,"Conferir duplicidade",IF(E13="","Conferir tipo","OK")))</f>
        <v/>
      </c>
    </row>
    <row r="14">
      <c r="D14" s="23" t="inlineStr">
        <is>
          <t>Manutenção</t>
        </is>
      </c>
      <c r="E14" s="23" t="inlineStr">
        <is>
          <t>Despesa</t>
        </is>
      </c>
      <c r="F14" s="27">
        <f>IF(D14="","",IF(COUNTIF($D$4:$D$103,D14)&gt;1,"Conferir duplicidade",IF(E14="","Conferir tipo","OK")))</f>
        <v/>
      </c>
    </row>
    <row r="15">
      <c r="D15" s="23" t="inlineStr">
        <is>
          <t>Treinamento</t>
        </is>
      </c>
      <c r="E15" s="23" t="inlineStr">
        <is>
          <t>Despesa</t>
        </is>
      </c>
      <c r="F15" s="29">
        <f>IF(D15="","",IF(COUNTIF($D$4:$D$103,D15)&gt;1,"Conferir duplicidade",IF(E15="","Conferir tipo","OK")))</f>
        <v/>
      </c>
    </row>
    <row r="16">
      <c r="D16" s="23" t="n"/>
      <c r="E16" s="23" t="n"/>
      <c r="F16" s="27">
        <f>IF(D16="","",IF(COUNTIF($D$4:$D$103,D16)&gt;1,"Conferir duplicidade",IF(E16="","Conferir tipo","OK")))</f>
        <v/>
      </c>
    </row>
    <row r="17">
      <c r="D17" s="23" t="n"/>
      <c r="E17" s="23" t="n"/>
      <c r="F17" s="29">
        <f>IF(D17="","",IF(COUNTIF($D$4:$D$103,D17)&gt;1,"Conferir duplicidade",IF(E17="","Conferir tipo","OK")))</f>
        <v/>
      </c>
    </row>
    <row r="18">
      <c r="D18" s="23" t="n"/>
      <c r="E18" s="23" t="n"/>
      <c r="F18" s="27">
        <f>IF(D18="","",IF(COUNTIF($D$4:$D$103,D18)&gt;1,"Conferir duplicidade",IF(E18="","Conferir tipo","OK")))</f>
        <v/>
      </c>
    </row>
    <row r="19">
      <c r="D19" s="23" t="n"/>
      <c r="E19" s="23" t="n"/>
      <c r="F19" s="29">
        <f>IF(D19="","",IF(COUNTIF($D$4:$D$103,D19)&gt;1,"Conferir duplicidade",IF(E19="","Conferir tipo","OK")))</f>
        <v/>
      </c>
    </row>
    <row r="20">
      <c r="D20" s="23" t="n"/>
      <c r="E20" s="23" t="n"/>
      <c r="F20" s="27">
        <f>IF(D20="","",IF(COUNTIF($D$4:$D$103,D20)&gt;1,"Conferir duplicidade",IF(E20="","Conferir tipo","OK")))</f>
        <v/>
      </c>
    </row>
    <row r="21">
      <c r="D21" s="23" t="n"/>
      <c r="E21" s="23" t="n"/>
      <c r="F21" s="29">
        <f>IF(D21="","",IF(COUNTIF($D$4:$D$103,D21)&gt;1,"Conferir duplicidade",IF(E21="","Conferir tipo","OK")))</f>
        <v/>
      </c>
    </row>
    <row r="22">
      <c r="D22" s="23" t="n"/>
      <c r="E22" s="23" t="n"/>
      <c r="F22" s="27">
        <f>IF(D22="","",IF(COUNTIF($D$4:$D$103,D22)&gt;1,"Conferir duplicidade",IF(E22="","Conferir tipo","OK")))</f>
        <v/>
      </c>
    </row>
    <row r="23">
      <c r="D23" s="23" t="n"/>
      <c r="E23" s="23" t="n"/>
      <c r="F23" s="29">
        <f>IF(D23="","",IF(COUNTIF($D$4:$D$103,D23)&gt;1,"Conferir duplicidade",IF(E23="","Conferir tipo","OK")))</f>
        <v/>
      </c>
    </row>
    <row r="24">
      <c r="D24" s="23" t="n"/>
      <c r="E24" s="23" t="n"/>
      <c r="F24" s="27">
        <f>IF(D24="","",IF(COUNTIF($D$4:$D$103,D24)&gt;1,"Conferir duplicidade",IF(E24="","Conferir tipo","OK")))</f>
        <v/>
      </c>
    </row>
    <row r="25">
      <c r="D25" s="23" t="n"/>
      <c r="E25" s="23" t="n"/>
      <c r="F25" s="29">
        <f>IF(D25="","",IF(COUNTIF($D$4:$D$103,D25)&gt;1,"Conferir duplicidade",IF(E25="","Conferir tipo","OK")))</f>
        <v/>
      </c>
    </row>
    <row r="26">
      <c r="D26" s="23" t="n"/>
      <c r="E26" s="23" t="n"/>
      <c r="F26" s="27">
        <f>IF(D26="","",IF(COUNTIF($D$4:$D$103,D26)&gt;1,"Conferir duplicidade",IF(E26="","Conferir tipo","OK")))</f>
        <v/>
      </c>
    </row>
    <row r="27">
      <c r="D27" s="23" t="n"/>
      <c r="E27" s="23" t="n"/>
      <c r="F27" s="29">
        <f>IF(D27="","",IF(COUNTIF($D$4:$D$103,D27)&gt;1,"Conferir duplicidade",IF(E27="","Conferir tipo","OK")))</f>
        <v/>
      </c>
    </row>
    <row r="28">
      <c r="D28" s="23" t="n"/>
      <c r="E28" s="23" t="n"/>
      <c r="F28" s="27">
        <f>IF(D28="","",IF(COUNTIF($D$4:$D$103,D28)&gt;1,"Conferir duplicidade",IF(E28="","Conferir tipo","OK")))</f>
        <v/>
      </c>
    </row>
    <row r="29">
      <c r="D29" s="23" t="n"/>
      <c r="E29" s="23" t="n"/>
      <c r="F29" s="29">
        <f>IF(D29="","",IF(COUNTIF($D$4:$D$103,D29)&gt;1,"Conferir duplicidade",IF(E29="","Conferir tipo","OK")))</f>
        <v/>
      </c>
    </row>
    <row r="30">
      <c r="D30" s="23" t="n"/>
      <c r="E30" s="23" t="n"/>
      <c r="F30" s="27">
        <f>IF(D30="","",IF(COUNTIF($D$4:$D$103,D30)&gt;1,"Conferir duplicidade",IF(E30="","Conferir tipo","OK")))</f>
        <v/>
      </c>
    </row>
    <row r="31">
      <c r="D31" s="23" t="n"/>
      <c r="E31" s="23" t="n"/>
      <c r="F31" s="29">
        <f>IF(D31="","",IF(COUNTIF($D$4:$D$103,D31)&gt;1,"Conferir duplicidade",IF(E31="","Conferir tipo","OK")))</f>
        <v/>
      </c>
    </row>
    <row r="32">
      <c r="D32" s="23" t="n"/>
      <c r="E32" s="23" t="n"/>
      <c r="F32" s="27">
        <f>IF(D32="","",IF(COUNTIF($D$4:$D$103,D32)&gt;1,"Conferir duplicidade",IF(E32="","Conferir tipo","OK")))</f>
        <v/>
      </c>
    </row>
    <row r="33">
      <c r="D33" s="23" t="n"/>
      <c r="E33" s="23" t="n"/>
      <c r="F33" s="29">
        <f>IF(D33="","",IF(COUNTIF($D$4:$D$103,D33)&gt;1,"Conferir duplicidade",IF(E33="","Conferir tipo","OK")))</f>
        <v/>
      </c>
    </row>
    <row r="34">
      <c r="D34" s="23" t="n"/>
      <c r="E34" s="23" t="n"/>
      <c r="F34" s="27">
        <f>IF(D34="","",IF(COUNTIF($D$4:$D$103,D34)&gt;1,"Conferir duplicidade",IF(E34="","Conferir tipo","OK")))</f>
        <v/>
      </c>
    </row>
    <row r="35">
      <c r="D35" s="23" t="n"/>
      <c r="E35" s="23" t="n"/>
      <c r="F35" s="29">
        <f>IF(D35="","",IF(COUNTIF($D$4:$D$103,D35)&gt;1,"Conferir duplicidade",IF(E35="","Conferir tipo","OK")))</f>
        <v/>
      </c>
    </row>
    <row r="36">
      <c r="D36" s="23" t="n"/>
      <c r="E36" s="23" t="n"/>
      <c r="F36" s="27">
        <f>IF(D36="","",IF(COUNTIF($D$4:$D$103,D36)&gt;1,"Conferir duplicidade",IF(E36="","Conferir tipo","OK")))</f>
        <v/>
      </c>
    </row>
    <row r="37">
      <c r="D37" s="23" t="n"/>
      <c r="E37" s="23" t="n"/>
      <c r="F37" s="29">
        <f>IF(D37="","",IF(COUNTIF($D$4:$D$103,D37)&gt;1,"Conferir duplicidade",IF(E37="","Conferir tipo","OK")))</f>
        <v/>
      </c>
    </row>
    <row r="38">
      <c r="D38" s="23" t="n"/>
      <c r="E38" s="23" t="n"/>
      <c r="F38" s="27">
        <f>IF(D38="","",IF(COUNTIF($D$4:$D$103,D38)&gt;1,"Conferir duplicidade",IF(E38="","Conferir tipo","OK")))</f>
        <v/>
      </c>
    </row>
    <row r="39">
      <c r="D39" s="23" t="n"/>
      <c r="E39" s="23" t="n"/>
      <c r="F39" s="29">
        <f>IF(D39="","",IF(COUNTIF($D$4:$D$103,D39)&gt;1,"Conferir duplicidade",IF(E39="","Conferir tipo","OK")))</f>
        <v/>
      </c>
    </row>
    <row r="40">
      <c r="D40" s="23" t="n"/>
      <c r="E40" s="23" t="n"/>
      <c r="F40" s="27">
        <f>IF(D40="","",IF(COUNTIF($D$4:$D$103,D40)&gt;1,"Conferir duplicidade",IF(E40="","Conferir tipo","OK")))</f>
        <v/>
      </c>
    </row>
    <row r="41">
      <c r="D41" s="23" t="n"/>
      <c r="E41" s="23" t="n"/>
      <c r="F41" s="29">
        <f>IF(D41="","",IF(COUNTIF($D$4:$D$103,D41)&gt;1,"Conferir duplicidade",IF(E41="","Conferir tipo","OK")))</f>
        <v/>
      </c>
    </row>
    <row r="42">
      <c r="D42" s="23" t="n"/>
      <c r="E42" s="23" t="n"/>
      <c r="F42" s="27">
        <f>IF(D42="","",IF(COUNTIF($D$4:$D$103,D42)&gt;1,"Conferir duplicidade",IF(E42="","Conferir tipo","OK")))</f>
        <v/>
      </c>
    </row>
    <row r="43">
      <c r="D43" s="23" t="n"/>
      <c r="E43" s="23" t="n"/>
      <c r="F43" s="29">
        <f>IF(D43="","",IF(COUNTIF($D$4:$D$103,D43)&gt;1,"Conferir duplicidade",IF(E43="","Conferir tipo","OK")))</f>
        <v/>
      </c>
    </row>
    <row r="44">
      <c r="D44" s="23" t="n"/>
      <c r="E44" s="23" t="n"/>
      <c r="F44" s="27">
        <f>IF(D44="","",IF(COUNTIF($D$4:$D$103,D44)&gt;1,"Conferir duplicidade",IF(E44="","Conferir tipo","OK")))</f>
        <v/>
      </c>
    </row>
    <row r="45">
      <c r="D45" s="23" t="n"/>
      <c r="E45" s="23" t="n"/>
      <c r="F45" s="29">
        <f>IF(D45="","",IF(COUNTIF($D$4:$D$103,D45)&gt;1,"Conferir duplicidade",IF(E45="","Conferir tipo","OK")))</f>
        <v/>
      </c>
    </row>
    <row r="46">
      <c r="D46" s="23" t="n"/>
      <c r="E46" s="23" t="n"/>
      <c r="F46" s="27">
        <f>IF(D46="","",IF(COUNTIF($D$4:$D$103,D46)&gt;1,"Conferir duplicidade",IF(E46="","Conferir tipo","OK")))</f>
        <v/>
      </c>
    </row>
    <row r="47">
      <c r="D47" s="23" t="n"/>
      <c r="E47" s="23" t="n"/>
      <c r="F47" s="29">
        <f>IF(D47="","",IF(COUNTIF($D$4:$D$103,D47)&gt;1,"Conferir duplicidade",IF(E47="","Conferir tipo","OK")))</f>
        <v/>
      </c>
    </row>
    <row r="48">
      <c r="D48" s="23" t="n"/>
      <c r="E48" s="23" t="n"/>
      <c r="F48" s="27">
        <f>IF(D48="","",IF(COUNTIF($D$4:$D$103,D48)&gt;1,"Conferir duplicidade",IF(E48="","Conferir tipo","OK")))</f>
        <v/>
      </c>
    </row>
    <row r="49">
      <c r="D49" s="23" t="n"/>
      <c r="E49" s="23" t="n"/>
      <c r="F49" s="29">
        <f>IF(D49="","",IF(COUNTIF($D$4:$D$103,D49)&gt;1,"Conferir duplicidade",IF(E49="","Conferir tipo","OK")))</f>
        <v/>
      </c>
    </row>
    <row r="50">
      <c r="D50" s="23" t="n"/>
      <c r="E50" s="23" t="n"/>
      <c r="F50" s="27">
        <f>IF(D50="","",IF(COUNTIF($D$4:$D$103,D50)&gt;1,"Conferir duplicidade",IF(E50="","Conferir tipo","OK")))</f>
        <v/>
      </c>
    </row>
    <row r="51">
      <c r="D51" s="23" t="n"/>
      <c r="E51" s="23" t="n"/>
      <c r="F51" s="29">
        <f>IF(D51="","",IF(COUNTIF($D$4:$D$103,D51)&gt;1,"Conferir duplicidade",IF(E51="","Conferir tipo","OK")))</f>
        <v/>
      </c>
    </row>
    <row r="52">
      <c r="D52" s="23" t="n"/>
      <c r="E52" s="23" t="n"/>
      <c r="F52" s="27">
        <f>IF(D52="","",IF(COUNTIF($D$4:$D$103,D52)&gt;1,"Conferir duplicidade",IF(E52="","Conferir tipo","OK")))</f>
        <v/>
      </c>
    </row>
    <row r="53">
      <c r="D53" s="23" t="n"/>
      <c r="E53" s="23" t="n"/>
      <c r="F53" s="29">
        <f>IF(D53="","",IF(COUNTIF($D$4:$D$103,D53)&gt;1,"Conferir duplicidade",IF(E53="","Conferir tipo","OK")))</f>
        <v/>
      </c>
    </row>
    <row r="54">
      <c r="D54" s="23" t="n"/>
      <c r="E54" s="23" t="n"/>
      <c r="F54" s="27">
        <f>IF(D54="","",IF(COUNTIF($D$4:$D$103,D54)&gt;1,"Conferir duplicidade",IF(E54="","Conferir tipo","OK")))</f>
        <v/>
      </c>
    </row>
    <row r="55">
      <c r="D55" s="23" t="n"/>
      <c r="E55" s="23" t="n"/>
      <c r="F55" s="29">
        <f>IF(D55="","",IF(COUNTIF($D$4:$D$103,D55)&gt;1,"Conferir duplicidade",IF(E55="","Conferir tipo","OK")))</f>
        <v/>
      </c>
    </row>
    <row r="56">
      <c r="D56" s="23" t="n"/>
      <c r="E56" s="23" t="n"/>
      <c r="F56" s="27">
        <f>IF(D56="","",IF(COUNTIF($D$4:$D$103,D56)&gt;1,"Conferir duplicidade",IF(E56="","Conferir tipo","OK")))</f>
        <v/>
      </c>
    </row>
    <row r="57">
      <c r="D57" s="23" t="n"/>
      <c r="E57" s="23" t="n"/>
      <c r="F57" s="29">
        <f>IF(D57="","",IF(COUNTIF($D$4:$D$103,D57)&gt;1,"Conferir duplicidade",IF(E57="","Conferir tipo","OK")))</f>
        <v/>
      </c>
    </row>
    <row r="58">
      <c r="D58" s="23" t="n"/>
      <c r="E58" s="23" t="n"/>
      <c r="F58" s="27">
        <f>IF(D58="","",IF(COUNTIF($D$4:$D$103,D58)&gt;1,"Conferir duplicidade",IF(E58="","Conferir tipo","OK")))</f>
        <v/>
      </c>
    </row>
    <row r="59">
      <c r="D59" s="23" t="n"/>
      <c r="E59" s="23" t="n"/>
      <c r="F59" s="29">
        <f>IF(D59="","",IF(COUNTIF($D$4:$D$103,D59)&gt;1,"Conferir duplicidade",IF(E59="","Conferir tipo","OK")))</f>
        <v/>
      </c>
    </row>
    <row r="60">
      <c r="D60" s="23" t="n"/>
      <c r="E60" s="23" t="n"/>
      <c r="F60" s="27">
        <f>IF(D60="","",IF(COUNTIF($D$4:$D$103,D60)&gt;1,"Conferir duplicidade",IF(E60="","Conferir tipo","OK")))</f>
        <v/>
      </c>
    </row>
    <row r="61">
      <c r="D61" s="23" t="n"/>
      <c r="E61" s="23" t="n"/>
      <c r="F61" s="29">
        <f>IF(D61="","",IF(COUNTIF($D$4:$D$103,D61)&gt;1,"Conferir duplicidade",IF(E61="","Conferir tipo","OK")))</f>
        <v/>
      </c>
    </row>
    <row r="62">
      <c r="D62" s="23" t="n"/>
      <c r="E62" s="23" t="n"/>
      <c r="F62" s="27">
        <f>IF(D62="","",IF(COUNTIF($D$4:$D$103,D62)&gt;1,"Conferir duplicidade",IF(E62="","Conferir tipo","OK")))</f>
        <v/>
      </c>
    </row>
    <row r="63">
      <c r="D63" s="23" t="n"/>
      <c r="E63" s="23" t="n"/>
      <c r="F63" s="29">
        <f>IF(D63="","",IF(COUNTIF($D$4:$D$103,D63)&gt;1,"Conferir duplicidade",IF(E63="","Conferir tipo","OK")))</f>
        <v/>
      </c>
    </row>
    <row r="64">
      <c r="D64" s="23" t="n"/>
      <c r="E64" s="23" t="n"/>
      <c r="F64" s="27">
        <f>IF(D64="","",IF(COUNTIF($D$4:$D$103,D64)&gt;1,"Conferir duplicidade",IF(E64="","Conferir tipo","OK")))</f>
        <v/>
      </c>
    </row>
    <row r="65">
      <c r="D65" s="23" t="n"/>
      <c r="E65" s="23" t="n"/>
      <c r="F65" s="29">
        <f>IF(D65="","",IF(COUNTIF($D$4:$D$103,D65)&gt;1,"Conferir duplicidade",IF(E65="","Conferir tipo","OK")))</f>
        <v/>
      </c>
    </row>
    <row r="66">
      <c r="D66" s="23" t="n"/>
      <c r="E66" s="23" t="n"/>
      <c r="F66" s="27">
        <f>IF(D66="","",IF(COUNTIF($D$4:$D$103,D66)&gt;1,"Conferir duplicidade",IF(E66="","Conferir tipo","OK")))</f>
        <v/>
      </c>
    </row>
    <row r="67">
      <c r="D67" s="23" t="n"/>
      <c r="E67" s="23" t="n"/>
      <c r="F67" s="29">
        <f>IF(D67="","",IF(COUNTIF($D$4:$D$103,D67)&gt;1,"Conferir duplicidade",IF(E67="","Conferir tipo","OK")))</f>
        <v/>
      </c>
    </row>
    <row r="68">
      <c r="D68" s="23" t="n"/>
      <c r="E68" s="23" t="n"/>
      <c r="F68" s="27">
        <f>IF(D68="","",IF(COUNTIF($D$4:$D$103,D68)&gt;1,"Conferir duplicidade",IF(E68="","Conferir tipo","OK")))</f>
        <v/>
      </c>
    </row>
    <row r="69">
      <c r="D69" s="23" t="n"/>
      <c r="E69" s="23" t="n"/>
      <c r="F69" s="29">
        <f>IF(D69="","",IF(COUNTIF($D$4:$D$103,D69)&gt;1,"Conferir duplicidade",IF(E69="","Conferir tipo","OK")))</f>
        <v/>
      </c>
    </row>
    <row r="70">
      <c r="D70" s="23" t="n"/>
      <c r="E70" s="23" t="n"/>
      <c r="F70" s="27">
        <f>IF(D70="","",IF(COUNTIF($D$4:$D$103,D70)&gt;1,"Conferir duplicidade",IF(E70="","Conferir tipo","OK")))</f>
        <v/>
      </c>
    </row>
    <row r="71">
      <c r="D71" s="23" t="n"/>
      <c r="E71" s="23" t="n"/>
      <c r="F71" s="29">
        <f>IF(D71="","",IF(COUNTIF($D$4:$D$103,D71)&gt;1,"Conferir duplicidade",IF(E71="","Conferir tipo","OK")))</f>
        <v/>
      </c>
    </row>
    <row r="72">
      <c r="D72" s="23" t="n"/>
      <c r="E72" s="23" t="n"/>
      <c r="F72" s="27">
        <f>IF(D72="","",IF(COUNTIF($D$4:$D$103,D72)&gt;1,"Conferir duplicidade",IF(E72="","Conferir tipo","OK")))</f>
        <v/>
      </c>
    </row>
    <row r="73">
      <c r="D73" s="23" t="n"/>
      <c r="E73" s="23" t="n"/>
      <c r="F73" s="29">
        <f>IF(D73="","",IF(COUNTIF($D$4:$D$103,D73)&gt;1,"Conferir duplicidade",IF(E73="","Conferir tipo","OK")))</f>
        <v/>
      </c>
    </row>
    <row r="74">
      <c r="D74" s="23" t="n"/>
      <c r="E74" s="23" t="n"/>
      <c r="F74" s="27">
        <f>IF(D74="","",IF(COUNTIF($D$4:$D$103,D74)&gt;1,"Conferir duplicidade",IF(E74="","Conferir tipo","OK")))</f>
        <v/>
      </c>
    </row>
    <row r="75">
      <c r="D75" s="23" t="n"/>
      <c r="E75" s="23" t="n"/>
      <c r="F75" s="29">
        <f>IF(D75="","",IF(COUNTIF($D$4:$D$103,D75)&gt;1,"Conferir duplicidade",IF(E75="","Conferir tipo","OK")))</f>
        <v/>
      </c>
    </row>
    <row r="76">
      <c r="D76" s="23" t="n"/>
      <c r="E76" s="23" t="n"/>
      <c r="F76" s="27">
        <f>IF(D76="","",IF(COUNTIF($D$4:$D$103,D76)&gt;1,"Conferir duplicidade",IF(E76="","Conferir tipo","OK")))</f>
        <v/>
      </c>
    </row>
    <row r="77">
      <c r="D77" s="23" t="n"/>
      <c r="E77" s="23" t="n"/>
      <c r="F77" s="29">
        <f>IF(D77="","",IF(COUNTIF($D$4:$D$103,D77)&gt;1,"Conferir duplicidade",IF(E77="","Conferir tipo","OK")))</f>
        <v/>
      </c>
    </row>
    <row r="78">
      <c r="D78" s="23" t="n"/>
      <c r="E78" s="23" t="n"/>
      <c r="F78" s="27">
        <f>IF(D78="","",IF(COUNTIF($D$4:$D$103,D78)&gt;1,"Conferir duplicidade",IF(E78="","Conferir tipo","OK")))</f>
        <v/>
      </c>
    </row>
    <row r="79">
      <c r="D79" s="23" t="n"/>
      <c r="E79" s="23" t="n"/>
      <c r="F79" s="29">
        <f>IF(D79="","",IF(COUNTIF($D$4:$D$103,D79)&gt;1,"Conferir duplicidade",IF(E79="","Conferir tipo","OK")))</f>
        <v/>
      </c>
    </row>
    <row r="80">
      <c r="D80" s="23" t="n"/>
      <c r="E80" s="23" t="n"/>
      <c r="F80" s="27">
        <f>IF(D80="","",IF(COUNTIF($D$4:$D$103,D80)&gt;1,"Conferir duplicidade",IF(E80="","Conferir tipo","OK")))</f>
        <v/>
      </c>
    </row>
    <row r="81">
      <c r="D81" s="23" t="n"/>
      <c r="E81" s="23" t="n"/>
      <c r="F81" s="29">
        <f>IF(D81="","",IF(COUNTIF($D$4:$D$103,D81)&gt;1,"Conferir duplicidade",IF(E81="","Conferir tipo","OK")))</f>
        <v/>
      </c>
    </row>
    <row r="82">
      <c r="D82" s="23" t="n"/>
      <c r="E82" s="23" t="n"/>
      <c r="F82" s="27">
        <f>IF(D82="","",IF(COUNTIF($D$4:$D$103,D82)&gt;1,"Conferir duplicidade",IF(E82="","Conferir tipo","OK")))</f>
        <v/>
      </c>
    </row>
    <row r="83">
      <c r="D83" s="23" t="n"/>
      <c r="E83" s="23" t="n"/>
      <c r="F83" s="29">
        <f>IF(D83="","",IF(COUNTIF($D$4:$D$103,D83)&gt;1,"Conferir duplicidade",IF(E83="","Conferir tipo","OK")))</f>
        <v/>
      </c>
    </row>
    <row r="84">
      <c r="D84" s="23" t="n"/>
      <c r="E84" s="23" t="n"/>
      <c r="F84" s="27">
        <f>IF(D84="","",IF(COUNTIF($D$4:$D$103,D84)&gt;1,"Conferir duplicidade",IF(E84="","Conferir tipo","OK")))</f>
        <v/>
      </c>
    </row>
    <row r="85">
      <c r="D85" s="23" t="n"/>
      <c r="E85" s="23" t="n"/>
      <c r="F85" s="29">
        <f>IF(D85="","",IF(COUNTIF($D$4:$D$103,D85)&gt;1,"Conferir duplicidade",IF(E85="","Conferir tipo","OK")))</f>
        <v/>
      </c>
    </row>
    <row r="86">
      <c r="D86" s="23" t="n"/>
      <c r="E86" s="23" t="n"/>
      <c r="F86" s="27">
        <f>IF(D86="","",IF(COUNTIF($D$4:$D$103,D86)&gt;1,"Conferir duplicidade",IF(E86="","Conferir tipo","OK")))</f>
        <v/>
      </c>
    </row>
    <row r="87">
      <c r="D87" s="23" t="n"/>
      <c r="E87" s="23" t="n"/>
      <c r="F87" s="29">
        <f>IF(D87="","",IF(COUNTIF($D$4:$D$103,D87)&gt;1,"Conferir duplicidade",IF(E87="","Conferir tipo","OK")))</f>
        <v/>
      </c>
    </row>
    <row r="88">
      <c r="D88" s="23" t="n"/>
      <c r="E88" s="23" t="n"/>
      <c r="F88" s="27">
        <f>IF(D88="","",IF(COUNTIF($D$4:$D$103,D88)&gt;1,"Conferir duplicidade",IF(E88="","Conferir tipo","OK")))</f>
        <v/>
      </c>
    </row>
    <row r="89">
      <c r="D89" s="23" t="n"/>
      <c r="E89" s="23" t="n"/>
      <c r="F89" s="29">
        <f>IF(D89="","",IF(COUNTIF($D$4:$D$103,D89)&gt;1,"Conferir duplicidade",IF(E89="","Conferir tipo","OK")))</f>
        <v/>
      </c>
    </row>
    <row r="90">
      <c r="D90" s="23" t="n"/>
      <c r="E90" s="23" t="n"/>
      <c r="F90" s="27">
        <f>IF(D90="","",IF(COUNTIF($D$4:$D$103,D90)&gt;1,"Conferir duplicidade",IF(E90="","Conferir tipo","OK")))</f>
        <v/>
      </c>
    </row>
    <row r="91">
      <c r="D91" s="23" t="n"/>
      <c r="E91" s="23" t="n"/>
      <c r="F91" s="29">
        <f>IF(D91="","",IF(COUNTIF($D$4:$D$103,D91)&gt;1,"Conferir duplicidade",IF(E91="","Conferir tipo","OK")))</f>
        <v/>
      </c>
    </row>
    <row r="92">
      <c r="D92" s="23" t="n"/>
      <c r="E92" s="23" t="n"/>
      <c r="F92" s="27">
        <f>IF(D92="","",IF(COUNTIF($D$4:$D$103,D92)&gt;1,"Conferir duplicidade",IF(E92="","Conferir tipo","OK")))</f>
        <v/>
      </c>
    </row>
    <row r="93">
      <c r="D93" s="23" t="n"/>
      <c r="E93" s="23" t="n"/>
      <c r="F93" s="29">
        <f>IF(D93="","",IF(COUNTIF($D$4:$D$103,D93)&gt;1,"Conferir duplicidade",IF(E93="","Conferir tipo","OK")))</f>
        <v/>
      </c>
    </row>
    <row r="94">
      <c r="D94" s="23" t="n"/>
      <c r="E94" s="23" t="n"/>
      <c r="F94" s="27">
        <f>IF(D94="","",IF(COUNTIF($D$4:$D$103,D94)&gt;1,"Conferir duplicidade",IF(E94="","Conferir tipo","OK")))</f>
        <v/>
      </c>
    </row>
    <row r="95">
      <c r="D95" s="23" t="n"/>
      <c r="E95" s="23" t="n"/>
      <c r="F95" s="29">
        <f>IF(D95="","",IF(COUNTIF($D$4:$D$103,D95)&gt;1,"Conferir duplicidade",IF(E95="","Conferir tipo","OK")))</f>
        <v/>
      </c>
    </row>
    <row r="96">
      <c r="D96" s="23" t="n"/>
      <c r="E96" s="23" t="n"/>
      <c r="F96" s="27">
        <f>IF(D96="","",IF(COUNTIF($D$4:$D$103,D96)&gt;1,"Conferir duplicidade",IF(E96="","Conferir tipo","OK")))</f>
        <v/>
      </c>
    </row>
    <row r="97">
      <c r="D97" s="23" t="n"/>
      <c r="E97" s="23" t="n"/>
      <c r="F97" s="29">
        <f>IF(D97="","",IF(COUNTIF($D$4:$D$103,D97)&gt;1,"Conferir duplicidade",IF(E97="","Conferir tipo","OK")))</f>
        <v/>
      </c>
    </row>
    <row r="98">
      <c r="D98" s="23" t="n"/>
      <c r="E98" s="23" t="n"/>
      <c r="F98" s="27">
        <f>IF(D98="","",IF(COUNTIF($D$4:$D$103,D98)&gt;1,"Conferir duplicidade",IF(E98="","Conferir tipo","OK")))</f>
        <v/>
      </c>
    </row>
    <row r="99">
      <c r="D99" s="23" t="n"/>
      <c r="E99" s="23" t="n"/>
      <c r="F99" s="29">
        <f>IF(D99="","",IF(COUNTIF($D$4:$D$103,D99)&gt;1,"Conferir duplicidade",IF(E99="","Conferir tipo","OK")))</f>
        <v/>
      </c>
    </row>
    <row r="100">
      <c r="D100" s="23" t="n"/>
      <c r="E100" s="23" t="n"/>
      <c r="F100" s="27">
        <f>IF(D100="","",IF(COUNTIF($D$4:$D$103,D100)&gt;1,"Conferir duplicidade",IF(E100="","Conferir tipo","OK")))</f>
        <v/>
      </c>
    </row>
    <row r="101">
      <c r="D101" s="23" t="n"/>
      <c r="E101" s="23" t="n"/>
      <c r="F101" s="29">
        <f>IF(D101="","",IF(COUNTIF($D$4:$D$103,D101)&gt;1,"Conferir duplicidade",IF(E101="","Conferir tipo","OK")))</f>
        <v/>
      </c>
    </row>
    <row r="102">
      <c r="D102" s="23" t="n"/>
      <c r="E102" s="23" t="n"/>
      <c r="F102" s="27">
        <f>IF(D102="","",IF(COUNTIF($D$4:$D$103,D102)&gt;1,"Conferir duplicidade",IF(E102="","Conferir tipo","OK")))</f>
        <v/>
      </c>
    </row>
    <row r="103">
      <c r="D103" s="23" t="n"/>
      <c r="E103" s="23" t="n"/>
      <c r="F103" s="29">
        <f>IF(D103="","",IF(COUNTIF($D$4:$D$103,D103)&gt;1,"Conferir duplicidade",IF(E103="","Conferir tipo","OK")))</f>
        <v/>
      </c>
    </row>
  </sheetData>
  <autoFilter ref="D3:F103"/>
  <mergeCells count="1">
    <mergeCell ref="A1:J1"/>
  </mergeCells>
  <conditionalFormatting sqref="F4:F103">
    <cfRule type="expression" priority="1" dxfId="0">
      <formula>LEFT($F4,8)="Conferir"</formula>
    </cfRule>
    <cfRule type="expression" priority="2" dxfId="1">
      <formula>$F4="OK"</formula>
    </cfRule>
  </conditionalFormatting>
  <conditionalFormatting sqref="D4:D103">
    <cfRule type="expression" priority="3" dxfId="0">
      <formula>AND($D4&lt;&gt;"",COUNTIF($D$4:$D$103,$D4)&gt;1)</formula>
    </cfRule>
  </conditionalFormatting>
  <dataValidations count="3">
    <dataValidation sqref="B4" showDropDown="0" showInputMessage="0" showErrorMessage="0" allowBlank="0" errorTitle="Ano inválido" error="Informe um ano entre 2020 e 2100." promptTitle="Ano do orçamento" prompt="Informe o ano que será analisado." type="whole" operator="between">
      <formula1>2020</formula1>
      <formula2>2100</formula2>
    </dataValidation>
    <dataValidation sqref="B5" showDropDown="0" showInputMessage="0" showErrorMessage="0" allowBlank="0" errorTitle="Limite inválido" error="Informe um percentual entre 0% e 100%." promptTitle="Limite de alerta" prompt="Percentual usado para destacar desvios no resumo." type="decimal" operator="between">
      <formula1>0</formula1>
      <formula2>1</formula2>
    </dataValidation>
    <dataValidation sqref="E4:E103" showDropDown="0" showInputMessage="0" showErrorMessage="0" allowBlank="0" errorTitle="Tipo inválido" error="Selecione Receita ou Despesa." type="list">
      <formula1>"Receita,Despesa"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Exemplo fictício</dc:creator>
  <dc:title xmlns:dc="http://purl.org/dc/elements/1.1/">Orçamento anual de salão de beleza em Excel</dc:title>
  <dc:subject xmlns:dc="http://purl.org/dc/elements/1.1/">Planejamento de receitas e despesas por mês</dc:subject>
  <dc:language xmlns:dc="http://purl.org/dc/elements/1.1/">pt-BR</dc:language>
  <dcterms:created xmlns:dcterms="http://purl.org/dc/terms/" xmlns:xsi="http://www.w3.org/2001/XMLSchema-instance" xsi:type="dcterms:W3CDTF">2026-09-08T20:09:11Z</dcterms:created>
  <dcterms:modified xmlns:dcterms="http://purl.org/dc/terms/" xmlns:xsi="http://www.w3.org/2001/XMLSchema-instance" xsi:type="dcterms:W3CDTF">2026-09-08T20:09:12+00:00Z</dcterms:modified>
</cp:coreProperties>
</file>