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'Cronograma'!$A$4:$O$104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F5A68"/>
      <sz val="10"/>
    </font>
    <font>
      <name val="Calibri"/>
      <b val="1"/>
      <color rgb="00FFFFFF"/>
      <sz val="11"/>
    </font>
    <font>
      <name val="Calibri"/>
      <color rgb="00351432"/>
      <sz val="10"/>
    </font>
    <font>
      <name val="Calibri"/>
      <b val="1"/>
      <color rgb="00351432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2F6B4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Sessões por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'Resumo'!K3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351432"/>
              </a:solidFill>
              <a:prstDash val="solid"/>
            </a:ln>
          </spPr>
          <cat>
            <numRef>
              <f>'Resumo'!$J$4:$J$6</f>
            </numRef>
          </cat>
          <val>
            <numRef>
              <f>'Resumo'!$K$4:$K$6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Sessões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K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6" customWidth="1" min="10" max="10"/>
    <col width="11" customWidth="1" min="11" max="11"/>
  </cols>
  <sheetData>
    <row r="1" ht="28" customHeight="1">
      <c r="A1" s="1" t="inlineStr">
        <is>
          <t>Resumo do cronograma facial</t>
        </is>
      </c>
    </row>
    <row r="2">
      <c r="A2" s="2" t="inlineStr">
        <is>
          <t>Indicadores calculados a partir dos registros do cronograma.</t>
        </is>
      </c>
    </row>
    <row r="3">
      <c r="A3" s="3" t="inlineStr">
        <is>
          <t>Indicador</t>
        </is>
      </c>
      <c r="B3" s="3" t="inlineStr">
        <is>
          <t>Resultado</t>
        </is>
      </c>
      <c r="J3" s="3" t="inlineStr">
        <is>
          <t>Status</t>
        </is>
      </c>
      <c r="K3" s="3" t="inlineStr">
        <is>
          <t>Sessões</t>
        </is>
      </c>
    </row>
    <row r="4" ht="23" customHeight="1">
      <c r="A4" s="4" t="inlineStr">
        <is>
          <t>Sessões registradas</t>
        </is>
      </c>
      <c r="B4" s="5">
        <f>COUNTIF(Cronograma!$A$5:$A$104,"&lt;&gt;")</f>
        <v/>
      </c>
      <c r="J4" s="6">
        <f>'Parâmetros'!$G$5</f>
        <v/>
      </c>
      <c r="K4" s="7">
        <f>B6</f>
        <v/>
      </c>
    </row>
    <row r="5" ht="23" customHeight="1">
      <c r="A5" s="8" t="inlineStr">
        <is>
          <t>Sequências registradas</t>
        </is>
      </c>
      <c r="B5" s="9">
        <f>SUM(Cronograma!$Q$5:INDEX(Cronograma!$Q:$Q,104))</f>
        <v/>
      </c>
      <c r="J5" s="10">
        <f>'Parâmetros'!$G$6</f>
        <v/>
      </c>
      <c r="K5" s="11">
        <f>B7</f>
        <v/>
      </c>
    </row>
    <row r="6" ht="23" customHeight="1">
      <c r="A6" s="4" t="inlineStr">
        <is>
          <t>Sessões planejadas</t>
        </is>
      </c>
      <c r="B6" s="5">
        <f>COUNTIF(Cronograma!$K$5:$K$104,'Parâmetros'!$G$5)</f>
        <v/>
      </c>
      <c r="J6" s="6">
        <f>'Parâmetros'!$G$7</f>
        <v/>
      </c>
      <c r="K6" s="7">
        <f>B8</f>
        <v/>
      </c>
    </row>
    <row r="7" ht="23" customHeight="1">
      <c r="A7" s="8" t="inlineStr">
        <is>
          <t>Sessões concluídas</t>
        </is>
      </c>
      <c r="B7" s="9">
        <f>COUNTIF(Cronograma!$K$5:$K$104,'Parâmetros'!$G$6)</f>
        <v/>
      </c>
    </row>
    <row r="8" ht="23" customHeight="1">
      <c r="A8" s="4" t="inlineStr">
        <is>
          <t>Sessões canceladas</t>
        </is>
      </c>
      <c r="B8" s="5">
        <f>COUNTIF(Cronograma!$K$5:$K$104,'Parâmetros'!$G$7)</f>
        <v/>
      </c>
    </row>
    <row r="9" ht="23" customHeight="1">
      <c r="A9" s="8" t="inlineStr">
        <is>
          <t>Sessões em atraso</t>
        </is>
      </c>
      <c r="B9" s="9">
        <f>COUNTIFS(Cronograma!$A$5:$A$104,"&lt;&gt;",Cronograma!$K$5:$K$104,'Parâmetros'!$G$5,Cronograma!$I$5:$I$104,"&gt;0",Cronograma!$I$5:$I$104,"&lt;"&amp;TODAY())</f>
        <v/>
      </c>
    </row>
    <row r="10" ht="23" customHeight="1">
      <c r="A10" s="4" t="inlineStr">
        <is>
          <t>Próximas no horizonte</t>
        </is>
      </c>
      <c r="B10" s="5">
        <f>COUNTIFS(Cronograma!$A$5:$A$104,"&lt;&gt;",Cronograma!$K$5:$K$104,'Parâmetros'!$G$5,Cronograma!$I$5:$I$104,"&gt;="&amp;TODAY(),Cronograma!$I$5:$I$104,"&lt;="&amp;TODAY()+'Parâmetros'!$B$5)</f>
        <v/>
      </c>
    </row>
    <row r="11" ht="23" customHeight="1">
      <c r="A11" s="8" t="inlineStr">
        <is>
          <t>Próxima sessão</t>
        </is>
      </c>
      <c r="B11" s="12">
        <f>IF(COUNT(Cronograma!$P$5:INDEX(Cronograma!$P:$P,104))=0,"",MIN(Cronograma!$P$5:INDEX(Cronograma!$P:$P,104)))</f>
        <v/>
      </c>
    </row>
    <row r="12" ht="23" customHeight="1">
      <c r="A12" s="4" t="inlineStr">
        <is>
          <t>Índice de conclusão</t>
        </is>
      </c>
      <c r="B12" s="13">
        <f>IFERROR(B7/(B4-B8),"")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12">
    <cfRule type="expression" priority="2" dxfId="1">
      <formula>AND($B$12&lt;&gt;"",$B$12&gt;=0.75)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29" customWidth="1" min="4" max="4"/>
    <col width="11" customWidth="1" min="5" max="5"/>
    <col width="13" customWidth="1" min="6" max="6"/>
    <col width="14" customWidth="1" min="7" max="7"/>
    <col width="15" customWidth="1" min="8" max="8"/>
    <col width="14" customWidth="1" min="9" max="9"/>
    <col width="25" customWidth="1" min="10" max="10"/>
    <col width="16" customWidth="1" min="11" max="11"/>
    <col width="18" customWidth="1" min="12" max="12"/>
    <col width="22" customWidth="1" min="13" max="13"/>
    <col width="16" customWidth="1" min="14" max="14"/>
    <col width="34" customWidth="1" min="15" max="15"/>
    <col hidden="1" width="13" customWidth="1" min="16" max="16"/>
    <col hidden="1" width="13" customWidth="1" min="17" max="17"/>
  </cols>
  <sheetData>
    <row r="1" ht="28" customHeight="1">
      <c r="A1" s="1" t="inlineStr">
        <is>
          <t>Cronograma de sessões de estética facial</t>
        </is>
      </c>
    </row>
    <row r="2">
      <c r="A2" s="2" t="inlineStr">
        <is>
          <t>Registre uma linha por sessão. Códigos, clientes e operações de exemplo são fictícios.</t>
        </is>
      </c>
    </row>
    <row r="3"/>
    <row r="4" ht="34" customHeight="1">
      <c r="A4" s="3" t="inlineStr">
        <is>
          <t>ID da sessão</t>
        </is>
      </c>
      <c r="B4" s="3" t="inlineStr">
        <is>
          <t>ID da sequência</t>
        </is>
      </c>
      <c r="C4" s="3" t="inlineStr">
        <is>
          <t>Código do cliente</t>
        </is>
      </c>
      <c r="D4" s="3" t="inlineStr">
        <is>
          <t>Descrição da sequência</t>
        </is>
      </c>
      <c r="E4" s="3" t="inlineStr">
        <is>
          <t>Sessão nº</t>
        </is>
      </c>
      <c r="F4" s="3" t="inlineStr">
        <is>
          <t>Total previsto</t>
        </is>
      </c>
      <c r="G4" s="3" t="inlineStr">
        <is>
          <t>Data inicial</t>
        </is>
      </c>
      <c r="H4" s="3" t="inlineStr">
        <is>
          <t>Intervalo (dias)</t>
        </is>
      </c>
      <c r="I4" s="3" t="inlineStr">
        <is>
          <t>Data prevista</t>
        </is>
      </c>
      <c r="J4" s="3" t="inlineStr">
        <is>
          <t>Etapa prevista</t>
        </is>
      </c>
      <c r="K4" s="3" t="inlineStr">
        <is>
          <t>Status</t>
        </is>
      </c>
      <c r="L4" s="3" t="inlineStr">
        <is>
          <t>Data de conclusão</t>
        </is>
      </c>
      <c r="M4" s="3" t="inlineStr">
        <is>
          <t>Conferência</t>
        </is>
      </c>
      <c r="N4" s="3" t="inlineStr">
        <is>
          <t>Dias para sessão</t>
        </is>
      </c>
      <c r="O4" s="3" t="inlineStr">
        <is>
          <t>Observações</t>
        </is>
      </c>
      <c r="P4" s="3" t="inlineStr">
        <is>
          <t>Data futura (apoio)</t>
        </is>
      </c>
      <c r="Q4" s="3" t="inlineStr">
        <is>
          <t>Sequência única (apoio)</t>
        </is>
      </c>
    </row>
    <row r="5" ht="28" customHeight="1">
      <c r="A5" s="14" t="inlineStr">
        <is>
          <t>SES-FIC-001</t>
        </is>
      </c>
      <c r="B5" s="14" t="inlineStr">
        <is>
          <t>SEQ-FIC-01</t>
        </is>
      </c>
      <c r="C5" s="14" t="inlineStr">
        <is>
          <t>CL-FIC-01</t>
        </is>
      </c>
      <c r="D5" s="15" t="inlineStr">
        <is>
          <t>Cuidados faciais básicos</t>
        </is>
      </c>
      <c r="E5" s="16" t="n">
        <v>1</v>
      </c>
      <c r="F5" s="16" t="n">
        <v>3</v>
      </c>
      <c r="G5" s="17" t="n">
        <v>46246</v>
      </c>
      <c r="H5" s="16" t="n">
        <v>14</v>
      </c>
      <c r="I5" s="18">
        <f>IF(OR($A5="",$E5="",$G5="",$H5=""),"",IFERROR($G5+($E5-1)*$H5,""))</f>
        <v/>
      </c>
      <c r="J5" s="15" t="inlineStr">
        <is>
          <t>Acolhimento e preparo</t>
        </is>
      </c>
      <c r="K5" s="19" t="inlineStr">
        <is>
          <t>Concluída</t>
        </is>
      </c>
      <c r="L5" s="17" t="n">
        <v>46247</v>
      </c>
      <c r="M5" s="20">
        <f>IF($A5="","",IF(COUNTIF($A$5:$A$104,$A5)&gt;1,"Conferir ID",IF(OR($B5="",$C5="",$D5="",$E5="",$F5="",$G5="",$H5="",$J5="",$K5=""),"Conferir cadastro",IF($E5&gt;$F5,"Conferir numeração",IF($I5="","Conferir datas",IF(AND($K5='Parâmetros'!$G$6,$L5=""),"Conferir conclusão",IF(AND($K5&lt;&gt;'Parâmetros'!$G$6,$L5&lt;&gt;""),"Conferir status",IF(AND($K5='Parâmetros'!$G$6,$L5&lt;$I5),"Conferir datas",IF(AND($K5='Parâmetros'!$G$5,$I5&lt;TODAY()),"Conferir atraso","OK")))))))))</f>
        <v/>
      </c>
      <c r="N5" s="11">
        <f>IF(OR($A5="",$I5="",$K5&lt;&gt;'Parâmetros'!$G$5),"",$I5-TODAY())</f>
        <v/>
      </c>
      <c r="O5" s="15" t="inlineStr">
        <is>
          <t>Registro fictício de abertura.</t>
        </is>
      </c>
      <c r="P5" s="18">
        <f>IF(OR($A5="",$I5="",$K5&lt;&gt;'Parâmetros'!$G$5,$I5&lt;TODAY()),"",$I5)</f>
        <v/>
      </c>
      <c r="Q5" s="21">
        <f>IF(OR($A5="",$B5=""),"",IF(COUNTIFS($B$5:$B5,$B5,$A$5:$A5,"&lt;&gt;")=1,1,0))</f>
        <v/>
      </c>
    </row>
    <row r="6" ht="28" customHeight="1">
      <c r="A6" s="14" t="inlineStr">
        <is>
          <t>SES-FIC-002</t>
        </is>
      </c>
      <c r="B6" s="14" t="inlineStr">
        <is>
          <t>SEQ-FIC-01</t>
        </is>
      </c>
      <c r="C6" s="14" t="inlineStr">
        <is>
          <t>CL-FIC-01</t>
        </is>
      </c>
      <c r="D6" s="15" t="inlineStr">
        <is>
          <t>Cuidados faciais básicos</t>
        </is>
      </c>
      <c r="E6" s="16" t="n">
        <v>2</v>
      </c>
      <c r="F6" s="16" t="n">
        <v>3</v>
      </c>
      <c r="G6" s="17" t="n">
        <v>46246</v>
      </c>
      <c r="H6" s="16" t="n">
        <v>14</v>
      </c>
      <c r="I6" s="22">
        <f>IF(OR($A6="",$E6="",$G6="",$H6=""),"",IFERROR($G6+($E6-1)*$H6,""))</f>
        <v/>
      </c>
      <c r="J6" s="15" t="inlineStr">
        <is>
          <t>Aplicação estética</t>
        </is>
      </c>
      <c r="K6" s="19" t="inlineStr">
        <is>
          <t>Concluída</t>
        </is>
      </c>
      <c r="L6" s="17" t="n">
        <v>46260</v>
      </c>
      <c r="M6" s="23">
        <f>IF($A6="","",IF(COUNTIF($A$5:$A$104,$A6)&gt;1,"Conferir ID",IF(OR($B6="",$C6="",$D6="",$E6="",$F6="",$G6="",$H6="",$J6="",$K6=""),"Conferir cadastro",IF($E6&gt;$F6,"Conferir numeração",IF($I6="","Conferir datas",IF(AND($K6='Parâmetros'!$G$6,$L6=""),"Conferir conclusão",IF(AND($K6&lt;&gt;'Parâmetros'!$G$6,$L6&lt;&gt;""),"Conferir status",IF(AND($K6='Parâmetros'!$G$6,$L6&lt;$I6),"Conferir datas",IF(AND($K6='Parâmetros'!$G$5,$I6&lt;TODAY()),"Conferir atraso","OK")))))))))</f>
        <v/>
      </c>
      <c r="N6" s="7">
        <f>IF(OR($A6="",$I6="",$K6&lt;&gt;'Parâmetros'!$G$5),"",$I6-TODAY())</f>
        <v/>
      </c>
      <c r="O6" s="15" t="inlineStr">
        <is>
          <t>Etapa fictícia concluída.</t>
        </is>
      </c>
      <c r="P6" s="22">
        <f>IF(OR($A6="",$I6="",$K6&lt;&gt;'Parâmetros'!$G$5,$I6&lt;TODAY()),"",$I6)</f>
        <v/>
      </c>
      <c r="Q6" s="24">
        <f>IF(OR($A6="",$B6=""),"",IF(COUNTIFS($B$5:$B6,$B6,$A$5:$A6,"&lt;&gt;")=1,1,0))</f>
        <v/>
      </c>
    </row>
    <row r="7" ht="28" customHeight="1">
      <c r="A7" s="14" t="inlineStr">
        <is>
          <t>SES-FIC-003</t>
        </is>
      </c>
      <c r="B7" s="14" t="inlineStr">
        <is>
          <t>SEQ-FIC-01</t>
        </is>
      </c>
      <c r="C7" s="14" t="inlineStr">
        <is>
          <t>CL-FIC-01</t>
        </is>
      </c>
      <c r="D7" s="15" t="inlineStr">
        <is>
          <t>Cuidados faciais básicos</t>
        </is>
      </c>
      <c r="E7" s="16" t="n">
        <v>3</v>
      </c>
      <c r="F7" s="16" t="n">
        <v>3</v>
      </c>
      <c r="G7" s="17" t="n">
        <v>46246</v>
      </c>
      <c r="H7" s="16" t="n">
        <v>14</v>
      </c>
      <c r="I7" s="18">
        <f>IF(OR($A7="",$E7="",$G7="",$H7=""),"",IFERROR($G7+($E7-1)*$H7,""))</f>
        <v/>
      </c>
      <c r="J7" s="15" t="inlineStr">
        <is>
          <t>Revisão estética</t>
        </is>
      </c>
      <c r="K7" s="19" t="inlineStr">
        <is>
          <t>Planejada</t>
        </is>
      </c>
      <c r="L7" s="17" t="n"/>
      <c r="M7" s="20">
        <f>IF($A7="","",IF(COUNTIF($A$5:$A$104,$A7)&gt;1,"Conferir ID",IF(OR($B7="",$C7="",$D7="",$E7="",$F7="",$G7="",$H7="",$J7="",$K7=""),"Conferir cadastro",IF($E7&gt;$F7,"Conferir numeração",IF($I7="","Conferir datas",IF(AND($K7='Parâmetros'!$G$6,$L7=""),"Conferir conclusão",IF(AND($K7&lt;&gt;'Parâmetros'!$G$6,$L7&lt;&gt;""),"Conferir status",IF(AND($K7='Parâmetros'!$G$6,$L7&lt;$I7),"Conferir datas",IF(AND($K7='Parâmetros'!$G$5,$I7&lt;TODAY()),"Conferir atraso","OK")))))))))</f>
        <v/>
      </c>
      <c r="N7" s="11">
        <f>IF(OR($A7="",$I7="",$K7&lt;&gt;'Parâmetros'!$G$5),"",$I7-TODAY())</f>
        <v/>
      </c>
      <c r="O7" s="15" t="inlineStr">
        <is>
          <t>Conferir a sequência no dia previsto.</t>
        </is>
      </c>
      <c r="P7" s="18">
        <f>IF(OR($A7="",$I7="",$K7&lt;&gt;'Parâmetros'!$G$5,$I7&lt;TODAY()),"",$I7)</f>
        <v/>
      </c>
      <c r="Q7" s="21">
        <f>IF(OR($A7="",$B7=""),"",IF(COUNTIFS($B$5:$B7,$B7,$A$5:$A7,"&lt;&gt;")=1,1,0))</f>
        <v/>
      </c>
    </row>
    <row r="8" ht="28" customHeight="1">
      <c r="A8" s="14" t="inlineStr">
        <is>
          <t>SES-FIC-004</t>
        </is>
      </c>
      <c r="B8" s="14" t="inlineStr">
        <is>
          <t>SEQ-FIC-02</t>
        </is>
      </c>
      <c r="C8" s="14" t="inlineStr">
        <is>
          <t>CL-FIC-02</t>
        </is>
      </c>
      <c r="D8" s="15" t="inlineStr">
        <is>
          <t>Rotina de hidratação estética</t>
        </is>
      </c>
      <c r="E8" s="16" t="n">
        <v>1</v>
      </c>
      <c r="F8" s="16" t="n">
        <v>3</v>
      </c>
      <c r="G8" s="17" t="n">
        <v>46277</v>
      </c>
      <c r="H8" s="16" t="n">
        <v>21</v>
      </c>
      <c r="I8" s="22">
        <f>IF(OR($A8="",$E8="",$G8="",$H8=""),"",IFERROR($G8+($E8-1)*$H8,""))</f>
        <v/>
      </c>
      <c r="J8" s="15" t="inlineStr">
        <is>
          <t>Preparo da sessão</t>
        </is>
      </c>
      <c r="K8" s="19" t="inlineStr">
        <is>
          <t>Planejada</t>
        </is>
      </c>
      <c r="L8" s="17" t="n"/>
      <c r="M8" s="23">
        <f>IF($A8="","",IF(COUNTIF($A$5:$A$104,$A8)&gt;1,"Conferir ID",IF(OR($B8="",$C8="",$D8="",$E8="",$F8="",$G8="",$H8="",$J8="",$K8=""),"Conferir cadastro",IF($E8&gt;$F8,"Conferir numeração",IF($I8="","Conferir datas",IF(AND($K8='Parâmetros'!$G$6,$L8=""),"Conferir conclusão",IF(AND($K8&lt;&gt;'Parâmetros'!$G$6,$L8&lt;&gt;""),"Conferir status",IF(AND($K8='Parâmetros'!$G$6,$L8&lt;$I8),"Conferir datas",IF(AND($K8='Parâmetros'!$G$5,$I8&lt;TODAY()),"Conferir atraso","OK")))))))))</f>
        <v/>
      </c>
      <c r="N8" s="7">
        <f>IF(OR($A8="",$I8="",$K8&lt;&gt;'Parâmetros'!$G$5),"",$I8-TODAY())</f>
        <v/>
      </c>
      <c r="O8" s="15" t="inlineStr">
        <is>
          <t>Exemplo fictício.</t>
        </is>
      </c>
      <c r="P8" s="22">
        <f>IF(OR($A8="",$I8="",$K8&lt;&gt;'Parâmetros'!$G$5,$I8&lt;TODAY()),"",$I8)</f>
        <v/>
      </c>
      <c r="Q8" s="24">
        <f>IF(OR($A8="",$B8=""),"",IF(COUNTIFS($B$5:$B8,$B8,$A$5:$A8,"&lt;&gt;")=1,1,0))</f>
        <v/>
      </c>
    </row>
    <row r="9" ht="28" customHeight="1">
      <c r="A9" s="14" t="inlineStr">
        <is>
          <t>SES-FIC-005</t>
        </is>
      </c>
      <c r="B9" s="14" t="inlineStr">
        <is>
          <t>SEQ-FIC-02</t>
        </is>
      </c>
      <c r="C9" s="14" t="inlineStr">
        <is>
          <t>CL-FIC-02</t>
        </is>
      </c>
      <c r="D9" s="15" t="inlineStr">
        <is>
          <t>Rotina de hidratação estética</t>
        </is>
      </c>
      <c r="E9" s="16" t="n">
        <v>2</v>
      </c>
      <c r="F9" s="16" t="n">
        <v>3</v>
      </c>
      <c r="G9" s="17" t="n">
        <v>46277</v>
      </c>
      <c r="H9" s="16" t="n">
        <v>21</v>
      </c>
      <c r="I9" s="18">
        <f>IF(OR($A9="",$E9="",$G9="",$H9=""),"",IFERROR($G9+($E9-1)*$H9,""))</f>
        <v/>
      </c>
      <c r="J9" s="15" t="inlineStr">
        <is>
          <t>Continuidade estética</t>
        </is>
      </c>
      <c r="K9" s="19" t="inlineStr">
        <is>
          <t>Planejada</t>
        </is>
      </c>
      <c r="L9" s="17" t="n"/>
      <c r="M9" s="20">
        <f>IF($A9="","",IF(COUNTIF($A$5:$A$104,$A9)&gt;1,"Conferir ID",IF(OR($B9="",$C9="",$D9="",$E9="",$F9="",$G9="",$H9="",$J9="",$K9=""),"Conferir cadastro",IF($E9&gt;$F9,"Conferir numeração",IF($I9="","Conferir datas",IF(AND($K9='Parâmetros'!$G$6,$L9=""),"Conferir conclusão",IF(AND($K9&lt;&gt;'Parâmetros'!$G$6,$L9&lt;&gt;""),"Conferir status",IF(AND($K9='Parâmetros'!$G$6,$L9&lt;$I9),"Conferir datas",IF(AND($K9='Parâmetros'!$G$5,$I9&lt;TODAY()),"Conferir atraso","OK")))))))))</f>
        <v/>
      </c>
      <c r="N9" s="11">
        <f>IF(OR($A9="",$I9="",$K9&lt;&gt;'Parâmetros'!$G$5),"",$I9-TODAY())</f>
        <v/>
      </c>
      <c r="O9" s="15" t="inlineStr">
        <is>
          <t>Manter o intervalo planejado.</t>
        </is>
      </c>
      <c r="P9" s="18">
        <f>IF(OR($A9="",$I9="",$K9&lt;&gt;'Parâmetros'!$G$5,$I9&lt;TODAY()),"",$I9)</f>
        <v/>
      </c>
      <c r="Q9" s="21">
        <f>IF(OR($A9="",$B9=""),"",IF(COUNTIFS($B$5:$B9,$B9,$A$5:$A9,"&lt;&gt;")=1,1,0))</f>
        <v/>
      </c>
    </row>
    <row r="10" ht="28" customHeight="1">
      <c r="A10" s="14" t="inlineStr">
        <is>
          <t>SES-FIC-006</t>
        </is>
      </c>
      <c r="B10" s="14" t="inlineStr">
        <is>
          <t>SEQ-FIC-02</t>
        </is>
      </c>
      <c r="C10" s="14" t="inlineStr">
        <is>
          <t>CL-FIC-02</t>
        </is>
      </c>
      <c r="D10" s="15" t="inlineStr">
        <is>
          <t>Rotina de hidratação estética</t>
        </is>
      </c>
      <c r="E10" s="16" t="n">
        <v>3</v>
      </c>
      <c r="F10" s="16" t="n">
        <v>3</v>
      </c>
      <c r="G10" s="17" t="n">
        <v>46277</v>
      </c>
      <c r="H10" s="16" t="n">
        <v>21</v>
      </c>
      <c r="I10" s="22">
        <f>IF(OR($A10="",$E10="",$G10="",$H10=""),"",IFERROR($G10+($E10-1)*$H10,""))</f>
        <v/>
      </c>
      <c r="J10" s="15" t="inlineStr">
        <is>
          <t>Revisão da sequência</t>
        </is>
      </c>
      <c r="K10" s="19" t="inlineStr">
        <is>
          <t>Planejada</t>
        </is>
      </c>
      <c r="L10" s="17" t="n"/>
      <c r="M10" s="23">
        <f>IF($A10="","",IF(COUNTIF($A$5:$A$104,$A10)&gt;1,"Conferir ID",IF(OR($B10="",$C10="",$D10="",$E10="",$F10="",$G10="",$H10="",$J10="",$K10=""),"Conferir cadastro",IF($E10&gt;$F10,"Conferir numeração",IF($I10="","Conferir datas",IF(AND($K10='Parâmetros'!$G$6,$L10=""),"Conferir conclusão",IF(AND($K10&lt;&gt;'Parâmetros'!$G$6,$L10&lt;&gt;""),"Conferir status",IF(AND($K10='Parâmetros'!$G$6,$L10&lt;$I10),"Conferir datas",IF(AND($K10='Parâmetros'!$G$5,$I10&lt;TODAY()),"Conferir atraso","OK")))))))))</f>
        <v/>
      </c>
      <c r="N10" s="7">
        <f>IF(OR($A10="",$I10="",$K10&lt;&gt;'Parâmetros'!$G$5),"",$I10-TODAY())</f>
        <v/>
      </c>
      <c r="O10" s="15" t="inlineStr">
        <is>
          <t>Encerramento previsto da sequência.</t>
        </is>
      </c>
      <c r="P10" s="22">
        <f>IF(OR($A10="",$I10="",$K10&lt;&gt;'Parâmetros'!$G$5,$I10&lt;TODAY()),"",$I10)</f>
        <v/>
      </c>
      <c r="Q10" s="24">
        <f>IF(OR($A10="",$B10=""),"",IF(COUNTIFS($B$5:$B10,$B10,$A$5:$A10,"&lt;&gt;")=1,1,0))</f>
        <v/>
      </c>
    </row>
    <row r="11" ht="28" customHeight="1">
      <c r="A11" s="14" t="inlineStr">
        <is>
          <t>SES-FIC-007</t>
        </is>
      </c>
      <c r="B11" s="14" t="inlineStr">
        <is>
          <t>SEQ-FIC-03</t>
        </is>
      </c>
      <c r="C11" s="14" t="inlineStr">
        <is>
          <t>CL-FIC-03</t>
        </is>
      </c>
      <c r="D11" s="15" t="inlineStr">
        <is>
          <t>Revitalização visual facial</t>
        </is>
      </c>
      <c r="E11" s="16" t="n">
        <v>1</v>
      </c>
      <c r="F11" s="16" t="n">
        <v>2</v>
      </c>
      <c r="G11" s="17" t="n">
        <v>46264</v>
      </c>
      <c r="H11" s="16" t="n">
        <v>7</v>
      </c>
      <c r="I11" s="18">
        <f>IF(OR($A11="",$E11="",$G11="",$H11=""),"",IFERROR($G11+($E11-1)*$H11,""))</f>
        <v/>
      </c>
      <c r="J11" s="15" t="inlineStr">
        <is>
          <t>Preparo e aplicação</t>
        </is>
      </c>
      <c r="K11" s="19" t="inlineStr">
        <is>
          <t>Concluída</t>
        </is>
      </c>
      <c r="L11" s="17" t="n">
        <v>46265</v>
      </c>
      <c r="M11" s="20">
        <f>IF($A11="","",IF(COUNTIF($A$5:$A$104,$A11)&gt;1,"Conferir ID",IF(OR($B11="",$C11="",$D11="",$E11="",$F11="",$G11="",$H11="",$J11="",$K11=""),"Conferir cadastro",IF($E11&gt;$F11,"Conferir numeração",IF($I11="","Conferir datas",IF(AND($K11='Parâmetros'!$G$6,$L11=""),"Conferir conclusão",IF(AND($K11&lt;&gt;'Parâmetros'!$G$6,$L11&lt;&gt;""),"Conferir status",IF(AND($K11='Parâmetros'!$G$6,$L11&lt;$I11),"Conferir datas",IF(AND($K11='Parâmetros'!$G$5,$I11&lt;TODAY()),"Conferir atraso","OK")))))))))</f>
        <v/>
      </c>
      <c r="N11" s="11">
        <f>IF(OR($A11="",$I11="",$K11&lt;&gt;'Parâmetros'!$G$5),"",$I11-TODAY())</f>
        <v/>
      </c>
      <c r="O11" s="15" t="inlineStr">
        <is>
          <t>Conclusão fictícia registrada.</t>
        </is>
      </c>
      <c r="P11" s="18">
        <f>IF(OR($A11="",$I11="",$K11&lt;&gt;'Parâmetros'!$G$5,$I11&lt;TODAY()),"",$I11)</f>
        <v/>
      </c>
      <c r="Q11" s="21">
        <f>IF(OR($A11="",$B11=""),"",IF(COUNTIFS($B$5:$B11,$B11,$A$5:$A11,"&lt;&gt;")=1,1,0))</f>
        <v/>
      </c>
    </row>
    <row r="12" ht="28" customHeight="1">
      <c r="A12" s="14" t="inlineStr">
        <is>
          <t>SES-FIC-008</t>
        </is>
      </c>
      <c r="B12" s="14" t="inlineStr">
        <is>
          <t>SEQ-FIC-03</t>
        </is>
      </c>
      <c r="C12" s="14" t="inlineStr">
        <is>
          <t>CL-FIC-03</t>
        </is>
      </c>
      <c r="D12" s="15" t="inlineStr">
        <is>
          <t>Revitalização visual facial</t>
        </is>
      </c>
      <c r="E12" s="16" t="n">
        <v>2</v>
      </c>
      <c r="F12" s="16" t="n">
        <v>2</v>
      </c>
      <c r="G12" s="17" t="n">
        <v>46264</v>
      </c>
      <c r="H12" s="16" t="n">
        <v>7</v>
      </c>
      <c r="I12" s="22">
        <f>IF(OR($A12="",$E12="",$G12="",$H12=""),"",IFERROR($G12+($E12-1)*$H12,""))</f>
        <v/>
      </c>
      <c r="J12" s="15" t="inlineStr">
        <is>
          <t>Revisão estética</t>
        </is>
      </c>
      <c r="K12" s="19" t="inlineStr">
        <is>
          <t>Planejada</t>
        </is>
      </c>
      <c r="L12" s="17" t="n"/>
      <c r="M12" s="23">
        <f>IF($A12="","",IF(COUNTIF($A$5:$A$104,$A12)&gt;1,"Conferir ID",IF(OR($B12="",$C12="",$D12="",$E12="",$F12="",$G12="",$H12="",$J12="",$K12=""),"Conferir cadastro",IF($E12&gt;$F12,"Conferir numeração",IF($I12="","Conferir datas",IF(AND($K12='Parâmetros'!$G$6,$L12=""),"Conferir conclusão",IF(AND($K12&lt;&gt;'Parâmetros'!$G$6,$L12&lt;&gt;""),"Conferir status",IF(AND($K12='Parâmetros'!$G$6,$L12&lt;$I12),"Conferir datas",IF(AND($K12='Parâmetros'!$G$5,$I12&lt;TODAY()),"Conferir atraso","OK")))))))))</f>
        <v/>
      </c>
      <c r="N12" s="7">
        <f>IF(OR($A12="",$I12="",$K12&lt;&gt;'Parâmetros'!$G$5),"",$I12-TODAY())</f>
        <v/>
      </c>
      <c r="O12" s="15" t="inlineStr">
        <is>
          <t>Data pendente de conferência.</t>
        </is>
      </c>
      <c r="P12" s="22">
        <f>IF(OR($A12="",$I12="",$K12&lt;&gt;'Parâmetros'!$G$5,$I12&lt;TODAY()),"",$I12)</f>
        <v/>
      </c>
      <c r="Q12" s="24">
        <f>IF(OR($A12="",$B12=""),"",IF(COUNTIFS($B$5:$B12,$B12,$A$5:$A12,"&lt;&gt;")=1,1,0))</f>
        <v/>
      </c>
    </row>
    <row r="13" ht="28" customHeight="1">
      <c r="A13" s="14" t="inlineStr">
        <is>
          <t>SES-FIC-009</t>
        </is>
      </c>
      <c r="B13" s="14" t="inlineStr">
        <is>
          <t>SEQ-FIC-04</t>
        </is>
      </c>
      <c r="C13" s="14" t="inlineStr">
        <is>
          <t>CL-FIC-04</t>
        </is>
      </c>
      <c r="D13" s="15" t="inlineStr">
        <is>
          <t>Manutenção facial estética</t>
        </is>
      </c>
      <c r="E13" s="16" t="n">
        <v>1</v>
      </c>
      <c r="F13" s="16" t="n">
        <v>2</v>
      </c>
      <c r="G13" s="17" t="n">
        <v>46284</v>
      </c>
      <c r="H13" s="16" t="n">
        <v>30</v>
      </c>
      <c r="I13" s="18">
        <f>IF(OR($A13="",$E13="",$G13="",$H13=""),"",IFERROR($G13+($E13-1)*$H13,""))</f>
        <v/>
      </c>
      <c r="J13" s="15" t="inlineStr">
        <is>
          <t>Sessão inicial</t>
        </is>
      </c>
      <c r="K13" s="19" t="inlineStr">
        <is>
          <t>Planejada</t>
        </is>
      </c>
      <c r="L13" s="17" t="n"/>
      <c r="M13" s="20">
        <f>IF($A13="","",IF(COUNTIF($A$5:$A$104,$A13)&gt;1,"Conferir ID",IF(OR($B13="",$C13="",$D13="",$E13="",$F13="",$G13="",$H13="",$J13="",$K13=""),"Conferir cadastro",IF($E13&gt;$F13,"Conferir numeração",IF($I13="","Conferir datas",IF(AND($K13='Parâmetros'!$G$6,$L13=""),"Conferir conclusão",IF(AND($K13&lt;&gt;'Parâmetros'!$G$6,$L13&lt;&gt;""),"Conferir status",IF(AND($K13='Parâmetros'!$G$6,$L13&lt;$I13),"Conferir datas",IF(AND($K13='Parâmetros'!$G$5,$I13&lt;TODAY()),"Conferir atraso","OK")))))))))</f>
        <v/>
      </c>
      <c r="N13" s="11">
        <f>IF(OR($A13="",$I13="",$K13&lt;&gt;'Parâmetros'!$G$5),"",$I13-TODAY())</f>
        <v/>
      </c>
      <c r="O13" s="15" t="inlineStr">
        <is>
          <t>Exemplo futuro fictício.</t>
        </is>
      </c>
      <c r="P13" s="18">
        <f>IF(OR($A13="",$I13="",$K13&lt;&gt;'Parâmetros'!$G$5,$I13&lt;TODAY()),"",$I13)</f>
        <v/>
      </c>
      <c r="Q13" s="21">
        <f>IF(OR($A13="",$B13=""),"",IF(COUNTIFS($B$5:$B13,$B13,$A$5:$A13,"&lt;&gt;")=1,1,0))</f>
        <v/>
      </c>
    </row>
    <row r="14" ht="28" customHeight="1">
      <c r="A14" s="14" t="inlineStr">
        <is>
          <t>SES-FIC-010</t>
        </is>
      </c>
      <c r="B14" s="14" t="inlineStr">
        <is>
          <t>SEQ-FIC-04</t>
        </is>
      </c>
      <c r="C14" s="14" t="inlineStr">
        <is>
          <t>CL-FIC-04</t>
        </is>
      </c>
      <c r="D14" s="15" t="inlineStr">
        <is>
          <t>Manutenção facial estética</t>
        </is>
      </c>
      <c r="E14" s="16" t="n">
        <v>2</v>
      </c>
      <c r="F14" s="16" t="n">
        <v>2</v>
      </c>
      <c r="G14" s="17" t="n">
        <v>46284</v>
      </c>
      <c r="H14" s="16" t="n">
        <v>30</v>
      </c>
      <c r="I14" s="22">
        <f>IF(OR($A14="",$E14="",$G14="",$H14=""),"",IFERROR($G14+($E14-1)*$H14,""))</f>
        <v/>
      </c>
      <c r="J14" s="15" t="inlineStr">
        <is>
          <t>Sessão de continuidade</t>
        </is>
      </c>
      <c r="K14" s="19" t="inlineStr">
        <is>
          <t>Cancelada</t>
        </is>
      </c>
      <c r="L14" s="17" t="n"/>
      <c r="M14" s="23">
        <f>IF($A14="","",IF(COUNTIF($A$5:$A$104,$A14)&gt;1,"Conferir ID",IF(OR($B14="",$C14="",$D14="",$E14="",$F14="",$G14="",$H14="",$J14="",$K14=""),"Conferir cadastro",IF($E14&gt;$F14,"Conferir numeração",IF($I14="","Conferir datas",IF(AND($K14='Parâmetros'!$G$6,$L14=""),"Conferir conclusão",IF(AND($K14&lt;&gt;'Parâmetros'!$G$6,$L14&lt;&gt;""),"Conferir status",IF(AND($K14='Parâmetros'!$G$6,$L14&lt;$I14),"Conferir datas",IF(AND($K14='Parâmetros'!$G$5,$I14&lt;TODAY()),"Conferir atraso","OK")))))))))</f>
        <v/>
      </c>
      <c r="N14" s="7">
        <f>IF(OR($A14="",$I14="",$K14&lt;&gt;'Parâmetros'!$G$5),"",$I14-TODAY())</f>
        <v/>
      </c>
      <c r="O14" s="15" t="inlineStr">
        <is>
          <t>Cancelamento registrado apenas para planejamento.</t>
        </is>
      </c>
      <c r="P14" s="22">
        <f>IF(OR($A14="",$I14="",$K14&lt;&gt;'Parâmetros'!$G$5,$I14&lt;TODAY()),"",$I14)</f>
        <v/>
      </c>
      <c r="Q14" s="24">
        <f>IF(OR($A14="",$B14=""),"",IF(COUNTIFS($B$5:$B14,$B14,$A$5:$A14,"&lt;&gt;")=1,1,0))</f>
        <v/>
      </c>
    </row>
    <row r="15" ht="28" customHeight="1">
      <c r="A15" s="14" t="n"/>
      <c r="B15" s="14" t="n"/>
      <c r="C15" s="14" t="n"/>
      <c r="D15" s="15" t="n"/>
      <c r="E15" s="16" t="n"/>
      <c r="F15" s="16" t="n"/>
      <c r="G15" s="17" t="n"/>
      <c r="H15" s="16" t="n"/>
      <c r="I15" s="18">
        <f>IF(OR($A15="",$E15="",$G15="",$H15=""),"",IFERROR($G15+($E15-1)*$H15,""))</f>
        <v/>
      </c>
      <c r="J15" s="15" t="n"/>
      <c r="K15" s="19" t="n"/>
      <c r="L15" s="17" t="n"/>
      <c r="M15" s="20">
        <f>IF($A15="","",IF(COUNTIF($A$5:$A$104,$A15)&gt;1,"Conferir ID",IF(OR($B15="",$C15="",$D15="",$E15="",$F15="",$G15="",$H15="",$J15="",$K15=""),"Conferir cadastro",IF($E15&gt;$F15,"Conferir numeração",IF($I15="","Conferir datas",IF(AND($K15='Parâmetros'!$G$6,$L15=""),"Conferir conclusão",IF(AND($K15&lt;&gt;'Parâmetros'!$G$6,$L15&lt;&gt;""),"Conferir status",IF(AND($K15='Parâmetros'!$G$6,$L15&lt;$I15),"Conferir datas",IF(AND($K15='Parâmetros'!$G$5,$I15&lt;TODAY()),"Conferir atraso","OK")))))))))</f>
        <v/>
      </c>
      <c r="N15" s="11">
        <f>IF(OR($A15="",$I15="",$K15&lt;&gt;'Parâmetros'!$G$5),"",$I15-TODAY())</f>
        <v/>
      </c>
      <c r="O15" s="15" t="n"/>
      <c r="P15" s="18">
        <f>IF(OR($A15="",$I15="",$K15&lt;&gt;'Parâmetros'!$G$5,$I15&lt;TODAY()),"",$I15)</f>
        <v/>
      </c>
      <c r="Q15" s="21">
        <f>IF(OR($A15="",$B15=""),"",IF(COUNTIFS($B$5:$B15,$B15,$A$5:$A15,"&lt;&gt;")=1,1,0))</f>
        <v/>
      </c>
    </row>
    <row r="16" ht="28" customHeight="1">
      <c r="A16" s="14" t="n"/>
      <c r="B16" s="14" t="n"/>
      <c r="C16" s="14" t="n"/>
      <c r="D16" s="15" t="n"/>
      <c r="E16" s="16" t="n"/>
      <c r="F16" s="16" t="n"/>
      <c r="G16" s="17" t="n"/>
      <c r="H16" s="16" t="n"/>
      <c r="I16" s="22">
        <f>IF(OR($A16="",$E16="",$G16="",$H16=""),"",IFERROR($G16+($E16-1)*$H16,""))</f>
        <v/>
      </c>
      <c r="J16" s="15" t="n"/>
      <c r="K16" s="19" t="n"/>
      <c r="L16" s="17" t="n"/>
      <c r="M16" s="23">
        <f>IF($A16="","",IF(COUNTIF($A$5:$A$104,$A16)&gt;1,"Conferir ID",IF(OR($B16="",$C16="",$D16="",$E16="",$F16="",$G16="",$H16="",$J16="",$K16=""),"Conferir cadastro",IF($E16&gt;$F16,"Conferir numeração",IF($I16="","Conferir datas",IF(AND($K16='Parâmetros'!$G$6,$L16=""),"Conferir conclusão",IF(AND($K16&lt;&gt;'Parâmetros'!$G$6,$L16&lt;&gt;""),"Conferir status",IF(AND($K16='Parâmetros'!$G$6,$L16&lt;$I16),"Conferir datas",IF(AND($K16='Parâmetros'!$G$5,$I16&lt;TODAY()),"Conferir atraso","OK")))))))))</f>
        <v/>
      </c>
      <c r="N16" s="7">
        <f>IF(OR($A16="",$I16="",$K16&lt;&gt;'Parâmetros'!$G$5),"",$I16-TODAY())</f>
        <v/>
      </c>
      <c r="O16" s="15" t="n"/>
      <c r="P16" s="22">
        <f>IF(OR($A16="",$I16="",$K16&lt;&gt;'Parâmetros'!$G$5,$I16&lt;TODAY()),"",$I16)</f>
        <v/>
      </c>
      <c r="Q16" s="24">
        <f>IF(OR($A16="",$B16=""),"",IF(COUNTIFS($B$5:$B16,$B16,$A$5:$A16,"&lt;&gt;")=1,1,0))</f>
        <v/>
      </c>
    </row>
    <row r="17" ht="28" customHeight="1">
      <c r="A17" s="14" t="n"/>
      <c r="B17" s="14" t="n"/>
      <c r="C17" s="14" t="n"/>
      <c r="D17" s="15" t="n"/>
      <c r="E17" s="16" t="n"/>
      <c r="F17" s="16" t="n"/>
      <c r="G17" s="17" t="n"/>
      <c r="H17" s="16" t="n"/>
      <c r="I17" s="18">
        <f>IF(OR($A17="",$E17="",$G17="",$H17=""),"",IFERROR($G17+($E17-1)*$H17,""))</f>
        <v/>
      </c>
      <c r="J17" s="15" t="n"/>
      <c r="K17" s="19" t="n"/>
      <c r="L17" s="17" t="n"/>
      <c r="M17" s="20">
        <f>IF($A17="","",IF(COUNTIF($A$5:$A$104,$A17)&gt;1,"Conferir ID",IF(OR($B17="",$C17="",$D17="",$E17="",$F17="",$G17="",$H17="",$J17="",$K17=""),"Conferir cadastro",IF($E17&gt;$F17,"Conferir numeração",IF($I17="","Conferir datas",IF(AND($K17='Parâmetros'!$G$6,$L17=""),"Conferir conclusão",IF(AND($K17&lt;&gt;'Parâmetros'!$G$6,$L17&lt;&gt;""),"Conferir status",IF(AND($K17='Parâmetros'!$G$6,$L17&lt;$I17),"Conferir datas",IF(AND($K17='Parâmetros'!$G$5,$I17&lt;TODAY()),"Conferir atraso","OK")))))))))</f>
        <v/>
      </c>
      <c r="N17" s="11">
        <f>IF(OR($A17="",$I17="",$K17&lt;&gt;'Parâmetros'!$G$5),"",$I17-TODAY())</f>
        <v/>
      </c>
      <c r="O17" s="15" t="n"/>
      <c r="P17" s="18">
        <f>IF(OR($A17="",$I17="",$K17&lt;&gt;'Parâmetros'!$G$5,$I17&lt;TODAY()),"",$I17)</f>
        <v/>
      </c>
      <c r="Q17" s="21">
        <f>IF(OR($A17="",$B17=""),"",IF(COUNTIFS($B$5:$B17,$B17,$A$5:$A17,"&lt;&gt;")=1,1,0))</f>
        <v/>
      </c>
    </row>
    <row r="18" ht="28" customHeight="1">
      <c r="A18" s="14" t="n"/>
      <c r="B18" s="14" t="n"/>
      <c r="C18" s="14" t="n"/>
      <c r="D18" s="15" t="n"/>
      <c r="E18" s="16" t="n"/>
      <c r="F18" s="16" t="n"/>
      <c r="G18" s="17" t="n"/>
      <c r="H18" s="16" t="n"/>
      <c r="I18" s="22">
        <f>IF(OR($A18="",$E18="",$G18="",$H18=""),"",IFERROR($G18+($E18-1)*$H18,""))</f>
        <v/>
      </c>
      <c r="J18" s="15" t="n"/>
      <c r="K18" s="19" t="n"/>
      <c r="L18" s="17" t="n"/>
      <c r="M18" s="23">
        <f>IF($A18="","",IF(COUNTIF($A$5:$A$104,$A18)&gt;1,"Conferir ID",IF(OR($B18="",$C18="",$D18="",$E18="",$F18="",$G18="",$H18="",$J18="",$K18=""),"Conferir cadastro",IF($E18&gt;$F18,"Conferir numeração",IF($I18="","Conferir datas",IF(AND($K18='Parâmetros'!$G$6,$L18=""),"Conferir conclusão",IF(AND($K18&lt;&gt;'Parâmetros'!$G$6,$L18&lt;&gt;""),"Conferir status",IF(AND($K18='Parâmetros'!$G$6,$L18&lt;$I18),"Conferir datas",IF(AND($K18='Parâmetros'!$G$5,$I18&lt;TODAY()),"Conferir atraso","OK")))))))))</f>
        <v/>
      </c>
      <c r="N18" s="7">
        <f>IF(OR($A18="",$I18="",$K18&lt;&gt;'Parâmetros'!$G$5),"",$I18-TODAY())</f>
        <v/>
      </c>
      <c r="O18" s="15" t="n"/>
      <c r="P18" s="22">
        <f>IF(OR($A18="",$I18="",$K18&lt;&gt;'Parâmetros'!$G$5,$I18&lt;TODAY()),"",$I18)</f>
        <v/>
      </c>
      <c r="Q18" s="24">
        <f>IF(OR($A18="",$B18=""),"",IF(COUNTIFS($B$5:$B18,$B18,$A$5:$A18,"&lt;&gt;")=1,1,0))</f>
        <v/>
      </c>
    </row>
    <row r="19" ht="28" customHeight="1">
      <c r="A19" s="14" t="n"/>
      <c r="B19" s="14" t="n"/>
      <c r="C19" s="14" t="n"/>
      <c r="D19" s="15" t="n"/>
      <c r="E19" s="16" t="n"/>
      <c r="F19" s="16" t="n"/>
      <c r="G19" s="17" t="n"/>
      <c r="H19" s="16" t="n"/>
      <c r="I19" s="18">
        <f>IF(OR($A19="",$E19="",$G19="",$H19=""),"",IFERROR($G19+($E19-1)*$H19,""))</f>
        <v/>
      </c>
      <c r="J19" s="15" t="n"/>
      <c r="K19" s="19" t="n"/>
      <c r="L19" s="17" t="n"/>
      <c r="M19" s="20">
        <f>IF($A19="","",IF(COUNTIF($A$5:$A$104,$A19)&gt;1,"Conferir ID",IF(OR($B19="",$C19="",$D19="",$E19="",$F19="",$G19="",$H19="",$J19="",$K19=""),"Conferir cadastro",IF($E19&gt;$F19,"Conferir numeração",IF($I19="","Conferir datas",IF(AND($K19='Parâmetros'!$G$6,$L19=""),"Conferir conclusão",IF(AND($K19&lt;&gt;'Parâmetros'!$G$6,$L19&lt;&gt;""),"Conferir status",IF(AND($K19='Parâmetros'!$G$6,$L19&lt;$I19),"Conferir datas",IF(AND($K19='Parâmetros'!$G$5,$I19&lt;TODAY()),"Conferir atraso","OK")))))))))</f>
        <v/>
      </c>
      <c r="N19" s="11">
        <f>IF(OR($A19="",$I19="",$K19&lt;&gt;'Parâmetros'!$G$5),"",$I19-TODAY())</f>
        <v/>
      </c>
      <c r="O19" s="15" t="n"/>
      <c r="P19" s="18">
        <f>IF(OR($A19="",$I19="",$K19&lt;&gt;'Parâmetros'!$G$5,$I19&lt;TODAY()),"",$I19)</f>
        <v/>
      </c>
      <c r="Q19" s="21">
        <f>IF(OR($A19="",$B19=""),"",IF(COUNTIFS($B$5:$B19,$B19,$A$5:$A19,"&lt;&gt;")=1,1,0))</f>
        <v/>
      </c>
    </row>
    <row r="20" ht="28" customHeight="1">
      <c r="A20" s="14" t="n"/>
      <c r="B20" s="14" t="n"/>
      <c r="C20" s="14" t="n"/>
      <c r="D20" s="15" t="n"/>
      <c r="E20" s="16" t="n"/>
      <c r="F20" s="16" t="n"/>
      <c r="G20" s="17" t="n"/>
      <c r="H20" s="16" t="n"/>
      <c r="I20" s="22">
        <f>IF(OR($A20="",$E20="",$G20="",$H20=""),"",IFERROR($G20+($E20-1)*$H20,""))</f>
        <v/>
      </c>
      <c r="J20" s="15" t="n"/>
      <c r="K20" s="19" t="n"/>
      <c r="L20" s="17" t="n"/>
      <c r="M20" s="23">
        <f>IF($A20="","",IF(COUNTIF($A$5:$A$104,$A20)&gt;1,"Conferir ID",IF(OR($B20="",$C20="",$D20="",$E20="",$F20="",$G20="",$H20="",$J20="",$K20=""),"Conferir cadastro",IF($E20&gt;$F20,"Conferir numeração",IF($I20="","Conferir datas",IF(AND($K20='Parâmetros'!$G$6,$L20=""),"Conferir conclusão",IF(AND($K20&lt;&gt;'Parâmetros'!$G$6,$L20&lt;&gt;""),"Conferir status",IF(AND($K20='Parâmetros'!$G$6,$L20&lt;$I20),"Conferir datas",IF(AND($K20='Parâmetros'!$G$5,$I20&lt;TODAY()),"Conferir atraso","OK")))))))))</f>
        <v/>
      </c>
      <c r="N20" s="7">
        <f>IF(OR($A20="",$I20="",$K20&lt;&gt;'Parâmetros'!$G$5),"",$I20-TODAY())</f>
        <v/>
      </c>
      <c r="O20" s="15" t="n"/>
      <c r="P20" s="22">
        <f>IF(OR($A20="",$I20="",$K20&lt;&gt;'Parâmetros'!$G$5,$I20&lt;TODAY()),"",$I20)</f>
        <v/>
      </c>
      <c r="Q20" s="24">
        <f>IF(OR($A20="",$B20=""),"",IF(COUNTIFS($B$5:$B20,$B20,$A$5:$A20,"&lt;&gt;")=1,1,0))</f>
        <v/>
      </c>
    </row>
    <row r="21" ht="28" customHeight="1">
      <c r="A21" s="14" t="n"/>
      <c r="B21" s="14" t="n"/>
      <c r="C21" s="14" t="n"/>
      <c r="D21" s="15" t="n"/>
      <c r="E21" s="16" t="n"/>
      <c r="F21" s="16" t="n"/>
      <c r="G21" s="17" t="n"/>
      <c r="H21" s="16" t="n"/>
      <c r="I21" s="18">
        <f>IF(OR($A21="",$E21="",$G21="",$H21=""),"",IFERROR($G21+($E21-1)*$H21,""))</f>
        <v/>
      </c>
      <c r="J21" s="15" t="n"/>
      <c r="K21" s="19" t="n"/>
      <c r="L21" s="17" t="n"/>
      <c r="M21" s="20">
        <f>IF($A21="","",IF(COUNTIF($A$5:$A$104,$A21)&gt;1,"Conferir ID",IF(OR($B21="",$C21="",$D21="",$E21="",$F21="",$G21="",$H21="",$J21="",$K21=""),"Conferir cadastro",IF($E21&gt;$F21,"Conferir numeração",IF($I21="","Conferir datas",IF(AND($K21='Parâmetros'!$G$6,$L21=""),"Conferir conclusão",IF(AND($K21&lt;&gt;'Parâmetros'!$G$6,$L21&lt;&gt;""),"Conferir status",IF(AND($K21='Parâmetros'!$G$6,$L21&lt;$I21),"Conferir datas",IF(AND($K21='Parâmetros'!$G$5,$I21&lt;TODAY()),"Conferir atraso","OK")))))))))</f>
        <v/>
      </c>
      <c r="N21" s="11">
        <f>IF(OR($A21="",$I21="",$K21&lt;&gt;'Parâmetros'!$G$5),"",$I21-TODAY())</f>
        <v/>
      </c>
      <c r="O21" s="15" t="n"/>
      <c r="P21" s="18">
        <f>IF(OR($A21="",$I21="",$K21&lt;&gt;'Parâmetros'!$G$5,$I21&lt;TODAY()),"",$I21)</f>
        <v/>
      </c>
      <c r="Q21" s="21">
        <f>IF(OR($A21="",$B21=""),"",IF(COUNTIFS($B$5:$B21,$B21,$A$5:$A21,"&lt;&gt;")=1,1,0))</f>
        <v/>
      </c>
    </row>
    <row r="22" ht="28" customHeight="1">
      <c r="A22" s="14" t="n"/>
      <c r="B22" s="14" t="n"/>
      <c r="C22" s="14" t="n"/>
      <c r="D22" s="15" t="n"/>
      <c r="E22" s="16" t="n"/>
      <c r="F22" s="16" t="n"/>
      <c r="G22" s="17" t="n"/>
      <c r="H22" s="16" t="n"/>
      <c r="I22" s="22">
        <f>IF(OR($A22="",$E22="",$G22="",$H22=""),"",IFERROR($G22+($E22-1)*$H22,""))</f>
        <v/>
      </c>
      <c r="J22" s="15" t="n"/>
      <c r="K22" s="19" t="n"/>
      <c r="L22" s="17" t="n"/>
      <c r="M22" s="23">
        <f>IF($A22="","",IF(COUNTIF($A$5:$A$104,$A22)&gt;1,"Conferir ID",IF(OR($B22="",$C22="",$D22="",$E22="",$F22="",$G22="",$H22="",$J22="",$K22=""),"Conferir cadastro",IF($E22&gt;$F22,"Conferir numeração",IF($I22="","Conferir datas",IF(AND($K22='Parâmetros'!$G$6,$L22=""),"Conferir conclusão",IF(AND($K22&lt;&gt;'Parâmetros'!$G$6,$L22&lt;&gt;""),"Conferir status",IF(AND($K22='Parâmetros'!$G$6,$L22&lt;$I22),"Conferir datas",IF(AND($K22='Parâmetros'!$G$5,$I22&lt;TODAY()),"Conferir atraso","OK")))))))))</f>
        <v/>
      </c>
      <c r="N22" s="7">
        <f>IF(OR($A22="",$I22="",$K22&lt;&gt;'Parâmetros'!$G$5),"",$I22-TODAY())</f>
        <v/>
      </c>
      <c r="O22" s="15" t="n"/>
      <c r="P22" s="22">
        <f>IF(OR($A22="",$I22="",$K22&lt;&gt;'Parâmetros'!$G$5,$I22&lt;TODAY()),"",$I22)</f>
        <v/>
      </c>
      <c r="Q22" s="24">
        <f>IF(OR($A22="",$B22=""),"",IF(COUNTIFS($B$5:$B22,$B22,$A$5:$A22,"&lt;&gt;")=1,1,0))</f>
        <v/>
      </c>
    </row>
    <row r="23" ht="28" customHeight="1">
      <c r="A23" s="14" t="n"/>
      <c r="B23" s="14" t="n"/>
      <c r="C23" s="14" t="n"/>
      <c r="D23" s="15" t="n"/>
      <c r="E23" s="16" t="n"/>
      <c r="F23" s="16" t="n"/>
      <c r="G23" s="17" t="n"/>
      <c r="H23" s="16" t="n"/>
      <c r="I23" s="18">
        <f>IF(OR($A23="",$E23="",$G23="",$H23=""),"",IFERROR($G23+($E23-1)*$H23,""))</f>
        <v/>
      </c>
      <c r="J23" s="15" t="n"/>
      <c r="K23" s="19" t="n"/>
      <c r="L23" s="17" t="n"/>
      <c r="M23" s="20">
        <f>IF($A23="","",IF(COUNTIF($A$5:$A$104,$A23)&gt;1,"Conferir ID",IF(OR($B23="",$C23="",$D23="",$E23="",$F23="",$G23="",$H23="",$J23="",$K23=""),"Conferir cadastro",IF($E23&gt;$F23,"Conferir numeração",IF($I23="","Conferir datas",IF(AND($K23='Parâmetros'!$G$6,$L23=""),"Conferir conclusão",IF(AND($K23&lt;&gt;'Parâmetros'!$G$6,$L23&lt;&gt;""),"Conferir status",IF(AND($K23='Parâmetros'!$G$6,$L23&lt;$I23),"Conferir datas",IF(AND($K23='Parâmetros'!$G$5,$I23&lt;TODAY()),"Conferir atraso","OK")))))))))</f>
        <v/>
      </c>
      <c r="N23" s="11">
        <f>IF(OR($A23="",$I23="",$K23&lt;&gt;'Parâmetros'!$G$5),"",$I23-TODAY())</f>
        <v/>
      </c>
      <c r="O23" s="15" t="n"/>
      <c r="P23" s="18">
        <f>IF(OR($A23="",$I23="",$K23&lt;&gt;'Parâmetros'!$G$5,$I23&lt;TODAY()),"",$I23)</f>
        <v/>
      </c>
      <c r="Q23" s="21">
        <f>IF(OR($A23="",$B23=""),"",IF(COUNTIFS($B$5:$B23,$B23,$A$5:$A23,"&lt;&gt;")=1,1,0))</f>
        <v/>
      </c>
    </row>
    <row r="24" ht="28" customHeight="1">
      <c r="A24" s="14" t="n"/>
      <c r="B24" s="14" t="n"/>
      <c r="C24" s="14" t="n"/>
      <c r="D24" s="15" t="n"/>
      <c r="E24" s="16" t="n"/>
      <c r="F24" s="16" t="n"/>
      <c r="G24" s="17" t="n"/>
      <c r="H24" s="16" t="n"/>
      <c r="I24" s="22">
        <f>IF(OR($A24="",$E24="",$G24="",$H24=""),"",IFERROR($G24+($E24-1)*$H24,""))</f>
        <v/>
      </c>
      <c r="J24" s="15" t="n"/>
      <c r="K24" s="19" t="n"/>
      <c r="L24" s="17" t="n"/>
      <c r="M24" s="23">
        <f>IF($A24="","",IF(COUNTIF($A$5:$A$104,$A24)&gt;1,"Conferir ID",IF(OR($B24="",$C24="",$D24="",$E24="",$F24="",$G24="",$H24="",$J24="",$K24=""),"Conferir cadastro",IF($E24&gt;$F24,"Conferir numeração",IF($I24="","Conferir datas",IF(AND($K24='Parâmetros'!$G$6,$L24=""),"Conferir conclusão",IF(AND($K24&lt;&gt;'Parâmetros'!$G$6,$L24&lt;&gt;""),"Conferir status",IF(AND($K24='Parâmetros'!$G$6,$L24&lt;$I24),"Conferir datas",IF(AND($K24='Parâmetros'!$G$5,$I24&lt;TODAY()),"Conferir atraso","OK")))))))))</f>
        <v/>
      </c>
      <c r="N24" s="7">
        <f>IF(OR($A24="",$I24="",$K24&lt;&gt;'Parâmetros'!$G$5),"",$I24-TODAY())</f>
        <v/>
      </c>
      <c r="O24" s="15" t="n"/>
      <c r="P24" s="22">
        <f>IF(OR($A24="",$I24="",$K24&lt;&gt;'Parâmetros'!$G$5,$I24&lt;TODAY()),"",$I24)</f>
        <v/>
      </c>
      <c r="Q24" s="24">
        <f>IF(OR($A24="",$B24=""),"",IF(COUNTIFS($B$5:$B24,$B24,$A$5:$A24,"&lt;&gt;")=1,1,0))</f>
        <v/>
      </c>
    </row>
    <row r="25" ht="28" customHeight="1">
      <c r="A25" s="14" t="n"/>
      <c r="B25" s="14" t="n"/>
      <c r="C25" s="14" t="n"/>
      <c r="D25" s="15" t="n"/>
      <c r="E25" s="16" t="n"/>
      <c r="F25" s="16" t="n"/>
      <c r="G25" s="17" t="n"/>
      <c r="H25" s="16" t="n"/>
      <c r="I25" s="18">
        <f>IF(OR($A25="",$E25="",$G25="",$H25=""),"",IFERROR($G25+($E25-1)*$H25,""))</f>
        <v/>
      </c>
      <c r="J25" s="15" t="n"/>
      <c r="K25" s="19" t="n"/>
      <c r="L25" s="17" t="n"/>
      <c r="M25" s="20">
        <f>IF($A25="","",IF(COUNTIF($A$5:$A$104,$A25)&gt;1,"Conferir ID",IF(OR($B25="",$C25="",$D25="",$E25="",$F25="",$G25="",$H25="",$J25="",$K25=""),"Conferir cadastro",IF($E25&gt;$F25,"Conferir numeração",IF($I25="","Conferir datas",IF(AND($K25='Parâmetros'!$G$6,$L25=""),"Conferir conclusão",IF(AND($K25&lt;&gt;'Parâmetros'!$G$6,$L25&lt;&gt;""),"Conferir status",IF(AND($K25='Parâmetros'!$G$6,$L25&lt;$I25),"Conferir datas",IF(AND($K25='Parâmetros'!$G$5,$I25&lt;TODAY()),"Conferir atraso","OK")))))))))</f>
        <v/>
      </c>
      <c r="N25" s="11">
        <f>IF(OR($A25="",$I25="",$K25&lt;&gt;'Parâmetros'!$G$5),"",$I25-TODAY())</f>
        <v/>
      </c>
      <c r="O25" s="15" t="n"/>
      <c r="P25" s="18">
        <f>IF(OR($A25="",$I25="",$K25&lt;&gt;'Parâmetros'!$G$5,$I25&lt;TODAY()),"",$I25)</f>
        <v/>
      </c>
      <c r="Q25" s="21">
        <f>IF(OR($A25="",$B25=""),"",IF(COUNTIFS($B$5:$B25,$B25,$A$5:$A25,"&lt;&gt;")=1,1,0))</f>
        <v/>
      </c>
    </row>
    <row r="26" ht="28" customHeight="1">
      <c r="A26" s="14" t="n"/>
      <c r="B26" s="14" t="n"/>
      <c r="C26" s="14" t="n"/>
      <c r="D26" s="15" t="n"/>
      <c r="E26" s="16" t="n"/>
      <c r="F26" s="16" t="n"/>
      <c r="G26" s="17" t="n"/>
      <c r="H26" s="16" t="n"/>
      <c r="I26" s="22">
        <f>IF(OR($A26="",$E26="",$G26="",$H26=""),"",IFERROR($G26+($E26-1)*$H26,""))</f>
        <v/>
      </c>
      <c r="J26" s="15" t="n"/>
      <c r="K26" s="19" t="n"/>
      <c r="L26" s="17" t="n"/>
      <c r="M26" s="23">
        <f>IF($A26="","",IF(COUNTIF($A$5:$A$104,$A26)&gt;1,"Conferir ID",IF(OR($B26="",$C26="",$D26="",$E26="",$F26="",$G26="",$H26="",$J26="",$K26=""),"Conferir cadastro",IF($E26&gt;$F26,"Conferir numeração",IF($I26="","Conferir datas",IF(AND($K26='Parâmetros'!$G$6,$L26=""),"Conferir conclusão",IF(AND($K26&lt;&gt;'Parâmetros'!$G$6,$L26&lt;&gt;""),"Conferir status",IF(AND($K26='Parâmetros'!$G$6,$L26&lt;$I26),"Conferir datas",IF(AND($K26='Parâmetros'!$G$5,$I26&lt;TODAY()),"Conferir atraso","OK")))))))))</f>
        <v/>
      </c>
      <c r="N26" s="7">
        <f>IF(OR($A26="",$I26="",$K26&lt;&gt;'Parâmetros'!$G$5),"",$I26-TODAY())</f>
        <v/>
      </c>
      <c r="O26" s="15" t="n"/>
      <c r="P26" s="22">
        <f>IF(OR($A26="",$I26="",$K26&lt;&gt;'Parâmetros'!$G$5,$I26&lt;TODAY()),"",$I26)</f>
        <v/>
      </c>
      <c r="Q26" s="24">
        <f>IF(OR($A26="",$B26=""),"",IF(COUNTIFS($B$5:$B26,$B26,$A$5:$A26,"&lt;&gt;")=1,1,0))</f>
        <v/>
      </c>
    </row>
    <row r="27" ht="28" customHeight="1">
      <c r="A27" s="14" t="n"/>
      <c r="B27" s="14" t="n"/>
      <c r="C27" s="14" t="n"/>
      <c r="D27" s="15" t="n"/>
      <c r="E27" s="16" t="n"/>
      <c r="F27" s="16" t="n"/>
      <c r="G27" s="17" t="n"/>
      <c r="H27" s="16" t="n"/>
      <c r="I27" s="18">
        <f>IF(OR($A27="",$E27="",$G27="",$H27=""),"",IFERROR($G27+($E27-1)*$H27,""))</f>
        <v/>
      </c>
      <c r="J27" s="15" t="n"/>
      <c r="K27" s="19" t="n"/>
      <c r="L27" s="17" t="n"/>
      <c r="M27" s="20">
        <f>IF($A27="","",IF(COUNTIF($A$5:$A$104,$A27)&gt;1,"Conferir ID",IF(OR($B27="",$C27="",$D27="",$E27="",$F27="",$G27="",$H27="",$J27="",$K27=""),"Conferir cadastro",IF($E27&gt;$F27,"Conferir numeração",IF($I27="","Conferir datas",IF(AND($K27='Parâmetros'!$G$6,$L27=""),"Conferir conclusão",IF(AND($K27&lt;&gt;'Parâmetros'!$G$6,$L27&lt;&gt;""),"Conferir status",IF(AND($K27='Parâmetros'!$G$6,$L27&lt;$I27),"Conferir datas",IF(AND($K27='Parâmetros'!$G$5,$I27&lt;TODAY()),"Conferir atraso","OK")))))))))</f>
        <v/>
      </c>
      <c r="N27" s="11">
        <f>IF(OR($A27="",$I27="",$K27&lt;&gt;'Parâmetros'!$G$5),"",$I27-TODAY())</f>
        <v/>
      </c>
      <c r="O27" s="15" t="n"/>
      <c r="P27" s="18">
        <f>IF(OR($A27="",$I27="",$K27&lt;&gt;'Parâmetros'!$G$5,$I27&lt;TODAY()),"",$I27)</f>
        <v/>
      </c>
      <c r="Q27" s="21">
        <f>IF(OR($A27="",$B27=""),"",IF(COUNTIFS($B$5:$B27,$B27,$A$5:$A27,"&lt;&gt;")=1,1,0))</f>
        <v/>
      </c>
    </row>
    <row r="28" ht="28" customHeight="1">
      <c r="A28" s="14" t="n"/>
      <c r="B28" s="14" t="n"/>
      <c r="C28" s="14" t="n"/>
      <c r="D28" s="15" t="n"/>
      <c r="E28" s="16" t="n"/>
      <c r="F28" s="16" t="n"/>
      <c r="G28" s="17" t="n"/>
      <c r="H28" s="16" t="n"/>
      <c r="I28" s="22">
        <f>IF(OR($A28="",$E28="",$G28="",$H28=""),"",IFERROR($G28+($E28-1)*$H28,""))</f>
        <v/>
      </c>
      <c r="J28" s="15" t="n"/>
      <c r="K28" s="19" t="n"/>
      <c r="L28" s="17" t="n"/>
      <c r="M28" s="23">
        <f>IF($A28="","",IF(COUNTIF($A$5:$A$104,$A28)&gt;1,"Conferir ID",IF(OR($B28="",$C28="",$D28="",$E28="",$F28="",$G28="",$H28="",$J28="",$K28=""),"Conferir cadastro",IF($E28&gt;$F28,"Conferir numeração",IF($I28="","Conferir datas",IF(AND($K28='Parâmetros'!$G$6,$L28=""),"Conferir conclusão",IF(AND($K28&lt;&gt;'Parâmetros'!$G$6,$L28&lt;&gt;""),"Conferir status",IF(AND($K28='Parâmetros'!$G$6,$L28&lt;$I28),"Conferir datas",IF(AND($K28='Parâmetros'!$G$5,$I28&lt;TODAY()),"Conferir atraso","OK")))))))))</f>
        <v/>
      </c>
      <c r="N28" s="7">
        <f>IF(OR($A28="",$I28="",$K28&lt;&gt;'Parâmetros'!$G$5),"",$I28-TODAY())</f>
        <v/>
      </c>
      <c r="O28" s="15" t="n"/>
      <c r="P28" s="22">
        <f>IF(OR($A28="",$I28="",$K28&lt;&gt;'Parâmetros'!$G$5,$I28&lt;TODAY()),"",$I28)</f>
        <v/>
      </c>
      <c r="Q28" s="24">
        <f>IF(OR($A28="",$B28=""),"",IF(COUNTIFS($B$5:$B28,$B28,$A$5:$A28,"&lt;&gt;")=1,1,0))</f>
        <v/>
      </c>
    </row>
    <row r="29" ht="28" customHeight="1">
      <c r="A29" s="14" t="n"/>
      <c r="B29" s="14" t="n"/>
      <c r="C29" s="14" t="n"/>
      <c r="D29" s="15" t="n"/>
      <c r="E29" s="16" t="n"/>
      <c r="F29" s="16" t="n"/>
      <c r="G29" s="17" t="n"/>
      <c r="H29" s="16" t="n"/>
      <c r="I29" s="18">
        <f>IF(OR($A29="",$E29="",$G29="",$H29=""),"",IFERROR($G29+($E29-1)*$H29,""))</f>
        <v/>
      </c>
      <c r="J29" s="15" t="n"/>
      <c r="K29" s="19" t="n"/>
      <c r="L29" s="17" t="n"/>
      <c r="M29" s="20">
        <f>IF($A29="","",IF(COUNTIF($A$5:$A$104,$A29)&gt;1,"Conferir ID",IF(OR($B29="",$C29="",$D29="",$E29="",$F29="",$G29="",$H29="",$J29="",$K29=""),"Conferir cadastro",IF($E29&gt;$F29,"Conferir numeração",IF($I29="","Conferir datas",IF(AND($K29='Parâmetros'!$G$6,$L29=""),"Conferir conclusão",IF(AND($K29&lt;&gt;'Parâmetros'!$G$6,$L29&lt;&gt;""),"Conferir status",IF(AND($K29='Parâmetros'!$G$6,$L29&lt;$I29),"Conferir datas",IF(AND($K29='Parâmetros'!$G$5,$I29&lt;TODAY()),"Conferir atraso","OK")))))))))</f>
        <v/>
      </c>
      <c r="N29" s="11">
        <f>IF(OR($A29="",$I29="",$K29&lt;&gt;'Parâmetros'!$G$5),"",$I29-TODAY())</f>
        <v/>
      </c>
      <c r="O29" s="15" t="n"/>
      <c r="P29" s="18">
        <f>IF(OR($A29="",$I29="",$K29&lt;&gt;'Parâmetros'!$G$5,$I29&lt;TODAY()),"",$I29)</f>
        <v/>
      </c>
      <c r="Q29" s="21">
        <f>IF(OR($A29="",$B29=""),"",IF(COUNTIFS($B$5:$B29,$B29,$A$5:$A29,"&lt;&gt;")=1,1,0))</f>
        <v/>
      </c>
    </row>
    <row r="30" ht="28" customHeight="1">
      <c r="A30" s="14" t="n"/>
      <c r="B30" s="14" t="n"/>
      <c r="C30" s="14" t="n"/>
      <c r="D30" s="15" t="n"/>
      <c r="E30" s="16" t="n"/>
      <c r="F30" s="16" t="n"/>
      <c r="G30" s="17" t="n"/>
      <c r="H30" s="16" t="n"/>
      <c r="I30" s="22">
        <f>IF(OR($A30="",$E30="",$G30="",$H30=""),"",IFERROR($G30+($E30-1)*$H30,""))</f>
        <v/>
      </c>
      <c r="J30" s="15" t="n"/>
      <c r="K30" s="19" t="n"/>
      <c r="L30" s="17" t="n"/>
      <c r="M30" s="23">
        <f>IF($A30="","",IF(COUNTIF($A$5:$A$104,$A30)&gt;1,"Conferir ID",IF(OR($B30="",$C30="",$D30="",$E30="",$F30="",$G30="",$H30="",$J30="",$K30=""),"Conferir cadastro",IF($E30&gt;$F30,"Conferir numeração",IF($I30="","Conferir datas",IF(AND($K30='Parâmetros'!$G$6,$L30=""),"Conferir conclusão",IF(AND($K30&lt;&gt;'Parâmetros'!$G$6,$L30&lt;&gt;""),"Conferir status",IF(AND($K30='Parâmetros'!$G$6,$L30&lt;$I30),"Conferir datas",IF(AND($K30='Parâmetros'!$G$5,$I30&lt;TODAY()),"Conferir atraso","OK")))))))))</f>
        <v/>
      </c>
      <c r="N30" s="7">
        <f>IF(OR($A30="",$I30="",$K30&lt;&gt;'Parâmetros'!$G$5),"",$I30-TODAY())</f>
        <v/>
      </c>
      <c r="O30" s="15" t="n"/>
      <c r="P30" s="22">
        <f>IF(OR($A30="",$I30="",$K30&lt;&gt;'Parâmetros'!$G$5,$I30&lt;TODAY()),"",$I30)</f>
        <v/>
      </c>
      <c r="Q30" s="24">
        <f>IF(OR($A30="",$B30=""),"",IF(COUNTIFS($B$5:$B30,$B30,$A$5:$A30,"&lt;&gt;")=1,1,0))</f>
        <v/>
      </c>
    </row>
    <row r="31" ht="28" customHeight="1">
      <c r="A31" s="14" t="n"/>
      <c r="B31" s="14" t="n"/>
      <c r="C31" s="14" t="n"/>
      <c r="D31" s="15" t="n"/>
      <c r="E31" s="16" t="n"/>
      <c r="F31" s="16" t="n"/>
      <c r="G31" s="17" t="n"/>
      <c r="H31" s="16" t="n"/>
      <c r="I31" s="18">
        <f>IF(OR($A31="",$E31="",$G31="",$H31=""),"",IFERROR($G31+($E31-1)*$H31,""))</f>
        <v/>
      </c>
      <c r="J31" s="15" t="n"/>
      <c r="K31" s="19" t="n"/>
      <c r="L31" s="17" t="n"/>
      <c r="M31" s="20">
        <f>IF($A31="","",IF(COUNTIF($A$5:$A$104,$A31)&gt;1,"Conferir ID",IF(OR($B31="",$C31="",$D31="",$E31="",$F31="",$G31="",$H31="",$J31="",$K31=""),"Conferir cadastro",IF($E31&gt;$F31,"Conferir numeração",IF($I31="","Conferir datas",IF(AND($K31='Parâmetros'!$G$6,$L31=""),"Conferir conclusão",IF(AND($K31&lt;&gt;'Parâmetros'!$G$6,$L31&lt;&gt;""),"Conferir status",IF(AND($K31='Parâmetros'!$G$6,$L31&lt;$I31),"Conferir datas",IF(AND($K31='Parâmetros'!$G$5,$I31&lt;TODAY()),"Conferir atraso","OK")))))))))</f>
        <v/>
      </c>
      <c r="N31" s="11">
        <f>IF(OR($A31="",$I31="",$K31&lt;&gt;'Parâmetros'!$G$5),"",$I31-TODAY())</f>
        <v/>
      </c>
      <c r="O31" s="15" t="n"/>
      <c r="P31" s="18">
        <f>IF(OR($A31="",$I31="",$K31&lt;&gt;'Parâmetros'!$G$5,$I31&lt;TODAY()),"",$I31)</f>
        <v/>
      </c>
      <c r="Q31" s="21">
        <f>IF(OR($A31="",$B31=""),"",IF(COUNTIFS($B$5:$B31,$B31,$A$5:$A31,"&lt;&gt;")=1,1,0))</f>
        <v/>
      </c>
    </row>
    <row r="32" ht="28" customHeight="1">
      <c r="A32" s="14" t="n"/>
      <c r="B32" s="14" t="n"/>
      <c r="C32" s="14" t="n"/>
      <c r="D32" s="15" t="n"/>
      <c r="E32" s="16" t="n"/>
      <c r="F32" s="16" t="n"/>
      <c r="G32" s="17" t="n"/>
      <c r="H32" s="16" t="n"/>
      <c r="I32" s="22">
        <f>IF(OR($A32="",$E32="",$G32="",$H32=""),"",IFERROR($G32+($E32-1)*$H32,""))</f>
        <v/>
      </c>
      <c r="J32" s="15" t="n"/>
      <c r="K32" s="19" t="n"/>
      <c r="L32" s="17" t="n"/>
      <c r="M32" s="23">
        <f>IF($A32="","",IF(COUNTIF($A$5:$A$104,$A32)&gt;1,"Conferir ID",IF(OR($B32="",$C32="",$D32="",$E32="",$F32="",$G32="",$H32="",$J32="",$K32=""),"Conferir cadastro",IF($E32&gt;$F32,"Conferir numeração",IF($I32="","Conferir datas",IF(AND($K32='Parâmetros'!$G$6,$L32=""),"Conferir conclusão",IF(AND($K32&lt;&gt;'Parâmetros'!$G$6,$L32&lt;&gt;""),"Conferir status",IF(AND($K32='Parâmetros'!$G$6,$L32&lt;$I32),"Conferir datas",IF(AND($K32='Parâmetros'!$G$5,$I32&lt;TODAY()),"Conferir atraso","OK")))))))))</f>
        <v/>
      </c>
      <c r="N32" s="7">
        <f>IF(OR($A32="",$I32="",$K32&lt;&gt;'Parâmetros'!$G$5),"",$I32-TODAY())</f>
        <v/>
      </c>
      <c r="O32" s="15" t="n"/>
      <c r="P32" s="22">
        <f>IF(OR($A32="",$I32="",$K32&lt;&gt;'Parâmetros'!$G$5,$I32&lt;TODAY()),"",$I32)</f>
        <v/>
      </c>
      <c r="Q32" s="24">
        <f>IF(OR($A32="",$B32=""),"",IF(COUNTIFS($B$5:$B32,$B32,$A$5:$A32,"&lt;&gt;")=1,1,0))</f>
        <v/>
      </c>
    </row>
    <row r="33" ht="28" customHeight="1">
      <c r="A33" s="14" t="n"/>
      <c r="B33" s="14" t="n"/>
      <c r="C33" s="14" t="n"/>
      <c r="D33" s="15" t="n"/>
      <c r="E33" s="16" t="n"/>
      <c r="F33" s="16" t="n"/>
      <c r="G33" s="17" t="n"/>
      <c r="H33" s="16" t="n"/>
      <c r="I33" s="18">
        <f>IF(OR($A33="",$E33="",$G33="",$H33=""),"",IFERROR($G33+($E33-1)*$H33,""))</f>
        <v/>
      </c>
      <c r="J33" s="15" t="n"/>
      <c r="K33" s="19" t="n"/>
      <c r="L33" s="17" t="n"/>
      <c r="M33" s="20">
        <f>IF($A33="","",IF(COUNTIF($A$5:$A$104,$A33)&gt;1,"Conferir ID",IF(OR($B33="",$C33="",$D33="",$E33="",$F33="",$G33="",$H33="",$J33="",$K33=""),"Conferir cadastro",IF($E33&gt;$F33,"Conferir numeração",IF($I33="","Conferir datas",IF(AND($K33='Parâmetros'!$G$6,$L33=""),"Conferir conclusão",IF(AND($K33&lt;&gt;'Parâmetros'!$G$6,$L33&lt;&gt;""),"Conferir status",IF(AND($K33='Parâmetros'!$G$6,$L33&lt;$I33),"Conferir datas",IF(AND($K33='Parâmetros'!$G$5,$I33&lt;TODAY()),"Conferir atraso","OK")))))))))</f>
        <v/>
      </c>
      <c r="N33" s="11">
        <f>IF(OR($A33="",$I33="",$K33&lt;&gt;'Parâmetros'!$G$5),"",$I33-TODAY())</f>
        <v/>
      </c>
      <c r="O33" s="15" t="n"/>
      <c r="P33" s="18">
        <f>IF(OR($A33="",$I33="",$K33&lt;&gt;'Parâmetros'!$G$5,$I33&lt;TODAY()),"",$I33)</f>
        <v/>
      </c>
      <c r="Q33" s="21">
        <f>IF(OR($A33="",$B33=""),"",IF(COUNTIFS($B$5:$B33,$B33,$A$5:$A33,"&lt;&gt;")=1,1,0))</f>
        <v/>
      </c>
    </row>
    <row r="34" ht="28" customHeight="1">
      <c r="A34" s="14" t="n"/>
      <c r="B34" s="14" t="n"/>
      <c r="C34" s="14" t="n"/>
      <c r="D34" s="15" t="n"/>
      <c r="E34" s="16" t="n"/>
      <c r="F34" s="16" t="n"/>
      <c r="G34" s="17" t="n"/>
      <c r="H34" s="16" t="n"/>
      <c r="I34" s="22">
        <f>IF(OR($A34="",$E34="",$G34="",$H34=""),"",IFERROR($G34+($E34-1)*$H34,""))</f>
        <v/>
      </c>
      <c r="J34" s="15" t="n"/>
      <c r="K34" s="19" t="n"/>
      <c r="L34" s="17" t="n"/>
      <c r="M34" s="23">
        <f>IF($A34="","",IF(COUNTIF($A$5:$A$104,$A34)&gt;1,"Conferir ID",IF(OR($B34="",$C34="",$D34="",$E34="",$F34="",$G34="",$H34="",$J34="",$K34=""),"Conferir cadastro",IF($E34&gt;$F34,"Conferir numeração",IF($I34="","Conferir datas",IF(AND($K34='Parâmetros'!$G$6,$L34=""),"Conferir conclusão",IF(AND($K34&lt;&gt;'Parâmetros'!$G$6,$L34&lt;&gt;""),"Conferir status",IF(AND($K34='Parâmetros'!$G$6,$L34&lt;$I34),"Conferir datas",IF(AND($K34='Parâmetros'!$G$5,$I34&lt;TODAY()),"Conferir atraso","OK")))))))))</f>
        <v/>
      </c>
      <c r="N34" s="7">
        <f>IF(OR($A34="",$I34="",$K34&lt;&gt;'Parâmetros'!$G$5),"",$I34-TODAY())</f>
        <v/>
      </c>
      <c r="O34" s="15" t="n"/>
      <c r="P34" s="22">
        <f>IF(OR($A34="",$I34="",$K34&lt;&gt;'Parâmetros'!$G$5,$I34&lt;TODAY()),"",$I34)</f>
        <v/>
      </c>
      <c r="Q34" s="24">
        <f>IF(OR($A34="",$B34=""),"",IF(COUNTIFS($B$5:$B34,$B34,$A$5:$A34,"&lt;&gt;")=1,1,0))</f>
        <v/>
      </c>
    </row>
    <row r="35" ht="28" customHeight="1">
      <c r="A35" s="14" t="n"/>
      <c r="B35" s="14" t="n"/>
      <c r="C35" s="14" t="n"/>
      <c r="D35" s="15" t="n"/>
      <c r="E35" s="16" t="n"/>
      <c r="F35" s="16" t="n"/>
      <c r="G35" s="17" t="n"/>
      <c r="H35" s="16" t="n"/>
      <c r="I35" s="18">
        <f>IF(OR($A35="",$E35="",$G35="",$H35=""),"",IFERROR($G35+($E35-1)*$H35,""))</f>
        <v/>
      </c>
      <c r="J35" s="15" t="n"/>
      <c r="K35" s="19" t="n"/>
      <c r="L35" s="17" t="n"/>
      <c r="M35" s="20">
        <f>IF($A35="","",IF(COUNTIF($A$5:$A$104,$A35)&gt;1,"Conferir ID",IF(OR($B35="",$C35="",$D35="",$E35="",$F35="",$G35="",$H35="",$J35="",$K35=""),"Conferir cadastro",IF($E35&gt;$F35,"Conferir numeração",IF($I35="","Conferir datas",IF(AND($K35='Parâmetros'!$G$6,$L35=""),"Conferir conclusão",IF(AND($K35&lt;&gt;'Parâmetros'!$G$6,$L35&lt;&gt;""),"Conferir status",IF(AND($K35='Parâmetros'!$G$6,$L35&lt;$I35),"Conferir datas",IF(AND($K35='Parâmetros'!$G$5,$I35&lt;TODAY()),"Conferir atraso","OK")))))))))</f>
        <v/>
      </c>
      <c r="N35" s="11">
        <f>IF(OR($A35="",$I35="",$K35&lt;&gt;'Parâmetros'!$G$5),"",$I35-TODAY())</f>
        <v/>
      </c>
      <c r="O35" s="15" t="n"/>
      <c r="P35" s="18">
        <f>IF(OR($A35="",$I35="",$K35&lt;&gt;'Parâmetros'!$G$5,$I35&lt;TODAY()),"",$I35)</f>
        <v/>
      </c>
      <c r="Q35" s="21">
        <f>IF(OR($A35="",$B35=""),"",IF(COUNTIFS($B$5:$B35,$B35,$A$5:$A35,"&lt;&gt;")=1,1,0))</f>
        <v/>
      </c>
    </row>
    <row r="36" ht="28" customHeight="1">
      <c r="A36" s="14" t="n"/>
      <c r="B36" s="14" t="n"/>
      <c r="C36" s="14" t="n"/>
      <c r="D36" s="15" t="n"/>
      <c r="E36" s="16" t="n"/>
      <c r="F36" s="16" t="n"/>
      <c r="G36" s="17" t="n"/>
      <c r="H36" s="16" t="n"/>
      <c r="I36" s="22">
        <f>IF(OR($A36="",$E36="",$G36="",$H36=""),"",IFERROR($G36+($E36-1)*$H36,""))</f>
        <v/>
      </c>
      <c r="J36" s="15" t="n"/>
      <c r="K36" s="19" t="n"/>
      <c r="L36" s="17" t="n"/>
      <c r="M36" s="23">
        <f>IF($A36="","",IF(COUNTIF($A$5:$A$104,$A36)&gt;1,"Conferir ID",IF(OR($B36="",$C36="",$D36="",$E36="",$F36="",$G36="",$H36="",$J36="",$K36=""),"Conferir cadastro",IF($E36&gt;$F36,"Conferir numeração",IF($I36="","Conferir datas",IF(AND($K36='Parâmetros'!$G$6,$L36=""),"Conferir conclusão",IF(AND($K36&lt;&gt;'Parâmetros'!$G$6,$L36&lt;&gt;""),"Conferir status",IF(AND($K36='Parâmetros'!$G$6,$L36&lt;$I36),"Conferir datas",IF(AND($K36='Parâmetros'!$G$5,$I36&lt;TODAY()),"Conferir atraso","OK")))))))))</f>
        <v/>
      </c>
      <c r="N36" s="7">
        <f>IF(OR($A36="",$I36="",$K36&lt;&gt;'Parâmetros'!$G$5),"",$I36-TODAY())</f>
        <v/>
      </c>
      <c r="O36" s="15" t="n"/>
      <c r="P36" s="22">
        <f>IF(OR($A36="",$I36="",$K36&lt;&gt;'Parâmetros'!$G$5,$I36&lt;TODAY()),"",$I36)</f>
        <v/>
      </c>
      <c r="Q36" s="24">
        <f>IF(OR($A36="",$B36=""),"",IF(COUNTIFS($B$5:$B36,$B36,$A$5:$A36,"&lt;&gt;")=1,1,0))</f>
        <v/>
      </c>
    </row>
    <row r="37" ht="28" customHeight="1">
      <c r="A37" s="14" t="n"/>
      <c r="B37" s="14" t="n"/>
      <c r="C37" s="14" t="n"/>
      <c r="D37" s="15" t="n"/>
      <c r="E37" s="16" t="n"/>
      <c r="F37" s="16" t="n"/>
      <c r="G37" s="17" t="n"/>
      <c r="H37" s="16" t="n"/>
      <c r="I37" s="18">
        <f>IF(OR($A37="",$E37="",$G37="",$H37=""),"",IFERROR($G37+($E37-1)*$H37,""))</f>
        <v/>
      </c>
      <c r="J37" s="15" t="n"/>
      <c r="K37" s="19" t="n"/>
      <c r="L37" s="17" t="n"/>
      <c r="M37" s="20">
        <f>IF($A37="","",IF(COUNTIF($A$5:$A$104,$A37)&gt;1,"Conferir ID",IF(OR($B37="",$C37="",$D37="",$E37="",$F37="",$G37="",$H37="",$J37="",$K37=""),"Conferir cadastro",IF($E37&gt;$F37,"Conferir numeração",IF($I37="","Conferir datas",IF(AND($K37='Parâmetros'!$G$6,$L37=""),"Conferir conclusão",IF(AND($K37&lt;&gt;'Parâmetros'!$G$6,$L37&lt;&gt;""),"Conferir status",IF(AND($K37='Parâmetros'!$G$6,$L37&lt;$I37),"Conferir datas",IF(AND($K37='Parâmetros'!$G$5,$I37&lt;TODAY()),"Conferir atraso","OK")))))))))</f>
        <v/>
      </c>
      <c r="N37" s="11">
        <f>IF(OR($A37="",$I37="",$K37&lt;&gt;'Parâmetros'!$G$5),"",$I37-TODAY())</f>
        <v/>
      </c>
      <c r="O37" s="15" t="n"/>
      <c r="P37" s="18">
        <f>IF(OR($A37="",$I37="",$K37&lt;&gt;'Parâmetros'!$G$5,$I37&lt;TODAY()),"",$I37)</f>
        <v/>
      </c>
      <c r="Q37" s="21">
        <f>IF(OR($A37="",$B37=""),"",IF(COUNTIFS($B$5:$B37,$B37,$A$5:$A37,"&lt;&gt;")=1,1,0))</f>
        <v/>
      </c>
    </row>
    <row r="38" ht="28" customHeight="1">
      <c r="A38" s="14" t="n"/>
      <c r="B38" s="14" t="n"/>
      <c r="C38" s="14" t="n"/>
      <c r="D38" s="15" t="n"/>
      <c r="E38" s="16" t="n"/>
      <c r="F38" s="16" t="n"/>
      <c r="G38" s="17" t="n"/>
      <c r="H38" s="16" t="n"/>
      <c r="I38" s="22">
        <f>IF(OR($A38="",$E38="",$G38="",$H38=""),"",IFERROR($G38+($E38-1)*$H38,""))</f>
        <v/>
      </c>
      <c r="J38" s="15" t="n"/>
      <c r="K38" s="19" t="n"/>
      <c r="L38" s="17" t="n"/>
      <c r="M38" s="23">
        <f>IF($A38="","",IF(COUNTIF($A$5:$A$104,$A38)&gt;1,"Conferir ID",IF(OR($B38="",$C38="",$D38="",$E38="",$F38="",$G38="",$H38="",$J38="",$K38=""),"Conferir cadastro",IF($E38&gt;$F38,"Conferir numeração",IF($I38="","Conferir datas",IF(AND($K38='Parâmetros'!$G$6,$L38=""),"Conferir conclusão",IF(AND($K38&lt;&gt;'Parâmetros'!$G$6,$L38&lt;&gt;""),"Conferir status",IF(AND($K38='Parâmetros'!$G$6,$L38&lt;$I38),"Conferir datas",IF(AND($K38='Parâmetros'!$G$5,$I38&lt;TODAY()),"Conferir atraso","OK")))))))))</f>
        <v/>
      </c>
      <c r="N38" s="7">
        <f>IF(OR($A38="",$I38="",$K38&lt;&gt;'Parâmetros'!$G$5),"",$I38-TODAY())</f>
        <v/>
      </c>
      <c r="O38" s="15" t="n"/>
      <c r="P38" s="22">
        <f>IF(OR($A38="",$I38="",$K38&lt;&gt;'Parâmetros'!$G$5,$I38&lt;TODAY()),"",$I38)</f>
        <v/>
      </c>
      <c r="Q38" s="24">
        <f>IF(OR($A38="",$B38=""),"",IF(COUNTIFS($B$5:$B38,$B38,$A$5:$A38,"&lt;&gt;")=1,1,0))</f>
        <v/>
      </c>
    </row>
    <row r="39" ht="28" customHeight="1">
      <c r="A39" s="14" t="n"/>
      <c r="B39" s="14" t="n"/>
      <c r="C39" s="14" t="n"/>
      <c r="D39" s="15" t="n"/>
      <c r="E39" s="16" t="n"/>
      <c r="F39" s="16" t="n"/>
      <c r="G39" s="17" t="n"/>
      <c r="H39" s="16" t="n"/>
      <c r="I39" s="18">
        <f>IF(OR($A39="",$E39="",$G39="",$H39=""),"",IFERROR($G39+($E39-1)*$H39,""))</f>
        <v/>
      </c>
      <c r="J39" s="15" t="n"/>
      <c r="K39" s="19" t="n"/>
      <c r="L39" s="17" t="n"/>
      <c r="M39" s="20">
        <f>IF($A39="","",IF(COUNTIF($A$5:$A$104,$A39)&gt;1,"Conferir ID",IF(OR($B39="",$C39="",$D39="",$E39="",$F39="",$G39="",$H39="",$J39="",$K39=""),"Conferir cadastro",IF($E39&gt;$F39,"Conferir numeração",IF($I39="","Conferir datas",IF(AND($K39='Parâmetros'!$G$6,$L39=""),"Conferir conclusão",IF(AND($K39&lt;&gt;'Parâmetros'!$G$6,$L39&lt;&gt;""),"Conferir status",IF(AND($K39='Parâmetros'!$G$6,$L39&lt;$I39),"Conferir datas",IF(AND($K39='Parâmetros'!$G$5,$I39&lt;TODAY()),"Conferir atraso","OK")))))))))</f>
        <v/>
      </c>
      <c r="N39" s="11">
        <f>IF(OR($A39="",$I39="",$K39&lt;&gt;'Parâmetros'!$G$5),"",$I39-TODAY())</f>
        <v/>
      </c>
      <c r="O39" s="15" t="n"/>
      <c r="P39" s="18">
        <f>IF(OR($A39="",$I39="",$K39&lt;&gt;'Parâmetros'!$G$5,$I39&lt;TODAY()),"",$I39)</f>
        <v/>
      </c>
      <c r="Q39" s="21">
        <f>IF(OR($A39="",$B39=""),"",IF(COUNTIFS($B$5:$B39,$B39,$A$5:$A39,"&lt;&gt;")=1,1,0))</f>
        <v/>
      </c>
    </row>
    <row r="40" ht="28" customHeight="1">
      <c r="A40" s="14" t="n"/>
      <c r="B40" s="14" t="n"/>
      <c r="C40" s="14" t="n"/>
      <c r="D40" s="15" t="n"/>
      <c r="E40" s="16" t="n"/>
      <c r="F40" s="16" t="n"/>
      <c r="G40" s="17" t="n"/>
      <c r="H40" s="16" t="n"/>
      <c r="I40" s="22">
        <f>IF(OR($A40="",$E40="",$G40="",$H40=""),"",IFERROR($G40+($E40-1)*$H40,""))</f>
        <v/>
      </c>
      <c r="J40" s="15" t="n"/>
      <c r="K40" s="19" t="n"/>
      <c r="L40" s="17" t="n"/>
      <c r="M40" s="23">
        <f>IF($A40="","",IF(COUNTIF($A$5:$A$104,$A40)&gt;1,"Conferir ID",IF(OR($B40="",$C40="",$D40="",$E40="",$F40="",$G40="",$H40="",$J40="",$K40=""),"Conferir cadastro",IF($E40&gt;$F40,"Conferir numeração",IF($I40="","Conferir datas",IF(AND($K40='Parâmetros'!$G$6,$L40=""),"Conferir conclusão",IF(AND($K40&lt;&gt;'Parâmetros'!$G$6,$L40&lt;&gt;""),"Conferir status",IF(AND($K40='Parâmetros'!$G$6,$L40&lt;$I40),"Conferir datas",IF(AND($K40='Parâmetros'!$G$5,$I40&lt;TODAY()),"Conferir atraso","OK")))))))))</f>
        <v/>
      </c>
      <c r="N40" s="7">
        <f>IF(OR($A40="",$I40="",$K40&lt;&gt;'Parâmetros'!$G$5),"",$I40-TODAY())</f>
        <v/>
      </c>
      <c r="O40" s="15" t="n"/>
      <c r="P40" s="22">
        <f>IF(OR($A40="",$I40="",$K40&lt;&gt;'Parâmetros'!$G$5,$I40&lt;TODAY()),"",$I40)</f>
        <v/>
      </c>
      <c r="Q40" s="24">
        <f>IF(OR($A40="",$B40=""),"",IF(COUNTIFS($B$5:$B40,$B40,$A$5:$A40,"&lt;&gt;")=1,1,0))</f>
        <v/>
      </c>
    </row>
    <row r="41" ht="28" customHeight="1">
      <c r="A41" s="14" t="n"/>
      <c r="B41" s="14" t="n"/>
      <c r="C41" s="14" t="n"/>
      <c r="D41" s="15" t="n"/>
      <c r="E41" s="16" t="n"/>
      <c r="F41" s="16" t="n"/>
      <c r="G41" s="17" t="n"/>
      <c r="H41" s="16" t="n"/>
      <c r="I41" s="18">
        <f>IF(OR($A41="",$E41="",$G41="",$H41=""),"",IFERROR($G41+($E41-1)*$H41,""))</f>
        <v/>
      </c>
      <c r="J41" s="15" t="n"/>
      <c r="K41" s="19" t="n"/>
      <c r="L41" s="17" t="n"/>
      <c r="M41" s="20">
        <f>IF($A41="","",IF(COUNTIF($A$5:$A$104,$A41)&gt;1,"Conferir ID",IF(OR($B41="",$C41="",$D41="",$E41="",$F41="",$G41="",$H41="",$J41="",$K41=""),"Conferir cadastro",IF($E41&gt;$F41,"Conferir numeração",IF($I41="","Conferir datas",IF(AND($K41='Parâmetros'!$G$6,$L41=""),"Conferir conclusão",IF(AND($K41&lt;&gt;'Parâmetros'!$G$6,$L41&lt;&gt;""),"Conferir status",IF(AND($K41='Parâmetros'!$G$6,$L41&lt;$I41),"Conferir datas",IF(AND($K41='Parâmetros'!$G$5,$I41&lt;TODAY()),"Conferir atraso","OK")))))))))</f>
        <v/>
      </c>
      <c r="N41" s="11">
        <f>IF(OR($A41="",$I41="",$K41&lt;&gt;'Parâmetros'!$G$5),"",$I41-TODAY())</f>
        <v/>
      </c>
      <c r="O41" s="15" t="n"/>
      <c r="P41" s="18">
        <f>IF(OR($A41="",$I41="",$K41&lt;&gt;'Parâmetros'!$G$5,$I41&lt;TODAY()),"",$I41)</f>
        <v/>
      </c>
      <c r="Q41" s="21">
        <f>IF(OR($A41="",$B41=""),"",IF(COUNTIFS($B$5:$B41,$B41,$A$5:$A41,"&lt;&gt;")=1,1,0))</f>
        <v/>
      </c>
    </row>
    <row r="42" ht="28" customHeight="1">
      <c r="A42" s="14" t="n"/>
      <c r="B42" s="14" t="n"/>
      <c r="C42" s="14" t="n"/>
      <c r="D42" s="15" t="n"/>
      <c r="E42" s="16" t="n"/>
      <c r="F42" s="16" t="n"/>
      <c r="G42" s="17" t="n"/>
      <c r="H42" s="16" t="n"/>
      <c r="I42" s="22">
        <f>IF(OR($A42="",$E42="",$G42="",$H42=""),"",IFERROR($G42+($E42-1)*$H42,""))</f>
        <v/>
      </c>
      <c r="J42" s="15" t="n"/>
      <c r="K42" s="19" t="n"/>
      <c r="L42" s="17" t="n"/>
      <c r="M42" s="23">
        <f>IF($A42="","",IF(COUNTIF($A$5:$A$104,$A42)&gt;1,"Conferir ID",IF(OR($B42="",$C42="",$D42="",$E42="",$F42="",$G42="",$H42="",$J42="",$K42=""),"Conferir cadastro",IF($E42&gt;$F42,"Conferir numeração",IF($I42="","Conferir datas",IF(AND($K42='Parâmetros'!$G$6,$L42=""),"Conferir conclusão",IF(AND($K42&lt;&gt;'Parâmetros'!$G$6,$L42&lt;&gt;""),"Conferir status",IF(AND($K42='Parâmetros'!$G$6,$L42&lt;$I42),"Conferir datas",IF(AND($K42='Parâmetros'!$G$5,$I42&lt;TODAY()),"Conferir atraso","OK")))))))))</f>
        <v/>
      </c>
      <c r="N42" s="7">
        <f>IF(OR($A42="",$I42="",$K42&lt;&gt;'Parâmetros'!$G$5),"",$I42-TODAY())</f>
        <v/>
      </c>
      <c r="O42" s="15" t="n"/>
      <c r="P42" s="22">
        <f>IF(OR($A42="",$I42="",$K42&lt;&gt;'Parâmetros'!$G$5,$I42&lt;TODAY()),"",$I42)</f>
        <v/>
      </c>
      <c r="Q42" s="24">
        <f>IF(OR($A42="",$B42=""),"",IF(COUNTIFS($B$5:$B42,$B42,$A$5:$A42,"&lt;&gt;")=1,1,0))</f>
        <v/>
      </c>
    </row>
    <row r="43" ht="28" customHeight="1">
      <c r="A43" s="14" t="n"/>
      <c r="B43" s="14" t="n"/>
      <c r="C43" s="14" t="n"/>
      <c r="D43" s="15" t="n"/>
      <c r="E43" s="16" t="n"/>
      <c r="F43" s="16" t="n"/>
      <c r="G43" s="17" t="n"/>
      <c r="H43" s="16" t="n"/>
      <c r="I43" s="18">
        <f>IF(OR($A43="",$E43="",$G43="",$H43=""),"",IFERROR($G43+($E43-1)*$H43,""))</f>
        <v/>
      </c>
      <c r="J43" s="15" t="n"/>
      <c r="K43" s="19" t="n"/>
      <c r="L43" s="17" t="n"/>
      <c r="M43" s="20">
        <f>IF($A43="","",IF(COUNTIF($A$5:$A$104,$A43)&gt;1,"Conferir ID",IF(OR($B43="",$C43="",$D43="",$E43="",$F43="",$G43="",$H43="",$J43="",$K43=""),"Conferir cadastro",IF($E43&gt;$F43,"Conferir numeração",IF($I43="","Conferir datas",IF(AND($K43='Parâmetros'!$G$6,$L43=""),"Conferir conclusão",IF(AND($K43&lt;&gt;'Parâmetros'!$G$6,$L43&lt;&gt;""),"Conferir status",IF(AND($K43='Parâmetros'!$G$6,$L43&lt;$I43),"Conferir datas",IF(AND($K43='Parâmetros'!$G$5,$I43&lt;TODAY()),"Conferir atraso","OK")))))))))</f>
        <v/>
      </c>
      <c r="N43" s="11">
        <f>IF(OR($A43="",$I43="",$K43&lt;&gt;'Parâmetros'!$G$5),"",$I43-TODAY())</f>
        <v/>
      </c>
      <c r="O43" s="15" t="n"/>
      <c r="P43" s="18">
        <f>IF(OR($A43="",$I43="",$K43&lt;&gt;'Parâmetros'!$G$5,$I43&lt;TODAY()),"",$I43)</f>
        <v/>
      </c>
      <c r="Q43" s="21">
        <f>IF(OR($A43="",$B43=""),"",IF(COUNTIFS($B$5:$B43,$B43,$A$5:$A43,"&lt;&gt;")=1,1,0))</f>
        <v/>
      </c>
    </row>
    <row r="44" ht="28" customHeight="1">
      <c r="A44" s="14" t="n"/>
      <c r="B44" s="14" t="n"/>
      <c r="C44" s="14" t="n"/>
      <c r="D44" s="15" t="n"/>
      <c r="E44" s="16" t="n"/>
      <c r="F44" s="16" t="n"/>
      <c r="G44" s="17" t="n"/>
      <c r="H44" s="16" t="n"/>
      <c r="I44" s="22">
        <f>IF(OR($A44="",$E44="",$G44="",$H44=""),"",IFERROR($G44+($E44-1)*$H44,""))</f>
        <v/>
      </c>
      <c r="J44" s="15" t="n"/>
      <c r="K44" s="19" t="n"/>
      <c r="L44" s="17" t="n"/>
      <c r="M44" s="23">
        <f>IF($A44="","",IF(COUNTIF($A$5:$A$104,$A44)&gt;1,"Conferir ID",IF(OR($B44="",$C44="",$D44="",$E44="",$F44="",$G44="",$H44="",$J44="",$K44=""),"Conferir cadastro",IF($E44&gt;$F44,"Conferir numeração",IF($I44="","Conferir datas",IF(AND($K44='Parâmetros'!$G$6,$L44=""),"Conferir conclusão",IF(AND($K44&lt;&gt;'Parâmetros'!$G$6,$L44&lt;&gt;""),"Conferir status",IF(AND($K44='Parâmetros'!$G$6,$L44&lt;$I44),"Conferir datas",IF(AND($K44='Parâmetros'!$G$5,$I44&lt;TODAY()),"Conferir atraso","OK")))))))))</f>
        <v/>
      </c>
      <c r="N44" s="7">
        <f>IF(OR($A44="",$I44="",$K44&lt;&gt;'Parâmetros'!$G$5),"",$I44-TODAY())</f>
        <v/>
      </c>
      <c r="O44" s="15" t="n"/>
      <c r="P44" s="22">
        <f>IF(OR($A44="",$I44="",$K44&lt;&gt;'Parâmetros'!$G$5,$I44&lt;TODAY()),"",$I44)</f>
        <v/>
      </c>
      <c r="Q44" s="24">
        <f>IF(OR($A44="",$B44=""),"",IF(COUNTIFS($B$5:$B44,$B44,$A$5:$A44,"&lt;&gt;")=1,1,0))</f>
        <v/>
      </c>
    </row>
    <row r="45" ht="28" customHeight="1">
      <c r="A45" s="14" t="n"/>
      <c r="B45" s="14" t="n"/>
      <c r="C45" s="14" t="n"/>
      <c r="D45" s="15" t="n"/>
      <c r="E45" s="16" t="n"/>
      <c r="F45" s="16" t="n"/>
      <c r="G45" s="17" t="n"/>
      <c r="H45" s="16" t="n"/>
      <c r="I45" s="18">
        <f>IF(OR($A45="",$E45="",$G45="",$H45=""),"",IFERROR($G45+($E45-1)*$H45,""))</f>
        <v/>
      </c>
      <c r="J45" s="15" t="n"/>
      <c r="K45" s="19" t="n"/>
      <c r="L45" s="17" t="n"/>
      <c r="M45" s="20">
        <f>IF($A45="","",IF(COUNTIF($A$5:$A$104,$A45)&gt;1,"Conferir ID",IF(OR($B45="",$C45="",$D45="",$E45="",$F45="",$G45="",$H45="",$J45="",$K45=""),"Conferir cadastro",IF($E45&gt;$F45,"Conferir numeração",IF($I45="","Conferir datas",IF(AND($K45='Parâmetros'!$G$6,$L45=""),"Conferir conclusão",IF(AND($K45&lt;&gt;'Parâmetros'!$G$6,$L45&lt;&gt;""),"Conferir status",IF(AND($K45='Parâmetros'!$G$6,$L45&lt;$I45),"Conferir datas",IF(AND($K45='Parâmetros'!$G$5,$I45&lt;TODAY()),"Conferir atraso","OK")))))))))</f>
        <v/>
      </c>
      <c r="N45" s="11">
        <f>IF(OR($A45="",$I45="",$K45&lt;&gt;'Parâmetros'!$G$5),"",$I45-TODAY())</f>
        <v/>
      </c>
      <c r="O45" s="15" t="n"/>
      <c r="P45" s="18">
        <f>IF(OR($A45="",$I45="",$K45&lt;&gt;'Parâmetros'!$G$5,$I45&lt;TODAY()),"",$I45)</f>
        <v/>
      </c>
      <c r="Q45" s="21">
        <f>IF(OR($A45="",$B45=""),"",IF(COUNTIFS($B$5:$B45,$B45,$A$5:$A45,"&lt;&gt;")=1,1,0))</f>
        <v/>
      </c>
    </row>
    <row r="46" ht="28" customHeight="1">
      <c r="A46" s="14" t="n"/>
      <c r="B46" s="14" t="n"/>
      <c r="C46" s="14" t="n"/>
      <c r="D46" s="15" t="n"/>
      <c r="E46" s="16" t="n"/>
      <c r="F46" s="16" t="n"/>
      <c r="G46" s="17" t="n"/>
      <c r="H46" s="16" t="n"/>
      <c r="I46" s="22">
        <f>IF(OR($A46="",$E46="",$G46="",$H46=""),"",IFERROR($G46+($E46-1)*$H46,""))</f>
        <v/>
      </c>
      <c r="J46" s="15" t="n"/>
      <c r="K46" s="19" t="n"/>
      <c r="L46" s="17" t="n"/>
      <c r="M46" s="23">
        <f>IF($A46="","",IF(COUNTIF($A$5:$A$104,$A46)&gt;1,"Conferir ID",IF(OR($B46="",$C46="",$D46="",$E46="",$F46="",$G46="",$H46="",$J46="",$K46=""),"Conferir cadastro",IF($E46&gt;$F46,"Conferir numeração",IF($I46="","Conferir datas",IF(AND($K46='Parâmetros'!$G$6,$L46=""),"Conferir conclusão",IF(AND($K46&lt;&gt;'Parâmetros'!$G$6,$L46&lt;&gt;""),"Conferir status",IF(AND($K46='Parâmetros'!$G$6,$L46&lt;$I46),"Conferir datas",IF(AND($K46='Parâmetros'!$G$5,$I46&lt;TODAY()),"Conferir atraso","OK")))))))))</f>
        <v/>
      </c>
      <c r="N46" s="7">
        <f>IF(OR($A46="",$I46="",$K46&lt;&gt;'Parâmetros'!$G$5),"",$I46-TODAY())</f>
        <v/>
      </c>
      <c r="O46" s="15" t="n"/>
      <c r="P46" s="22">
        <f>IF(OR($A46="",$I46="",$K46&lt;&gt;'Parâmetros'!$G$5,$I46&lt;TODAY()),"",$I46)</f>
        <v/>
      </c>
      <c r="Q46" s="24">
        <f>IF(OR($A46="",$B46=""),"",IF(COUNTIFS($B$5:$B46,$B46,$A$5:$A46,"&lt;&gt;")=1,1,0))</f>
        <v/>
      </c>
    </row>
    <row r="47" ht="28" customHeight="1">
      <c r="A47" s="14" t="n"/>
      <c r="B47" s="14" t="n"/>
      <c r="C47" s="14" t="n"/>
      <c r="D47" s="15" t="n"/>
      <c r="E47" s="16" t="n"/>
      <c r="F47" s="16" t="n"/>
      <c r="G47" s="17" t="n"/>
      <c r="H47" s="16" t="n"/>
      <c r="I47" s="18">
        <f>IF(OR($A47="",$E47="",$G47="",$H47=""),"",IFERROR($G47+($E47-1)*$H47,""))</f>
        <v/>
      </c>
      <c r="J47" s="15" t="n"/>
      <c r="K47" s="19" t="n"/>
      <c r="L47" s="17" t="n"/>
      <c r="M47" s="20">
        <f>IF($A47="","",IF(COUNTIF($A$5:$A$104,$A47)&gt;1,"Conferir ID",IF(OR($B47="",$C47="",$D47="",$E47="",$F47="",$G47="",$H47="",$J47="",$K47=""),"Conferir cadastro",IF($E47&gt;$F47,"Conferir numeração",IF($I47="","Conferir datas",IF(AND($K47='Parâmetros'!$G$6,$L47=""),"Conferir conclusão",IF(AND($K47&lt;&gt;'Parâmetros'!$G$6,$L47&lt;&gt;""),"Conferir status",IF(AND($K47='Parâmetros'!$G$6,$L47&lt;$I47),"Conferir datas",IF(AND($K47='Parâmetros'!$G$5,$I47&lt;TODAY()),"Conferir atraso","OK")))))))))</f>
        <v/>
      </c>
      <c r="N47" s="11">
        <f>IF(OR($A47="",$I47="",$K47&lt;&gt;'Parâmetros'!$G$5),"",$I47-TODAY())</f>
        <v/>
      </c>
      <c r="O47" s="15" t="n"/>
      <c r="P47" s="18">
        <f>IF(OR($A47="",$I47="",$K47&lt;&gt;'Parâmetros'!$G$5,$I47&lt;TODAY()),"",$I47)</f>
        <v/>
      </c>
      <c r="Q47" s="21">
        <f>IF(OR($A47="",$B47=""),"",IF(COUNTIFS($B$5:$B47,$B47,$A$5:$A47,"&lt;&gt;")=1,1,0))</f>
        <v/>
      </c>
    </row>
    <row r="48" ht="28" customHeight="1">
      <c r="A48" s="14" t="n"/>
      <c r="B48" s="14" t="n"/>
      <c r="C48" s="14" t="n"/>
      <c r="D48" s="15" t="n"/>
      <c r="E48" s="16" t="n"/>
      <c r="F48" s="16" t="n"/>
      <c r="G48" s="17" t="n"/>
      <c r="H48" s="16" t="n"/>
      <c r="I48" s="22">
        <f>IF(OR($A48="",$E48="",$G48="",$H48=""),"",IFERROR($G48+($E48-1)*$H48,""))</f>
        <v/>
      </c>
      <c r="J48" s="15" t="n"/>
      <c r="K48" s="19" t="n"/>
      <c r="L48" s="17" t="n"/>
      <c r="M48" s="23">
        <f>IF($A48="","",IF(COUNTIF($A$5:$A$104,$A48)&gt;1,"Conferir ID",IF(OR($B48="",$C48="",$D48="",$E48="",$F48="",$G48="",$H48="",$J48="",$K48=""),"Conferir cadastro",IF($E48&gt;$F48,"Conferir numeração",IF($I48="","Conferir datas",IF(AND($K48='Parâmetros'!$G$6,$L48=""),"Conferir conclusão",IF(AND($K48&lt;&gt;'Parâmetros'!$G$6,$L48&lt;&gt;""),"Conferir status",IF(AND($K48='Parâmetros'!$G$6,$L48&lt;$I48),"Conferir datas",IF(AND($K48='Parâmetros'!$G$5,$I48&lt;TODAY()),"Conferir atraso","OK")))))))))</f>
        <v/>
      </c>
      <c r="N48" s="7">
        <f>IF(OR($A48="",$I48="",$K48&lt;&gt;'Parâmetros'!$G$5),"",$I48-TODAY())</f>
        <v/>
      </c>
      <c r="O48" s="15" t="n"/>
      <c r="P48" s="22">
        <f>IF(OR($A48="",$I48="",$K48&lt;&gt;'Parâmetros'!$G$5,$I48&lt;TODAY()),"",$I48)</f>
        <v/>
      </c>
      <c r="Q48" s="24">
        <f>IF(OR($A48="",$B48=""),"",IF(COUNTIFS($B$5:$B48,$B48,$A$5:$A48,"&lt;&gt;")=1,1,0))</f>
        <v/>
      </c>
    </row>
    <row r="49" ht="28" customHeight="1">
      <c r="A49" s="14" t="n"/>
      <c r="B49" s="14" t="n"/>
      <c r="C49" s="14" t="n"/>
      <c r="D49" s="15" t="n"/>
      <c r="E49" s="16" t="n"/>
      <c r="F49" s="16" t="n"/>
      <c r="G49" s="17" t="n"/>
      <c r="H49" s="16" t="n"/>
      <c r="I49" s="18">
        <f>IF(OR($A49="",$E49="",$G49="",$H49=""),"",IFERROR($G49+($E49-1)*$H49,""))</f>
        <v/>
      </c>
      <c r="J49" s="15" t="n"/>
      <c r="K49" s="19" t="n"/>
      <c r="L49" s="17" t="n"/>
      <c r="M49" s="20">
        <f>IF($A49="","",IF(COUNTIF($A$5:$A$104,$A49)&gt;1,"Conferir ID",IF(OR($B49="",$C49="",$D49="",$E49="",$F49="",$G49="",$H49="",$J49="",$K49=""),"Conferir cadastro",IF($E49&gt;$F49,"Conferir numeração",IF($I49="","Conferir datas",IF(AND($K49='Parâmetros'!$G$6,$L49=""),"Conferir conclusão",IF(AND($K49&lt;&gt;'Parâmetros'!$G$6,$L49&lt;&gt;""),"Conferir status",IF(AND($K49='Parâmetros'!$G$6,$L49&lt;$I49),"Conferir datas",IF(AND($K49='Parâmetros'!$G$5,$I49&lt;TODAY()),"Conferir atraso","OK")))))))))</f>
        <v/>
      </c>
      <c r="N49" s="11">
        <f>IF(OR($A49="",$I49="",$K49&lt;&gt;'Parâmetros'!$G$5),"",$I49-TODAY())</f>
        <v/>
      </c>
      <c r="O49" s="15" t="n"/>
      <c r="P49" s="18">
        <f>IF(OR($A49="",$I49="",$K49&lt;&gt;'Parâmetros'!$G$5,$I49&lt;TODAY()),"",$I49)</f>
        <v/>
      </c>
      <c r="Q49" s="21">
        <f>IF(OR($A49="",$B49=""),"",IF(COUNTIFS($B$5:$B49,$B49,$A$5:$A49,"&lt;&gt;")=1,1,0))</f>
        <v/>
      </c>
    </row>
    <row r="50" ht="28" customHeight="1">
      <c r="A50" s="14" t="n"/>
      <c r="B50" s="14" t="n"/>
      <c r="C50" s="14" t="n"/>
      <c r="D50" s="15" t="n"/>
      <c r="E50" s="16" t="n"/>
      <c r="F50" s="16" t="n"/>
      <c r="G50" s="17" t="n"/>
      <c r="H50" s="16" t="n"/>
      <c r="I50" s="22">
        <f>IF(OR($A50="",$E50="",$G50="",$H50=""),"",IFERROR($G50+($E50-1)*$H50,""))</f>
        <v/>
      </c>
      <c r="J50" s="15" t="n"/>
      <c r="K50" s="19" t="n"/>
      <c r="L50" s="17" t="n"/>
      <c r="M50" s="23">
        <f>IF($A50="","",IF(COUNTIF($A$5:$A$104,$A50)&gt;1,"Conferir ID",IF(OR($B50="",$C50="",$D50="",$E50="",$F50="",$G50="",$H50="",$J50="",$K50=""),"Conferir cadastro",IF($E50&gt;$F50,"Conferir numeração",IF($I50="","Conferir datas",IF(AND($K50='Parâmetros'!$G$6,$L50=""),"Conferir conclusão",IF(AND($K50&lt;&gt;'Parâmetros'!$G$6,$L50&lt;&gt;""),"Conferir status",IF(AND($K50='Parâmetros'!$G$6,$L50&lt;$I50),"Conferir datas",IF(AND($K50='Parâmetros'!$G$5,$I50&lt;TODAY()),"Conferir atraso","OK")))))))))</f>
        <v/>
      </c>
      <c r="N50" s="7">
        <f>IF(OR($A50="",$I50="",$K50&lt;&gt;'Parâmetros'!$G$5),"",$I50-TODAY())</f>
        <v/>
      </c>
      <c r="O50" s="15" t="n"/>
      <c r="P50" s="22">
        <f>IF(OR($A50="",$I50="",$K50&lt;&gt;'Parâmetros'!$G$5,$I50&lt;TODAY()),"",$I50)</f>
        <v/>
      </c>
      <c r="Q50" s="24">
        <f>IF(OR($A50="",$B50=""),"",IF(COUNTIFS($B$5:$B50,$B50,$A$5:$A50,"&lt;&gt;")=1,1,0))</f>
        <v/>
      </c>
    </row>
    <row r="51" ht="28" customHeight="1">
      <c r="A51" s="14" t="n"/>
      <c r="B51" s="14" t="n"/>
      <c r="C51" s="14" t="n"/>
      <c r="D51" s="15" t="n"/>
      <c r="E51" s="16" t="n"/>
      <c r="F51" s="16" t="n"/>
      <c r="G51" s="17" t="n"/>
      <c r="H51" s="16" t="n"/>
      <c r="I51" s="18">
        <f>IF(OR($A51="",$E51="",$G51="",$H51=""),"",IFERROR($G51+($E51-1)*$H51,""))</f>
        <v/>
      </c>
      <c r="J51" s="15" t="n"/>
      <c r="K51" s="19" t="n"/>
      <c r="L51" s="17" t="n"/>
      <c r="M51" s="20">
        <f>IF($A51="","",IF(COUNTIF($A$5:$A$104,$A51)&gt;1,"Conferir ID",IF(OR($B51="",$C51="",$D51="",$E51="",$F51="",$G51="",$H51="",$J51="",$K51=""),"Conferir cadastro",IF($E51&gt;$F51,"Conferir numeração",IF($I51="","Conferir datas",IF(AND($K51='Parâmetros'!$G$6,$L51=""),"Conferir conclusão",IF(AND($K51&lt;&gt;'Parâmetros'!$G$6,$L51&lt;&gt;""),"Conferir status",IF(AND($K51='Parâmetros'!$G$6,$L51&lt;$I51),"Conferir datas",IF(AND($K51='Parâmetros'!$G$5,$I51&lt;TODAY()),"Conferir atraso","OK")))))))))</f>
        <v/>
      </c>
      <c r="N51" s="11">
        <f>IF(OR($A51="",$I51="",$K51&lt;&gt;'Parâmetros'!$G$5),"",$I51-TODAY())</f>
        <v/>
      </c>
      <c r="O51" s="15" t="n"/>
      <c r="P51" s="18">
        <f>IF(OR($A51="",$I51="",$K51&lt;&gt;'Parâmetros'!$G$5,$I51&lt;TODAY()),"",$I51)</f>
        <v/>
      </c>
      <c r="Q51" s="21">
        <f>IF(OR($A51="",$B51=""),"",IF(COUNTIFS($B$5:$B51,$B51,$A$5:$A51,"&lt;&gt;")=1,1,0))</f>
        <v/>
      </c>
    </row>
    <row r="52" ht="28" customHeight="1">
      <c r="A52" s="14" t="n"/>
      <c r="B52" s="14" t="n"/>
      <c r="C52" s="14" t="n"/>
      <c r="D52" s="15" t="n"/>
      <c r="E52" s="16" t="n"/>
      <c r="F52" s="16" t="n"/>
      <c r="G52" s="17" t="n"/>
      <c r="H52" s="16" t="n"/>
      <c r="I52" s="22">
        <f>IF(OR($A52="",$E52="",$G52="",$H52=""),"",IFERROR($G52+($E52-1)*$H52,""))</f>
        <v/>
      </c>
      <c r="J52" s="15" t="n"/>
      <c r="K52" s="19" t="n"/>
      <c r="L52" s="17" t="n"/>
      <c r="M52" s="23">
        <f>IF($A52="","",IF(COUNTIF($A$5:$A$104,$A52)&gt;1,"Conferir ID",IF(OR($B52="",$C52="",$D52="",$E52="",$F52="",$G52="",$H52="",$J52="",$K52=""),"Conferir cadastro",IF($E52&gt;$F52,"Conferir numeração",IF($I52="","Conferir datas",IF(AND($K52='Parâmetros'!$G$6,$L52=""),"Conferir conclusão",IF(AND($K52&lt;&gt;'Parâmetros'!$G$6,$L52&lt;&gt;""),"Conferir status",IF(AND($K52='Parâmetros'!$G$6,$L52&lt;$I52),"Conferir datas",IF(AND($K52='Parâmetros'!$G$5,$I52&lt;TODAY()),"Conferir atraso","OK")))))))))</f>
        <v/>
      </c>
      <c r="N52" s="7">
        <f>IF(OR($A52="",$I52="",$K52&lt;&gt;'Parâmetros'!$G$5),"",$I52-TODAY())</f>
        <v/>
      </c>
      <c r="O52" s="15" t="n"/>
      <c r="P52" s="22">
        <f>IF(OR($A52="",$I52="",$K52&lt;&gt;'Parâmetros'!$G$5,$I52&lt;TODAY()),"",$I52)</f>
        <v/>
      </c>
      <c r="Q52" s="24">
        <f>IF(OR($A52="",$B52=""),"",IF(COUNTIFS($B$5:$B52,$B52,$A$5:$A52,"&lt;&gt;")=1,1,0))</f>
        <v/>
      </c>
    </row>
    <row r="53" ht="28" customHeight="1">
      <c r="A53" s="14" t="n"/>
      <c r="B53" s="14" t="n"/>
      <c r="C53" s="14" t="n"/>
      <c r="D53" s="15" t="n"/>
      <c r="E53" s="16" t="n"/>
      <c r="F53" s="16" t="n"/>
      <c r="G53" s="17" t="n"/>
      <c r="H53" s="16" t="n"/>
      <c r="I53" s="18">
        <f>IF(OR($A53="",$E53="",$G53="",$H53=""),"",IFERROR($G53+($E53-1)*$H53,""))</f>
        <v/>
      </c>
      <c r="J53" s="15" t="n"/>
      <c r="K53" s="19" t="n"/>
      <c r="L53" s="17" t="n"/>
      <c r="M53" s="20">
        <f>IF($A53="","",IF(COUNTIF($A$5:$A$104,$A53)&gt;1,"Conferir ID",IF(OR($B53="",$C53="",$D53="",$E53="",$F53="",$G53="",$H53="",$J53="",$K53=""),"Conferir cadastro",IF($E53&gt;$F53,"Conferir numeração",IF($I53="","Conferir datas",IF(AND($K53='Parâmetros'!$G$6,$L53=""),"Conferir conclusão",IF(AND($K53&lt;&gt;'Parâmetros'!$G$6,$L53&lt;&gt;""),"Conferir status",IF(AND($K53='Parâmetros'!$G$6,$L53&lt;$I53),"Conferir datas",IF(AND($K53='Parâmetros'!$G$5,$I53&lt;TODAY()),"Conferir atraso","OK")))))))))</f>
        <v/>
      </c>
      <c r="N53" s="11">
        <f>IF(OR($A53="",$I53="",$K53&lt;&gt;'Parâmetros'!$G$5),"",$I53-TODAY())</f>
        <v/>
      </c>
      <c r="O53" s="15" t="n"/>
      <c r="P53" s="18">
        <f>IF(OR($A53="",$I53="",$K53&lt;&gt;'Parâmetros'!$G$5,$I53&lt;TODAY()),"",$I53)</f>
        <v/>
      </c>
      <c r="Q53" s="21">
        <f>IF(OR($A53="",$B53=""),"",IF(COUNTIFS($B$5:$B53,$B53,$A$5:$A53,"&lt;&gt;")=1,1,0))</f>
        <v/>
      </c>
    </row>
    <row r="54" ht="28" customHeight="1">
      <c r="A54" s="14" t="n"/>
      <c r="B54" s="14" t="n"/>
      <c r="C54" s="14" t="n"/>
      <c r="D54" s="15" t="n"/>
      <c r="E54" s="16" t="n"/>
      <c r="F54" s="16" t="n"/>
      <c r="G54" s="17" t="n"/>
      <c r="H54" s="16" t="n"/>
      <c r="I54" s="22">
        <f>IF(OR($A54="",$E54="",$G54="",$H54=""),"",IFERROR($G54+($E54-1)*$H54,""))</f>
        <v/>
      </c>
      <c r="J54" s="15" t="n"/>
      <c r="K54" s="19" t="n"/>
      <c r="L54" s="17" t="n"/>
      <c r="M54" s="23">
        <f>IF($A54="","",IF(COUNTIF($A$5:$A$104,$A54)&gt;1,"Conferir ID",IF(OR($B54="",$C54="",$D54="",$E54="",$F54="",$G54="",$H54="",$J54="",$K54=""),"Conferir cadastro",IF($E54&gt;$F54,"Conferir numeração",IF($I54="","Conferir datas",IF(AND($K54='Parâmetros'!$G$6,$L54=""),"Conferir conclusão",IF(AND($K54&lt;&gt;'Parâmetros'!$G$6,$L54&lt;&gt;""),"Conferir status",IF(AND($K54='Parâmetros'!$G$6,$L54&lt;$I54),"Conferir datas",IF(AND($K54='Parâmetros'!$G$5,$I54&lt;TODAY()),"Conferir atraso","OK")))))))))</f>
        <v/>
      </c>
      <c r="N54" s="7">
        <f>IF(OR($A54="",$I54="",$K54&lt;&gt;'Parâmetros'!$G$5),"",$I54-TODAY())</f>
        <v/>
      </c>
      <c r="O54" s="15" t="n"/>
      <c r="P54" s="22">
        <f>IF(OR($A54="",$I54="",$K54&lt;&gt;'Parâmetros'!$G$5,$I54&lt;TODAY()),"",$I54)</f>
        <v/>
      </c>
      <c r="Q54" s="24">
        <f>IF(OR($A54="",$B54=""),"",IF(COUNTIFS($B$5:$B54,$B54,$A$5:$A54,"&lt;&gt;")=1,1,0))</f>
        <v/>
      </c>
    </row>
    <row r="55" ht="28" customHeight="1">
      <c r="A55" s="14" t="n"/>
      <c r="B55" s="14" t="n"/>
      <c r="C55" s="14" t="n"/>
      <c r="D55" s="15" t="n"/>
      <c r="E55" s="16" t="n"/>
      <c r="F55" s="16" t="n"/>
      <c r="G55" s="17" t="n"/>
      <c r="H55" s="16" t="n"/>
      <c r="I55" s="18">
        <f>IF(OR($A55="",$E55="",$G55="",$H55=""),"",IFERROR($G55+($E55-1)*$H55,""))</f>
        <v/>
      </c>
      <c r="J55" s="15" t="n"/>
      <c r="K55" s="19" t="n"/>
      <c r="L55" s="17" t="n"/>
      <c r="M55" s="20">
        <f>IF($A55="","",IF(COUNTIF($A$5:$A$104,$A55)&gt;1,"Conferir ID",IF(OR($B55="",$C55="",$D55="",$E55="",$F55="",$G55="",$H55="",$J55="",$K55=""),"Conferir cadastro",IF($E55&gt;$F55,"Conferir numeração",IF($I55="","Conferir datas",IF(AND($K55='Parâmetros'!$G$6,$L55=""),"Conferir conclusão",IF(AND($K55&lt;&gt;'Parâmetros'!$G$6,$L55&lt;&gt;""),"Conferir status",IF(AND($K55='Parâmetros'!$G$6,$L55&lt;$I55),"Conferir datas",IF(AND($K55='Parâmetros'!$G$5,$I55&lt;TODAY()),"Conferir atraso","OK")))))))))</f>
        <v/>
      </c>
      <c r="N55" s="11">
        <f>IF(OR($A55="",$I55="",$K55&lt;&gt;'Parâmetros'!$G$5),"",$I55-TODAY())</f>
        <v/>
      </c>
      <c r="O55" s="15" t="n"/>
      <c r="P55" s="18">
        <f>IF(OR($A55="",$I55="",$K55&lt;&gt;'Parâmetros'!$G$5,$I55&lt;TODAY()),"",$I55)</f>
        <v/>
      </c>
      <c r="Q55" s="21">
        <f>IF(OR($A55="",$B55=""),"",IF(COUNTIFS($B$5:$B55,$B55,$A$5:$A55,"&lt;&gt;")=1,1,0))</f>
        <v/>
      </c>
    </row>
    <row r="56" ht="28" customHeight="1">
      <c r="A56" s="14" t="n"/>
      <c r="B56" s="14" t="n"/>
      <c r="C56" s="14" t="n"/>
      <c r="D56" s="15" t="n"/>
      <c r="E56" s="16" t="n"/>
      <c r="F56" s="16" t="n"/>
      <c r="G56" s="17" t="n"/>
      <c r="H56" s="16" t="n"/>
      <c r="I56" s="22">
        <f>IF(OR($A56="",$E56="",$G56="",$H56=""),"",IFERROR($G56+($E56-1)*$H56,""))</f>
        <v/>
      </c>
      <c r="J56" s="15" t="n"/>
      <c r="K56" s="19" t="n"/>
      <c r="L56" s="17" t="n"/>
      <c r="M56" s="23">
        <f>IF($A56="","",IF(COUNTIF($A$5:$A$104,$A56)&gt;1,"Conferir ID",IF(OR($B56="",$C56="",$D56="",$E56="",$F56="",$G56="",$H56="",$J56="",$K56=""),"Conferir cadastro",IF($E56&gt;$F56,"Conferir numeração",IF($I56="","Conferir datas",IF(AND($K56='Parâmetros'!$G$6,$L56=""),"Conferir conclusão",IF(AND($K56&lt;&gt;'Parâmetros'!$G$6,$L56&lt;&gt;""),"Conferir status",IF(AND($K56='Parâmetros'!$G$6,$L56&lt;$I56),"Conferir datas",IF(AND($K56='Parâmetros'!$G$5,$I56&lt;TODAY()),"Conferir atraso","OK")))))))))</f>
        <v/>
      </c>
      <c r="N56" s="7">
        <f>IF(OR($A56="",$I56="",$K56&lt;&gt;'Parâmetros'!$G$5),"",$I56-TODAY())</f>
        <v/>
      </c>
      <c r="O56" s="15" t="n"/>
      <c r="P56" s="22">
        <f>IF(OR($A56="",$I56="",$K56&lt;&gt;'Parâmetros'!$G$5,$I56&lt;TODAY()),"",$I56)</f>
        <v/>
      </c>
      <c r="Q56" s="24">
        <f>IF(OR($A56="",$B56=""),"",IF(COUNTIFS($B$5:$B56,$B56,$A$5:$A56,"&lt;&gt;")=1,1,0))</f>
        <v/>
      </c>
    </row>
    <row r="57" ht="28" customHeight="1">
      <c r="A57" s="14" t="n"/>
      <c r="B57" s="14" t="n"/>
      <c r="C57" s="14" t="n"/>
      <c r="D57" s="15" t="n"/>
      <c r="E57" s="16" t="n"/>
      <c r="F57" s="16" t="n"/>
      <c r="G57" s="17" t="n"/>
      <c r="H57" s="16" t="n"/>
      <c r="I57" s="18">
        <f>IF(OR($A57="",$E57="",$G57="",$H57=""),"",IFERROR($G57+($E57-1)*$H57,""))</f>
        <v/>
      </c>
      <c r="J57" s="15" t="n"/>
      <c r="K57" s="19" t="n"/>
      <c r="L57" s="17" t="n"/>
      <c r="M57" s="20">
        <f>IF($A57="","",IF(COUNTIF($A$5:$A$104,$A57)&gt;1,"Conferir ID",IF(OR($B57="",$C57="",$D57="",$E57="",$F57="",$G57="",$H57="",$J57="",$K57=""),"Conferir cadastro",IF($E57&gt;$F57,"Conferir numeração",IF($I57="","Conferir datas",IF(AND($K57='Parâmetros'!$G$6,$L57=""),"Conferir conclusão",IF(AND($K57&lt;&gt;'Parâmetros'!$G$6,$L57&lt;&gt;""),"Conferir status",IF(AND($K57='Parâmetros'!$G$6,$L57&lt;$I57),"Conferir datas",IF(AND($K57='Parâmetros'!$G$5,$I57&lt;TODAY()),"Conferir atraso","OK")))))))))</f>
        <v/>
      </c>
      <c r="N57" s="11">
        <f>IF(OR($A57="",$I57="",$K57&lt;&gt;'Parâmetros'!$G$5),"",$I57-TODAY())</f>
        <v/>
      </c>
      <c r="O57" s="15" t="n"/>
      <c r="P57" s="18">
        <f>IF(OR($A57="",$I57="",$K57&lt;&gt;'Parâmetros'!$G$5,$I57&lt;TODAY()),"",$I57)</f>
        <v/>
      </c>
      <c r="Q57" s="21">
        <f>IF(OR($A57="",$B57=""),"",IF(COUNTIFS($B$5:$B57,$B57,$A$5:$A57,"&lt;&gt;")=1,1,0))</f>
        <v/>
      </c>
    </row>
    <row r="58" ht="28" customHeight="1">
      <c r="A58" s="14" t="n"/>
      <c r="B58" s="14" t="n"/>
      <c r="C58" s="14" t="n"/>
      <c r="D58" s="15" t="n"/>
      <c r="E58" s="16" t="n"/>
      <c r="F58" s="16" t="n"/>
      <c r="G58" s="17" t="n"/>
      <c r="H58" s="16" t="n"/>
      <c r="I58" s="22">
        <f>IF(OR($A58="",$E58="",$G58="",$H58=""),"",IFERROR($G58+($E58-1)*$H58,""))</f>
        <v/>
      </c>
      <c r="J58" s="15" t="n"/>
      <c r="K58" s="19" t="n"/>
      <c r="L58" s="17" t="n"/>
      <c r="M58" s="23">
        <f>IF($A58="","",IF(COUNTIF($A$5:$A$104,$A58)&gt;1,"Conferir ID",IF(OR($B58="",$C58="",$D58="",$E58="",$F58="",$G58="",$H58="",$J58="",$K58=""),"Conferir cadastro",IF($E58&gt;$F58,"Conferir numeração",IF($I58="","Conferir datas",IF(AND($K58='Parâmetros'!$G$6,$L58=""),"Conferir conclusão",IF(AND($K58&lt;&gt;'Parâmetros'!$G$6,$L58&lt;&gt;""),"Conferir status",IF(AND($K58='Parâmetros'!$G$6,$L58&lt;$I58),"Conferir datas",IF(AND($K58='Parâmetros'!$G$5,$I58&lt;TODAY()),"Conferir atraso","OK")))))))))</f>
        <v/>
      </c>
      <c r="N58" s="7">
        <f>IF(OR($A58="",$I58="",$K58&lt;&gt;'Parâmetros'!$G$5),"",$I58-TODAY())</f>
        <v/>
      </c>
      <c r="O58" s="15" t="n"/>
      <c r="P58" s="22">
        <f>IF(OR($A58="",$I58="",$K58&lt;&gt;'Parâmetros'!$G$5,$I58&lt;TODAY()),"",$I58)</f>
        <v/>
      </c>
      <c r="Q58" s="24">
        <f>IF(OR($A58="",$B58=""),"",IF(COUNTIFS($B$5:$B58,$B58,$A$5:$A58,"&lt;&gt;")=1,1,0))</f>
        <v/>
      </c>
    </row>
    <row r="59" ht="28" customHeight="1">
      <c r="A59" s="14" t="n"/>
      <c r="B59" s="14" t="n"/>
      <c r="C59" s="14" t="n"/>
      <c r="D59" s="15" t="n"/>
      <c r="E59" s="16" t="n"/>
      <c r="F59" s="16" t="n"/>
      <c r="G59" s="17" t="n"/>
      <c r="H59" s="16" t="n"/>
      <c r="I59" s="18">
        <f>IF(OR($A59="",$E59="",$G59="",$H59=""),"",IFERROR($G59+($E59-1)*$H59,""))</f>
        <v/>
      </c>
      <c r="J59" s="15" t="n"/>
      <c r="K59" s="19" t="n"/>
      <c r="L59" s="17" t="n"/>
      <c r="M59" s="20">
        <f>IF($A59="","",IF(COUNTIF($A$5:$A$104,$A59)&gt;1,"Conferir ID",IF(OR($B59="",$C59="",$D59="",$E59="",$F59="",$G59="",$H59="",$J59="",$K59=""),"Conferir cadastro",IF($E59&gt;$F59,"Conferir numeração",IF($I59="","Conferir datas",IF(AND($K59='Parâmetros'!$G$6,$L59=""),"Conferir conclusão",IF(AND($K59&lt;&gt;'Parâmetros'!$G$6,$L59&lt;&gt;""),"Conferir status",IF(AND($K59='Parâmetros'!$G$6,$L59&lt;$I59),"Conferir datas",IF(AND($K59='Parâmetros'!$G$5,$I59&lt;TODAY()),"Conferir atraso","OK")))))))))</f>
        <v/>
      </c>
      <c r="N59" s="11">
        <f>IF(OR($A59="",$I59="",$K59&lt;&gt;'Parâmetros'!$G$5),"",$I59-TODAY())</f>
        <v/>
      </c>
      <c r="O59" s="15" t="n"/>
      <c r="P59" s="18">
        <f>IF(OR($A59="",$I59="",$K59&lt;&gt;'Parâmetros'!$G$5,$I59&lt;TODAY()),"",$I59)</f>
        <v/>
      </c>
      <c r="Q59" s="21">
        <f>IF(OR($A59="",$B59=""),"",IF(COUNTIFS($B$5:$B59,$B59,$A$5:$A59,"&lt;&gt;")=1,1,0))</f>
        <v/>
      </c>
    </row>
    <row r="60" ht="28" customHeight="1">
      <c r="A60" s="14" t="n"/>
      <c r="B60" s="14" t="n"/>
      <c r="C60" s="14" t="n"/>
      <c r="D60" s="15" t="n"/>
      <c r="E60" s="16" t="n"/>
      <c r="F60" s="16" t="n"/>
      <c r="G60" s="17" t="n"/>
      <c r="H60" s="16" t="n"/>
      <c r="I60" s="22">
        <f>IF(OR($A60="",$E60="",$G60="",$H60=""),"",IFERROR($G60+($E60-1)*$H60,""))</f>
        <v/>
      </c>
      <c r="J60" s="15" t="n"/>
      <c r="K60" s="19" t="n"/>
      <c r="L60" s="17" t="n"/>
      <c r="M60" s="23">
        <f>IF($A60="","",IF(COUNTIF($A$5:$A$104,$A60)&gt;1,"Conferir ID",IF(OR($B60="",$C60="",$D60="",$E60="",$F60="",$G60="",$H60="",$J60="",$K60=""),"Conferir cadastro",IF($E60&gt;$F60,"Conferir numeração",IF($I60="","Conferir datas",IF(AND($K60='Parâmetros'!$G$6,$L60=""),"Conferir conclusão",IF(AND($K60&lt;&gt;'Parâmetros'!$G$6,$L60&lt;&gt;""),"Conferir status",IF(AND($K60='Parâmetros'!$G$6,$L60&lt;$I60),"Conferir datas",IF(AND($K60='Parâmetros'!$G$5,$I60&lt;TODAY()),"Conferir atraso","OK")))))))))</f>
        <v/>
      </c>
      <c r="N60" s="7">
        <f>IF(OR($A60="",$I60="",$K60&lt;&gt;'Parâmetros'!$G$5),"",$I60-TODAY())</f>
        <v/>
      </c>
      <c r="O60" s="15" t="n"/>
      <c r="P60" s="22">
        <f>IF(OR($A60="",$I60="",$K60&lt;&gt;'Parâmetros'!$G$5,$I60&lt;TODAY()),"",$I60)</f>
        <v/>
      </c>
      <c r="Q60" s="24">
        <f>IF(OR($A60="",$B60=""),"",IF(COUNTIFS($B$5:$B60,$B60,$A$5:$A60,"&lt;&gt;")=1,1,0))</f>
        <v/>
      </c>
    </row>
    <row r="61" ht="28" customHeight="1">
      <c r="A61" s="14" t="n"/>
      <c r="B61" s="14" t="n"/>
      <c r="C61" s="14" t="n"/>
      <c r="D61" s="15" t="n"/>
      <c r="E61" s="16" t="n"/>
      <c r="F61" s="16" t="n"/>
      <c r="G61" s="17" t="n"/>
      <c r="H61" s="16" t="n"/>
      <c r="I61" s="18">
        <f>IF(OR($A61="",$E61="",$G61="",$H61=""),"",IFERROR($G61+($E61-1)*$H61,""))</f>
        <v/>
      </c>
      <c r="J61" s="15" t="n"/>
      <c r="K61" s="19" t="n"/>
      <c r="L61" s="17" t="n"/>
      <c r="M61" s="20">
        <f>IF($A61="","",IF(COUNTIF($A$5:$A$104,$A61)&gt;1,"Conferir ID",IF(OR($B61="",$C61="",$D61="",$E61="",$F61="",$G61="",$H61="",$J61="",$K61=""),"Conferir cadastro",IF($E61&gt;$F61,"Conferir numeração",IF($I61="","Conferir datas",IF(AND($K61='Parâmetros'!$G$6,$L61=""),"Conferir conclusão",IF(AND($K61&lt;&gt;'Parâmetros'!$G$6,$L61&lt;&gt;""),"Conferir status",IF(AND($K61='Parâmetros'!$G$6,$L61&lt;$I61),"Conferir datas",IF(AND($K61='Parâmetros'!$G$5,$I61&lt;TODAY()),"Conferir atraso","OK")))))))))</f>
        <v/>
      </c>
      <c r="N61" s="11">
        <f>IF(OR($A61="",$I61="",$K61&lt;&gt;'Parâmetros'!$G$5),"",$I61-TODAY())</f>
        <v/>
      </c>
      <c r="O61" s="15" t="n"/>
      <c r="P61" s="18">
        <f>IF(OR($A61="",$I61="",$K61&lt;&gt;'Parâmetros'!$G$5,$I61&lt;TODAY()),"",$I61)</f>
        <v/>
      </c>
      <c r="Q61" s="21">
        <f>IF(OR($A61="",$B61=""),"",IF(COUNTIFS($B$5:$B61,$B61,$A$5:$A61,"&lt;&gt;")=1,1,0))</f>
        <v/>
      </c>
    </row>
    <row r="62" ht="28" customHeight="1">
      <c r="A62" s="14" t="n"/>
      <c r="B62" s="14" t="n"/>
      <c r="C62" s="14" t="n"/>
      <c r="D62" s="15" t="n"/>
      <c r="E62" s="16" t="n"/>
      <c r="F62" s="16" t="n"/>
      <c r="G62" s="17" t="n"/>
      <c r="H62" s="16" t="n"/>
      <c r="I62" s="22">
        <f>IF(OR($A62="",$E62="",$G62="",$H62=""),"",IFERROR($G62+($E62-1)*$H62,""))</f>
        <v/>
      </c>
      <c r="J62" s="15" t="n"/>
      <c r="K62" s="19" t="n"/>
      <c r="L62" s="17" t="n"/>
      <c r="M62" s="23">
        <f>IF($A62="","",IF(COUNTIF($A$5:$A$104,$A62)&gt;1,"Conferir ID",IF(OR($B62="",$C62="",$D62="",$E62="",$F62="",$G62="",$H62="",$J62="",$K62=""),"Conferir cadastro",IF($E62&gt;$F62,"Conferir numeração",IF($I62="","Conferir datas",IF(AND($K62='Parâmetros'!$G$6,$L62=""),"Conferir conclusão",IF(AND($K62&lt;&gt;'Parâmetros'!$G$6,$L62&lt;&gt;""),"Conferir status",IF(AND($K62='Parâmetros'!$G$6,$L62&lt;$I62),"Conferir datas",IF(AND($K62='Parâmetros'!$G$5,$I62&lt;TODAY()),"Conferir atraso","OK")))))))))</f>
        <v/>
      </c>
      <c r="N62" s="7">
        <f>IF(OR($A62="",$I62="",$K62&lt;&gt;'Parâmetros'!$G$5),"",$I62-TODAY())</f>
        <v/>
      </c>
      <c r="O62" s="15" t="n"/>
      <c r="P62" s="22">
        <f>IF(OR($A62="",$I62="",$K62&lt;&gt;'Parâmetros'!$G$5,$I62&lt;TODAY()),"",$I62)</f>
        <v/>
      </c>
      <c r="Q62" s="24">
        <f>IF(OR($A62="",$B62=""),"",IF(COUNTIFS($B$5:$B62,$B62,$A$5:$A62,"&lt;&gt;")=1,1,0))</f>
        <v/>
      </c>
    </row>
    <row r="63" ht="28" customHeight="1">
      <c r="A63" s="14" t="n"/>
      <c r="B63" s="14" t="n"/>
      <c r="C63" s="14" t="n"/>
      <c r="D63" s="15" t="n"/>
      <c r="E63" s="16" t="n"/>
      <c r="F63" s="16" t="n"/>
      <c r="G63" s="17" t="n"/>
      <c r="H63" s="16" t="n"/>
      <c r="I63" s="18">
        <f>IF(OR($A63="",$E63="",$G63="",$H63=""),"",IFERROR($G63+($E63-1)*$H63,""))</f>
        <v/>
      </c>
      <c r="J63" s="15" t="n"/>
      <c r="K63" s="19" t="n"/>
      <c r="L63" s="17" t="n"/>
      <c r="M63" s="20">
        <f>IF($A63="","",IF(COUNTIF($A$5:$A$104,$A63)&gt;1,"Conferir ID",IF(OR($B63="",$C63="",$D63="",$E63="",$F63="",$G63="",$H63="",$J63="",$K63=""),"Conferir cadastro",IF($E63&gt;$F63,"Conferir numeração",IF($I63="","Conferir datas",IF(AND($K63='Parâmetros'!$G$6,$L63=""),"Conferir conclusão",IF(AND($K63&lt;&gt;'Parâmetros'!$G$6,$L63&lt;&gt;""),"Conferir status",IF(AND($K63='Parâmetros'!$G$6,$L63&lt;$I63),"Conferir datas",IF(AND($K63='Parâmetros'!$G$5,$I63&lt;TODAY()),"Conferir atraso","OK")))))))))</f>
        <v/>
      </c>
      <c r="N63" s="11">
        <f>IF(OR($A63="",$I63="",$K63&lt;&gt;'Parâmetros'!$G$5),"",$I63-TODAY())</f>
        <v/>
      </c>
      <c r="O63" s="15" t="n"/>
      <c r="P63" s="18">
        <f>IF(OR($A63="",$I63="",$K63&lt;&gt;'Parâmetros'!$G$5,$I63&lt;TODAY()),"",$I63)</f>
        <v/>
      </c>
      <c r="Q63" s="21">
        <f>IF(OR($A63="",$B63=""),"",IF(COUNTIFS($B$5:$B63,$B63,$A$5:$A63,"&lt;&gt;")=1,1,0))</f>
        <v/>
      </c>
    </row>
    <row r="64" ht="28" customHeight="1">
      <c r="A64" s="14" t="n"/>
      <c r="B64" s="14" t="n"/>
      <c r="C64" s="14" t="n"/>
      <c r="D64" s="15" t="n"/>
      <c r="E64" s="16" t="n"/>
      <c r="F64" s="16" t="n"/>
      <c r="G64" s="17" t="n"/>
      <c r="H64" s="16" t="n"/>
      <c r="I64" s="22">
        <f>IF(OR($A64="",$E64="",$G64="",$H64=""),"",IFERROR($G64+($E64-1)*$H64,""))</f>
        <v/>
      </c>
      <c r="J64" s="15" t="n"/>
      <c r="K64" s="19" t="n"/>
      <c r="L64" s="17" t="n"/>
      <c r="M64" s="23">
        <f>IF($A64="","",IF(COUNTIF($A$5:$A$104,$A64)&gt;1,"Conferir ID",IF(OR($B64="",$C64="",$D64="",$E64="",$F64="",$G64="",$H64="",$J64="",$K64=""),"Conferir cadastro",IF($E64&gt;$F64,"Conferir numeração",IF($I64="","Conferir datas",IF(AND($K64='Parâmetros'!$G$6,$L64=""),"Conferir conclusão",IF(AND($K64&lt;&gt;'Parâmetros'!$G$6,$L64&lt;&gt;""),"Conferir status",IF(AND($K64='Parâmetros'!$G$6,$L64&lt;$I64),"Conferir datas",IF(AND($K64='Parâmetros'!$G$5,$I64&lt;TODAY()),"Conferir atraso","OK")))))))))</f>
        <v/>
      </c>
      <c r="N64" s="7">
        <f>IF(OR($A64="",$I64="",$K64&lt;&gt;'Parâmetros'!$G$5),"",$I64-TODAY())</f>
        <v/>
      </c>
      <c r="O64" s="15" t="n"/>
      <c r="P64" s="22">
        <f>IF(OR($A64="",$I64="",$K64&lt;&gt;'Parâmetros'!$G$5,$I64&lt;TODAY()),"",$I64)</f>
        <v/>
      </c>
      <c r="Q64" s="24">
        <f>IF(OR($A64="",$B64=""),"",IF(COUNTIFS($B$5:$B64,$B64,$A$5:$A64,"&lt;&gt;")=1,1,0))</f>
        <v/>
      </c>
    </row>
    <row r="65" ht="28" customHeight="1">
      <c r="A65" s="14" t="n"/>
      <c r="B65" s="14" t="n"/>
      <c r="C65" s="14" t="n"/>
      <c r="D65" s="15" t="n"/>
      <c r="E65" s="16" t="n"/>
      <c r="F65" s="16" t="n"/>
      <c r="G65" s="17" t="n"/>
      <c r="H65" s="16" t="n"/>
      <c r="I65" s="18">
        <f>IF(OR($A65="",$E65="",$G65="",$H65=""),"",IFERROR($G65+($E65-1)*$H65,""))</f>
        <v/>
      </c>
      <c r="J65" s="15" t="n"/>
      <c r="K65" s="19" t="n"/>
      <c r="L65" s="17" t="n"/>
      <c r="M65" s="20">
        <f>IF($A65="","",IF(COUNTIF($A$5:$A$104,$A65)&gt;1,"Conferir ID",IF(OR($B65="",$C65="",$D65="",$E65="",$F65="",$G65="",$H65="",$J65="",$K65=""),"Conferir cadastro",IF($E65&gt;$F65,"Conferir numeração",IF($I65="","Conferir datas",IF(AND($K65='Parâmetros'!$G$6,$L65=""),"Conferir conclusão",IF(AND($K65&lt;&gt;'Parâmetros'!$G$6,$L65&lt;&gt;""),"Conferir status",IF(AND($K65='Parâmetros'!$G$6,$L65&lt;$I65),"Conferir datas",IF(AND($K65='Parâmetros'!$G$5,$I65&lt;TODAY()),"Conferir atraso","OK")))))))))</f>
        <v/>
      </c>
      <c r="N65" s="11">
        <f>IF(OR($A65="",$I65="",$K65&lt;&gt;'Parâmetros'!$G$5),"",$I65-TODAY())</f>
        <v/>
      </c>
      <c r="O65" s="15" t="n"/>
      <c r="P65" s="18">
        <f>IF(OR($A65="",$I65="",$K65&lt;&gt;'Parâmetros'!$G$5,$I65&lt;TODAY()),"",$I65)</f>
        <v/>
      </c>
      <c r="Q65" s="21">
        <f>IF(OR($A65="",$B65=""),"",IF(COUNTIFS($B$5:$B65,$B65,$A$5:$A65,"&lt;&gt;")=1,1,0))</f>
        <v/>
      </c>
    </row>
    <row r="66" ht="28" customHeight="1">
      <c r="A66" s="14" t="n"/>
      <c r="B66" s="14" t="n"/>
      <c r="C66" s="14" t="n"/>
      <c r="D66" s="15" t="n"/>
      <c r="E66" s="16" t="n"/>
      <c r="F66" s="16" t="n"/>
      <c r="G66" s="17" t="n"/>
      <c r="H66" s="16" t="n"/>
      <c r="I66" s="22">
        <f>IF(OR($A66="",$E66="",$G66="",$H66=""),"",IFERROR($G66+($E66-1)*$H66,""))</f>
        <v/>
      </c>
      <c r="J66" s="15" t="n"/>
      <c r="K66" s="19" t="n"/>
      <c r="L66" s="17" t="n"/>
      <c r="M66" s="23">
        <f>IF($A66="","",IF(COUNTIF($A$5:$A$104,$A66)&gt;1,"Conferir ID",IF(OR($B66="",$C66="",$D66="",$E66="",$F66="",$G66="",$H66="",$J66="",$K66=""),"Conferir cadastro",IF($E66&gt;$F66,"Conferir numeração",IF($I66="","Conferir datas",IF(AND($K66='Parâmetros'!$G$6,$L66=""),"Conferir conclusão",IF(AND($K66&lt;&gt;'Parâmetros'!$G$6,$L66&lt;&gt;""),"Conferir status",IF(AND($K66='Parâmetros'!$G$6,$L66&lt;$I66),"Conferir datas",IF(AND($K66='Parâmetros'!$G$5,$I66&lt;TODAY()),"Conferir atraso","OK")))))))))</f>
        <v/>
      </c>
      <c r="N66" s="7">
        <f>IF(OR($A66="",$I66="",$K66&lt;&gt;'Parâmetros'!$G$5),"",$I66-TODAY())</f>
        <v/>
      </c>
      <c r="O66" s="15" t="n"/>
      <c r="P66" s="22">
        <f>IF(OR($A66="",$I66="",$K66&lt;&gt;'Parâmetros'!$G$5,$I66&lt;TODAY()),"",$I66)</f>
        <v/>
      </c>
      <c r="Q66" s="24">
        <f>IF(OR($A66="",$B66=""),"",IF(COUNTIFS($B$5:$B66,$B66,$A$5:$A66,"&lt;&gt;")=1,1,0))</f>
        <v/>
      </c>
    </row>
    <row r="67" ht="28" customHeight="1">
      <c r="A67" s="14" t="n"/>
      <c r="B67" s="14" t="n"/>
      <c r="C67" s="14" t="n"/>
      <c r="D67" s="15" t="n"/>
      <c r="E67" s="16" t="n"/>
      <c r="F67" s="16" t="n"/>
      <c r="G67" s="17" t="n"/>
      <c r="H67" s="16" t="n"/>
      <c r="I67" s="18">
        <f>IF(OR($A67="",$E67="",$G67="",$H67=""),"",IFERROR($G67+($E67-1)*$H67,""))</f>
        <v/>
      </c>
      <c r="J67" s="15" t="n"/>
      <c r="K67" s="19" t="n"/>
      <c r="L67" s="17" t="n"/>
      <c r="M67" s="20">
        <f>IF($A67="","",IF(COUNTIF($A$5:$A$104,$A67)&gt;1,"Conferir ID",IF(OR($B67="",$C67="",$D67="",$E67="",$F67="",$G67="",$H67="",$J67="",$K67=""),"Conferir cadastro",IF($E67&gt;$F67,"Conferir numeração",IF($I67="","Conferir datas",IF(AND($K67='Parâmetros'!$G$6,$L67=""),"Conferir conclusão",IF(AND($K67&lt;&gt;'Parâmetros'!$G$6,$L67&lt;&gt;""),"Conferir status",IF(AND($K67='Parâmetros'!$G$6,$L67&lt;$I67),"Conferir datas",IF(AND($K67='Parâmetros'!$G$5,$I67&lt;TODAY()),"Conferir atraso","OK")))))))))</f>
        <v/>
      </c>
      <c r="N67" s="11">
        <f>IF(OR($A67="",$I67="",$K67&lt;&gt;'Parâmetros'!$G$5),"",$I67-TODAY())</f>
        <v/>
      </c>
      <c r="O67" s="15" t="n"/>
      <c r="P67" s="18">
        <f>IF(OR($A67="",$I67="",$K67&lt;&gt;'Parâmetros'!$G$5,$I67&lt;TODAY()),"",$I67)</f>
        <v/>
      </c>
      <c r="Q67" s="21">
        <f>IF(OR($A67="",$B67=""),"",IF(COUNTIFS($B$5:$B67,$B67,$A$5:$A67,"&lt;&gt;")=1,1,0))</f>
        <v/>
      </c>
    </row>
    <row r="68" ht="28" customHeight="1">
      <c r="A68" s="14" t="n"/>
      <c r="B68" s="14" t="n"/>
      <c r="C68" s="14" t="n"/>
      <c r="D68" s="15" t="n"/>
      <c r="E68" s="16" t="n"/>
      <c r="F68" s="16" t="n"/>
      <c r="G68" s="17" t="n"/>
      <c r="H68" s="16" t="n"/>
      <c r="I68" s="22">
        <f>IF(OR($A68="",$E68="",$G68="",$H68=""),"",IFERROR($G68+($E68-1)*$H68,""))</f>
        <v/>
      </c>
      <c r="J68" s="15" t="n"/>
      <c r="K68" s="19" t="n"/>
      <c r="L68" s="17" t="n"/>
      <c r="M68" s="23">
        <f>IF($A68="","",IF(COUNTIF($A$5:$A$104,$A68)&gt;1,"Conferir ID",IF(OR($B68="",$C68="",$D68="",$E68="",$F68="",$G68="",$H68="",$J68="",$K68=""),"Conferir cadastro",IF($E68&gt;$F68,"Conferir numeração",IF($I68="","Conferir datas",IF(AND($K68='Parâmetros'!$G$6,$L68=""),"Conferir conclusão",IF(AND($K68&lt;&gt;'Parâmetros'!$G$6,$L68&lt;&gt;""),"Conferir status",IF(AND($K68='Parâmetros'!$G$6,$L68&lt;$I68),"Conferir datas",IF(AND($K68='Parâmetros'!$G$5,$I68&lt;TODAY()),"Conferir atraso","OK")))))))))</f>
        <v/>
      </c>
      <c r="N68" s="7">
        <f>IF(OR($A68="",$I68="",$K68&lt;&gt;'Parâmetros'!$G$5),"",$I68-TODAY())</f>
        <v/>
      </c>
      <c r="O68" s="15" t="n"/>
      <c r="P68" s="22">
        <f>IF(OR($A68="",$I68="",$K68&lt;&gt;'Parâmetros'!$G$5,$I68&lt;TODAY()),"",$I68)</f>
        <v/>
      </c>
      <c r="Q68" s="24">
        <f>IF(OR($A68="",$B68=""),"",IF(COUNTIFS($B$5:$B68,$B68,$A$5:$A68,"&lt;&gt;")=1,1,0))</f>
        <v/>
      </c>
    </row>
    <row r="69" ht="28" customHeight="1">
      <c r="A69" s="14" t="n"/>
      <c r="B69" s="14" t="n"/>
      <c r="C69" s="14" t="n"/>
      <c r="D69" s="15" t="n"/>
      <c r="E69" s="16" t="n"/>
      <c r="F69" s="16" t="n"/>
      <c r="G69" s="17" t="n"/>
      <c r="H69" s="16" t="n"/>
      <c r="I69" s="18">
        <f>IF(OR($A69="",$E69="",$G69="",$H69=""),"",IFERROR($G69+($E69-1)*$H69,""))</f>
        <v/>
      </c>
      <c r="J69" s="15" t="n"/>
      <c r="K69" s="19" t="n"/>
      <c r="L69" s="17" t="n"/>
      <c r="M69" s="20">
        <f>IF($A69="","",IF(COUNTIF($A$5:$A$104,$A69)&gt;1,"Conferir ID",IF(OR($B69="",$C69="",$D69="",$E69="",$F69="",$G69="",$H69="",$J69="",$K69=""),"Conferir cadastro",IF($E69&gt;$F69,"Conferir numeração",IF($I69="","Conferir datas",IF(AND($K69='Parâmetros'!$G$6,$L69=""),"Conferir conclusão",IF(AND($K69&lt;&gt;'Parâmetros'!$G$6,$L69&lt;&gt;""),"Conferir status",IF(AND($K69='Parâmetros'!$G$6,$L69&lt;$I69),"Conferir datas",IF(AND($K69='Parâmetros'!$G$5,$I69&lt;TODAY()),"Conferir atraso","OK")))))))))</f>
        <v/>
      </c>
      <c r="N69" s="11">
        <f>IF(OR($A69="",$I69="",$K69&lt;&gt;'Parâmetros'!$G$5),"",$I69-TODAY())</f>
        <v/>
      </c>
      <c r="O69" s="15" t="n"/>
      <c r="P69" s="18">
        <f>IF(OR($A69="",$I69="",$K69&lt;&gt;'Parâmetros'!$G$5,$I69&lt;TODAY()),"",$I69)</f>
        <v/>
      </c>
      <c r="Q69" s="21">
        <f>IF(OR($A69="",$B69=""),"",IF(COUNTIFS($B$5:$B69,$B69,$A$5:$A69,"&lt;&gt;")=1,1,0))</f>
        <v/>
      </c>
    </row>
    <row r="70" ht="28" customHeight="1">
      <c r="A70" s="14" t="n"/>
      <c r="B70" s="14" t="n"/>
      <c r="C70" s="14" t="n"/>
      <c r="D70" s="15" t="n"/>
      <c r="E70" s="16" t="n"/>
      <c r="F70" s="16" t="n"/>
      <c r="G70" s="17" t="n"/>
      <c r="H70" s="16" t="n"/>
      <c r="I70" s="22">
        <f>IF(OR($A70="",$E70="",$G70="",$H70=""),"",IFERROR($G70+($E70-1)*$H70,""))</f>
        <v/>
      </c>
      <c r="J70" s="15" t="n"/>
      <c r="K70" s="19" t="n"/>
      <c r="L70" s="17" t="n"/>
      <c r="M70" s="23">
        <f>IF($A70="","",IF(COUNTIF($A$5:$A$104,$A70)&gt;1,"Conferir ID",IF(OR($B70="",$C70="",$D70="",$E70="",$F70="",$G70="",$H70="",$J70="",$K70=""),"Conferir cadastro",IF($E70&gt;$F70,"Conferir numeração",IF($I70="","Conferir datas",IF(AND($K70='Parâmetros'!$G$6,$L70=""),"Conferir conclusão",IF(AND($K70&lt;&gt;'Parâmetros'!$G$6,$L70&lt;&gt;""),"Conferir status",IF(AND($K70='Parâmetros'!$G$6,$L70&lt;$I70),"Conferir datas",IF(AND($K70='Parâmetros'!$G$5,$I70&lt;TODAY()),"Conferir atraso","OK")))))))))</f>
        <v/>
      </c>
      <c r="N70" s="7">
        <f>IF(OR($A70="",$I70="",$K70&lt;&gt;'Parâmetros'!$G$5),"",$I70-TODAY())</f>
        <v/>
      </c>
      <c r="O70" s="15" t="n"/>
      <c r="P70" s="22">
        <f>IF(OR($A70="",$I70="",$K70&lt;&gt;'Parâmetros'!$G$5,$I70&lt;TODAY()),"",$I70)</f>
        <v/>
      </c>
      <c r="Q70" s="24">
        <f>IF(OR($A70="",$B70=""),"",IF(COUNTIFS($B$5:$B70,$B70,$A$5:$A70,"&lt;&gt;")=1,1,0))</f>
        <v/>
      </c>
    </row>
    <row r="71" ht="28" customHeight="1">
      <c r="A71" s="14" t="n"/>
      <c r="B71" s="14" t="n"/>
      <c r="C71" s="14" t="n"/>
      <c r="D71" s="15" t="n"/>
      <c r="E71" s="16" t="n"/>
      <c r="F71" s="16" t="n"/>
      <c r="G71" s="17" t="n"/>
      <c r="H71" s="16" t="n"/>
      <c r="I71" s="18">
        <f>IF(OR($A71="",$E71="",$G71="",$H71=""),"",IFERROR($G71+($E71-1)*$H71,""))</f>
        <v/>
      </c>
      <c r="J71" s="15" t="n"/>
      <c r="K71" s="19" t="n"/>
      <c r="L71" s="17" t="n"/>
      <c r="M71" s="20">
        <f>IF($A71="","",IF(COUNTIF($A$5:$A$104,$A71)&gt;1,"Conferir ID",IF(OR($B71="",$C71="",$D71="",$E71="",$F71="",$G71="",$H71="",$J71="",$K71=""),"Conferir cadastro",IF($E71&gt;$F71,"Conferir numeração",IF($I71="","Conferir datas",IF(AND($K71='Parâmetros'!$G$6,$L71=""),"Conferir conclusão",IF(AND($K71&lt;&gt;'Parâmetros'!$G$6,$L71&lt;&gt;""),"Conferir status",IF(AND($K71='Parâmetros'!$G$6,$L71&lt;$I71),"Conferir datas",IF(AND($K71='Parâmetros'!$G$5,$I71&lt;TODAY()),"Conferir atraso","OK")))))))))</f>
        <v/>
      </c>
      <c r="N71" s="11">
        <f>IF(OR($A71="",$I71="",$K71&lt;&gt;'Parâmetros'!$G$5),"",$I71-TODAY())</f>
        <v/>
      </c>
      <c r="O71" s="15" t="n"/>
      <c r="P71" s="18">
        <f>IF(OR($A71="",$I71="",$K71&lt;&gt;'Parâmetros'!$G$5,$I71&lt;TODAY()),"",$I71)</f>
        <v/>
      </c>
      <c r="Q71" s="21">
        <f>IF(OR($A71="",$B71=""),"",IF(COUNTIFS($B$5:$B71,$B71,$A$5:$A71,"&lt;&gt;")=1,1,0))</f>
        <v/>
      </c>
    </row>
    <row r="72" ht="28" customHeight="1">
      <c r="A72" s="14" t="n"/>
      <c r="B72" s="14" t="n"/>
      <c r="C72" s="14" t="n"/>
      <c r="D72" s="15" t="n"/>
      <c r="E72" s="16" t="n"/>
      <c r="F72" s="16" t="n"/>
      <c r="G72" s="17" t="n"/>
      <c r="H72" s="16" t="n"/>
      <c r="I72" s="22">
        <f>IF(OR($A72="",$E72="",$G72="",$H72=""),"",IFERROR($G72+($E72-1)*$H72,""))</f>
        <v/>
      </c>
      <c r="J72" s="15" t="n"/>
      <c r="K72" s="19" t="n"/>
      <c r="L72" s="17" t="n"/>
      <c r="M72" s="23">
        <f>IF($A72="","",IF(COUNTIF($A$5:$A$104,$A72)&gt;1,"Conferir ID",IF(OR($B72="",$C72="",$D72="",$E72="",$F72="",$G72="",$H72="",$J72="",$K72=""),"Conferir cadastro",IF($E72&gt;$F72,"Conferir numeração",IF($I72="","Conferir datas",IF(AND($K72='Parâmetros'!$G$6,$L72=""),"Conferir conclusão",IF(AND($K72&lt;&gt;'Parâmetros'!$G$6,$L72&lt;&gt;""),"Conferir status",IF(AND($K72='Parâmetros'!$G$6,$L72&lt;$I72),"Conferir datas",IF(AND($K72='Parâmetros'!$G$5,$I72&lt;TODAY()),"Conferir atraso","OK")))))))))</f>
        <v/>
      </c>
      <c r="N72" s="7">
        <f>IF(OR($A72="",$I72="",$K72&lt;&gt;'Parâmetros'!$G$5),"",$I72-TODAY())</f>
        <v/>
      </c>
      <c r="O72" s="15" t="n"/>
      <c r="P72" s="22">
        <f>IF(OR($A72="",$I72="",$K72&lt;&gt;'Parâmetros'!$G$5,$I72&lt;TODAY()),"",$I72)</f>
        <v/>
      </c>
      <c r="Q72" s="24">
        <f>IF(OR($A72="",$B72=""),"",IF(COUNTIFS($B$5:$B72,$B72,$A$5:$A72,"&lt;&gt;")=1,1,0))</f>
        <v/>
      </c>
    </row>
    <row r="73" ht="28" customHeight="1">
      <c r="A73" s="14" t="n"/>
      <c r="B73" s="14" t="n"/>
      <c r="C73" s="14" t="n"/>
      <c r="D73" s="15" t="n"/>
      <c r="E73" s="16" t="n"/>
      <c r="F73" s="16" t="n"/>
      <c r="G73" s="17" t="n"/>
      <c r="H73" s="16" t="n"/>
      <c r="I73" s="18">
        <f>IF(OR($A73="",$E73="",$G73="",$H73=""),"",IFERROR($G73+($E73-1)*$H73,""))</f>
        <v/>
      </c>
      <c r="J73" s="15" t="n"/>
      <c r="K73" s="19" t="n"/>
      <c r="L73" s="17" t="n"/>
      <c r="M73" s="20">
        <f>IF($A73="","",IF(COUNTIF($A$5:$A$104,$A73)&gt;1,"Conferir ID",IF(OR($B73="",$C73="",$D73="",$E73="",$F73="",$G73="",$H73="",$J73="",$K73=""),"Conferir cadastro",IF($E73&gt;$F73,"Conferir numeração",IF($I73="","Conferir datas",IF(AND($K73='Parâmetros'!$G$6,$L73=""),"Conferir conclusão",IF(AND($K73&lt;&gt;'Parâmetros'!$G$6,$L73&lt;&gt;""),"Conferir status",IF(AND($K73='Parâmetros'!$G$6,$L73&lt;$I73),"Conferir datas",IF(AND($K73='Parâmetros'!$G$5,$I73&lt;TODAY()),"Conferir atraso","OK")))))))))</f>
        <v/>
      </c>
      <c r="N73" s="11">
        <f>IF(OR($A73="",$I73="",$K73&lt;&gt;'Parâmetros'!$G$5),"",$I73-TODAY())</f>
        <v/>
      </c>
      <c r="O73" s="15" t="n"/>
      <c r="P73" s="18">
        <f>IF(OR($A73="",$I73="",$K73&lt;&gt;'Parâmetros'!$G$5,$I73&lt;TODAY()),"",$I73)</f>
        <v/>
      </c>
      <c r="Q73" s="21">
        <f>IF(OR($A73="",$B73=""),"",IF(COUNTIFS($B$5:$B73,$B73,$A$5:$A73,"&lt;&gt;")=1,1,0))</f>
        <v/>
      </c>
    </row>
    <row r="74" ht="28" customHeight="1">
      <c r="A74" s="14" t="n"/>
      <c r="B74" s="14" t="n"/>
      <c r="C74" s="14" t="n"/>
      <c r="D74" s="15" t="n"/>
      <c r="E74" s="16" t="n"/>
      <c r="F74" s="16" t="n"/>
      <c r="G74" s="17" t="n"/>
      <c r="H74" s="16" t="n"/>
      <c r="I74" s="22">
        <f>IF(OR($A74="",$E74="",$G74="",$H74=""),"",IFERROR($G74+($E74-1)*$H74,""))</f>
        <v/>
      </c>
      <c r="J74" s="15" t="n"/>
      <c r="K74" s="19" t="n"/>
      <c r="L74" s="17" t="n"/>
      <c r="M74" s="23">
        <f>IF($A74="","",IF(COUNTIF($A$5:$A$104,$A74)&gt;1,"Conferir ID",IF(OR($B74="",$C74="",$D74="",$E74="",$F74="",$G74="",$H74="",$J74="",$K74=""),"Conferir cadastro",IF($E74&gt;$F74,"Conferir numeração",IF($I74="","Conferir datas",IF(AND($K74='Parâmetros'!$G$6,$L74=""),"Conferir conclusão",IF(AND($K74&lt;&gt;'Parâmetros'!$G$6,$L74&lt;&gt;""),"Conferir status",IF(AND($K74='Parâmetros'!$G$6,$L74&lt;$I74),"Conferir datas",IF(AND($K74='Parâmetros'!$G$5,$I74&lt;TODAY()),"Conferir atraso","OK")))))))))</f>
        <v/>
      </c>
      <c r="N74" s="7">
        <f>IF(OR($A74="",$I74="",$K74&lt;&gt;'Parâmetros'!$G$5),"",$I74-TODAY())</f>
        <v/>
      </c>
      <c r="O74" s="15" t="n"/>
      <c r="P74" s="22">
        <f>IF(OR($A74="",$I74="",$K74&lt;&gt;'Parâmetros'!$G$5,$I74&lt;TODAY()),"",$I74)</f>
        <v/>
      </c>
      <c r="Q74" s="24">
        <f>IF(OR($A74="",$B74=""),"",IF(COUNTIFS($B$5:$B74,$B74,$A$5:$A74,"&lt;&gt;")=1,1,0))</f>
        <v/>
      </c>
    </row>
    <row r="75" ht="28" customHeight="1">
      <c r="A75" s="14" t="n"/>
      <c r="B75" s="14" t="n"/>
      <c r="C75" s="14" t="n"/>
      <c r="D75" s="15" t="n"/>
      <c r="E75" s="16" t="n"/>
      <c r="F75" s="16" t="n"/>
      <c r="G75" s="17" t="n"/>
      <c r="H75" s="16" t="n"/>
      <c r="I75" s="18">
        <f>IF(OR($A75="",$E75="",$G75="",$H75=""),"",IFERROR($G75+($E75-1)*$H75,""))</f>
        <v/>
      </c>
      <c r="J75" s="15" t="n"/>
      <c r="K75" s="19" t="n"/>
      <c r="L75" s="17" t="n"/>
      <c r="M75" s="20">
        <f>IF($A75="","",IF(COUNTIF($A$5:$A$104,$A75)&gt;1,"Conferir ID",IF(OR($B75="",$C75="",$D75="",$E75="",$F75="",$G75="",$H75="",$J75="",$K75=""),"Conferir cadastro",IF($E75&gt;$F75,"Conferir numeração",IF($I75="","Conferir datas",IF(AND($K75='Parâmetros'!$G$6,$L75=""),"Conferir conclusão",IF(AND($K75&lt;&gt;'Parâmetros'!$G$6,$L75&lt;&gt;""),"Conferir status",IF(AND($K75='Parâmetros'!$G$6,$L75&lt;$I75),"Conferir datas",IF(AND($K75='Parâmetros'!$G$5,$I75&lt;TODAY()),"Conferir atraso","OK")))))))))</f>
        <v/>
      </c>
      <c r="N75" s="11">
        <f>IF(OR($A75="",$I75="",$K75&lt;&gt;'Parâmetros'!$G$5),"",$I75-TODAY())</f>
        <v/>
      </c>
      <c r="O75" s="15" t="n"/>
      <c r="P75" s="18">
        <f>IF(OR($A75="",$I75="",$K75&lt;&gt;'Parâmetros'!$G$5,$I75&lt;TODAY()),"",$I75)</f>
        <v/>
      </c>
      <c r="Q75" s="21">
        <f>IF(OR($A75="",$B75=""),"",IF(COUNTIFS($B$5:$B75,$B75,$A$5:$A75,"&lt;&gt;")=1,1,0))</f>
        <v/>
      </c>
    </row>
    <row r="76" ht="28" customHeight="1">
      <c r="A76" s="14" t="n"/>
      <c r="B76" s="14" t="n"/>
      <c r="C76" s="14" t="n"/>
      <c r="D76" s="15" t="n"/>
      <c r="E76" s="16" t="n"/>
      <c r="F76" s="16" t="n"/>
      <c r="G76" s="17" t="n"/>
      <c r="H76" s="16" t="n"/>
      <c r="I76" s="22">
        <f>IF(OR($A76="",$E76="",$G76="",$H76=""),"",IFERROR($G76+($E76-1)*$H76,""))</f>
        <v/>
      </c>
      <c r="J76" s="15" t="n"/>
      <c r="K76" s="19" t="n"/>
      <c r="L76" s="17" t="n"/>
      <c r="M76" s="23">
        <f>IF($A76="","",IF(COUNTIF($A$5:$A$104,$A76)&gt;1,"Conferir ID",IF(OR($B76="",$C76="",$D76="",$E76="",$F76="",$G76="",$H76="",$J76="",$K76=""),"Conferir cadastro",IF($E76&gt;$F76,"Conferir numeração",IF($I76="","Conferir datas",IF(AND($K76='Parâmetros'!$G$6,$L76=""),"Conferir conclusão",IF(AND($K76&lt;&gt;'Parâmetros'!$G$6,$L76&lt;&gt;""),"Conferir status",IF(AND($K76='Parâmetros'!$G$6,$L76&lt;$I76),"Conferir datas",IF(AND($K76='Parâmetros'!$G$5,$I76&lt;TODAY()),"Conferir atraso","OK")))))))))</f>
        <v/>
      </c>
      <c r="N76" s="7">
        <f>IF(OR($A76="",$I76="",$K76&lt;&gt;'Parâmetros'!$G$5),"",$I76-TODAY())</f>
        <v/>
      </c>
      <c r="O76" s="15" t="n"/>
      <c r="P76" s="22">
        <f>IF(OR($A76="",$I76="",$K76&lt;&gt;'Parâmetros'!$G$5,$I76&lt;TODAY()),"",$I76)</f>
        <v/>
      </c>
      <c r="Q76" s="24">
        <f>IF(OR($A76="",$B76=""),"",IF(COUNTIFS($B$5:$B76,$B76,$A$5:$A76,"&lt;&gt;")=1,1,0))</f>
        <v/>
      </c>
    </row>
    <row r="77" ht="28" customHeight="1">
      <c r="A77" s="14" t="n"/>
      <c r="B77" s="14" t="n"/>
      <c r="C77" s="14" t="n"/>
      <c r="D77" s="15" t="n"/>
      <c r="E77" s="16" t="n"/>
      <c r="F77" s="16" t="n"/>
      <c r="G77" s="17" t="n"/>
      <c r="H77" s="16" t="n"/>
      <c r="I77" s="18">
        <f>IF(OR($A77="",$E77="",$G77="",$H77=""),"",IFERROR($G77+($E77-1)*$H77,""))</f>
        <v/>
      </c>
      <c r="J77" s="15" t="n"/>
      <c r="K77" s="19" t="n"/>
      <c r="L77" s="17" t="n"/>
      <c r="M77" s="20">
        <f>IF($A77="","",IF(COUNTIF($A$5:$A$104,$A77)&gt;1,"Conferir ID",IF(OR($B77="",$C77="",$D77="",$E77="",$F77="",$G77="",$H77="",$J77="",$K77=""),"Conferir cadastro",IF($E77&gt;$F77,"Conferir numeração",IF($I77="","Conferir datas",IF(AND($K77='Parâmetros'!$G$6,$L77=""),"Conferir conclusão",IF(AND($K77&lt;&gt;'Parâmetros'!$G$6,$L77&lt;&gt;""),"Conferir status",IF(AND($K77='Parâmetros'!$G$6,$L77&lt;$I77),"Conferir datas",IF(AND($K77='Parâmetros'!$G$5,$I77&lt;TODAY()),"Conferir atraso","OK")))))))))</f>
        <v/>
      </c>
      <c r="N77" s="11">
        <f>IF(OR($A77="",$I77="",$K77&lt;&gt;'Parâmetros'!$G$5),"",$I77-TODAY())</f>
        <v/>
      </c>
      <c r="O77" s="15" t="n"/>
      <c r="P77" s="18">
        <f>IF(OR($A77="",$I77="",$K77&lt;&gt;'Parâmetros'!$G$5,$I77&lt;TODAY()),"",$I77)</f>
        <v/>
      </c>
      <c r="Q77" s="21">
        <f>IF(OR($A77="",$B77=""),"",IF(COUNTIFS($B$5:$B77,$B77,$A$5:$A77,"&lt;&gt;")=1,1,0))</f>
        <v/>
      </c>
    </row>
    <row r="78" ht="28" customHeight="1">
      <c r="A78" s="14" t="n"/>
      <c r="B78" s="14" t="n"/>
      <c r="C78" s="14" t="n"/>
      <c r="D78" s="15" t="n"/>
      <c r="E78" s="16" t="n"/>
      <c r="F78" s="16" t="n"/>
      <c r="G78" s="17" t="n"/>
      <c r="H78" s="16" t="n"/>
      <c r="I78" s="22">
        <f>IF(OR($A78="",$E78="",$G78="",$H78=""),"",IFERROR($G78+($E78-1)*$H78,""))</f>
        <v/>
      </c>
      <c r="J78" s="15" t="n"/>
      <c r="K78" s="19" t="n"/>
      <c r="L78" s="17" t="n"/>
      <c r="M78" s="23">
        <f>IF($A78="","",IF(COUNTIF($A$5:$A$104,$A78)&gt;1,"Conferir ID",IF(OR($B78="",$C78="",$D78="",$E78="",$F78="",$G78="",$H78="",$J78="",$K78=""),"Conferir cadastro",IF($E78&gt;$F78,"Conferir numeração",IF($I78="","Conferir datas",IF(AND($K78='Parâmetros'!$G$6,$L78=""),"Conferir conclusão",IF(AND($K78&lt;&gt;'Parâmetros'!$G$6,$L78&lt;&gt;""),"Conferir status",IF(AND($K78='Parâmetros'!$G$6,$L78&lt;$I78),"Conferir datas",IF(AND($K78='Parâmetros'!$G$5,$I78&lt;TODAY()),"Conferir atraso","OK")))))))))</f>
        <v/>
      </c>
      <c r="N78" s="7">
        <f>IF(OR($A78="",$I78="",$K78&lt;&gt;'Parâmetros'!$G$5),"",$I78-TODAY())</f>
        <v/>
      </c>
      <c r="O78" s="15" t="n"/>
      <c r="P78" s="22">
        <f>IF(OR($A78="",$I78="",$K78&lt;&gt;'Parâmetros'!$G$5,$I78&lt;TODAY()),"",$I78)</f>
        <v/>
      </c>
      <c r="Q78" s="24">
        <f>IF(OR($A78="",$B78=""),"",IF(COUNTIFS($B$5:$B78,$B78,$A$5:$A78,"&lt;&gt;")=1,1,0))</f>
        <v/>
      </c>
    </row>
    <row r="79" ht="28" customHeight="1">
      <c r="A79" s="14" t="n"/>
      <c r="B79" s="14" t="n"/>
      <c r="C79" s="14" t="n"/>
      <c r="D79" s="15" t="n"/>
      <c r="E79" s="16" t="n"/>
      <c r="F79" s="16" t="n"/>
      <c r="G79" s="17" t="n"/>
      <c r="H79" s="16" t="n"/>
      <c r="I79" s="18">
        <f>IF(OR($A79="",$E79="",$G79="",$H79=""),"",IFERROR($G79+($E79-1)*$H79,""))</f>
        <v/>
      </c>
      <c r="J79" s="15" t="n"/>
      <c r="K79" s="19" t="n"/>
      <c r="L79" s="17" t="n"/>
      <c r="M79" s="20">
        <f>IF($A79="","",IF(COUNTIF($A$5:$A$104,$A79)&gt;1,"Conferir ID",IF(OR($B79="",$C79="",$D79="",$E79="",$F79="",$G79="",$H79="",$J79="",$K79=""),"Conferir cadastro",IF($E79&gt;$F79,"Conferir numeração",IF($I79="","Conferir datas",IF(AND($K79='Parâmetros'!$G$6,$L79=""),"Conferir conclusão",IF(AND($K79&lt;&gt;'Parâmetros'!$G$6,$L79&lt;&gt;""),"Conferir status",IF(AND($K79='Parâmetros'!$G$6,$L79&lt;$I79),"Conferir datas",IF(AND($K79='Parâmetros'!$G$5,$I79&lt;TODAY()),"Conferir atraso","OK")))))))))</f>
        <v/>
      </c>
      <c r="N79" s="11">
        <f>IF(OR($A79="",$I79="",$K79&lt;&gt;'Parâmetros'!$G$5),"",$I79-TODAY())</f>
        <v/>
      </c>
      <c r="O79" s="15" t="n"/>
      <c r="P79" s="18">
        <f>IF(OR($A79="",$I79="",$K79&lt;&gt;'Parâmetros'!$G$5,$I79&lt;TODAY()),"",$I79)</f>
        <v/>
      </c>
      <c r="Q79" s="21">
        <f>IF(OR($A79="",$B79=""),"",IF(COUNTIFS($B$5:$B79,$B79,$A$5:$A79,"&lt;&gt;")=1,1,0))</f>
        <v/>
      </c>
    </row>
    <row r="80" ht="28" customHeight="1">
      <c r="A80" s="14" t="n"/>
      <c r="B80" s="14" t="n"/>
      <c r="C80" s="14" t="n"/>
      <c r="D80" s="15" t="n"/>
      <c r="E80" s="16" t="n"/>
      <c r="F80" s="16" t="n"/>
      <c r="G80" s="17" t="n"/>
      <c r="H80" s="16" t="n"/>
      <c r="I80" s="22">
        <f>IF(OR($A80="",$E80="",$G80="",$H80=""),"",IFERROR($G80+($E80-1)*$H80,""))</f>
        <v/>
      </c>
      <c r="J80" s="15" t="n"/>
      <c r="K80" s="19" t="n"/>
      <c r="L80" s="17" t="n"/>
      <c r="M80" s="23">
        <f>IF($A80="","",IF(COUNTIF($A$5:$A$104,$A80)&gt;1,"Conferir ID",IF(OR($B80="",$C80="",$D80="",$E80="",$F80="",$G80="",$H80="",$J80="",$K80=""),"Conferir cadastro",IF($E80&gt;$F80,"Conferir numeração",IF($I80="","Conferir datas",IF(AND($K80='Parâmetros'!$G$6,$L80=""),"Conferir conclusão",IF(AND($K80&lt;&gt;'Parâmetros'!$G$6,$L80&lt;&gt;""),"Conferir status",IF(AND($K80='Parâmetros'!$G$6,$L80&lt;$I80),"Conferir datas",IF(AND($K80='Parâmetros'!$G$5,$I80&lt;TODAY()),"Conferir atraso","OK")))))))))</f>
        <v/>
      </c>
      <c r="N80" s="7">
        <f>IF(OR($A80="",$I80="",$K80&lt;&gt;'Parâmetros'!$G$5),"",$I80-TODAY())</f>
        <v/>
      </c>
      <c r="O80" s="15" t="n"/>
      <c r="P80" s="22">
        <f>IF(OR($A80="",$I80="",$K80&lt;&gt;'Parâmetros'!$G$5,$I80&lt;TODAY()),"",$I80)</f>
        <v/>
      </c>
      <c r="Q80" s="24">
        <f>IF(OR($A80="",$B80=""),"",IF(COUNTIFS($B$5:$B80,$B80,$A$5:$A80,"&lt;&gt;")=1,1,0))</f>
        <v/>
      </c>
    </row>
    <row r="81" ht="28" customHeight="1">
      <c r="A81" s="14" t="n"/>
      <c r="B81" s="14" t="n"/>
      <c r="C81" s="14" t="n"/>
      <c r="D81" s="15" t="n"/>
      <c r="E81" s="16" t="n"/>
      <c r="F81" s="16" t="n"/>
      <c r="G81" s="17" t="n"/>
      <c r="H81" s="16" t="n"/>
      <c r="I81" s="18">
        <f>IF(OR($A81="",$E81="",$G81="",$H81=""),"",IFERROR($G81+($E81-1)*$H81,""))</f>
        <v/>
      </c>
      <c r="J81" s="15" t="n"/>
      <c r="K81" s="19" t="n"/>
      <c r="L81" s="17" t="n"/>
      <c r="M81" s="20">
        <f>IF($A81="","",IF(COUNTIF($A$5:$A$104,$A81)&gt;1,"Conferir ID",IF(OR($B81="",$C81="",$D81="",$E81="",$F81="",$G81="",$H81="",$J81="",$K81=""),"Conferir cadastro",IF($E81&gt;$F81,"Conferir numeração",IF($I81="","Conferir datas",IF(AND($K81='Parâmetros'!$G$6,$L81=""),"Conferir conclusão",IF(AND($K81&lt;&gt;'Parâmetros'!$G$6,$L81&lt;&gt;""),"Conferir status",IF(AND($K81='Parâmetros'!$G$6,$L81&lt;$I81),"Conferir datas",IF(AND($K81='Parâmetros'!$G$5,$I81&lt;TODAY()),"Conferir atraso","OK")))))))))</f>
        <v/>
      </c>
      <c r="N81" s="11">
        <f>IF(OR($A81="",$I81="",$K81&lt;&gt;'Parâmetros'!$G$5),"",$I81-TODAY())</f>
        <v/>
      </c>
      <c r="O81" s="15" t="n"/>
      <c r="P81" s="18">
        <f>IF(OR($A81="",$I81="",$K81&lt;&gt;'Parâmetros'!$G$5,$I81&lt;TODAY()),"",$I81)</f>
        <v/>
      </c>
      <c r="Q81" s="21">
        <f>IF(OR($A81="",$B81=""),"",IF(COUNTIFS($B$5:$B81,$B81,$A$5:$A81,"&lt;&gt;")=1,1,0))</f>
        <v/>
      </c>
    </row>
    <row r="82" ht="28" customHeight="1">
      <c r="A82" s="14" t="n"/>
      <c r="B82" s="14" t="n"/>
      <c r="C82" s="14" t="n"/>
      <c r="D82" s="15" t="n"/>
      <c r="E82" s="16" t="n"/>
      <c r="F82" s="16" t="n"/>
      <c r="G82" s="17" t="n"/>
      <c r="H82" s="16" t="n"/>
      <c r="I82" s="22">
        <f>IF(OR($A82="",$E82="",$G82="",$H82=""),"",IFERROR($G82+($E82-1)*$H82,""))</f>
        <v/>
      </c>
      <c r="J82" s="15" t="n"/>
      <c r="K82" s="19" t="n"/>
      <c r="L82" s="17" t="n"/>
      <c r="M82" s="23">
        <f>IF($A82="","",IF(COUNTIF($A$5:$A$104,$A82)&gt;1,"Conferir ID",IF(OR($B82="",$C82="",$D82="",$E82="",$F82="",$G82="",$H82="",$J82="",$K82=""),"Conferir cadastro",IF($E82&gt;$F82,"Conferir numeração",IF($I82="","Conferir datas",IF(AND($K82='Parâmetros'!$G$6,$L82=""),"Conferir conclusão",IF(AND($K82&lt;&gt;'Parâmetros'!$G$6,$L82&lt;&gt;""),"Conferir status",IF(AND($K82='Parâmetros'!$G$6,$L82&lt;$I82),"Conferir datas",IF(AND($K82='Parâmetros'!$G$5,$I82&lt;TODAY()),"Conferir atraso","OK")))))))))</f>
        <v/>
      </c>
      <c r="N82" s="7">
        <f>IF(OR($A82="",$I82="",$K82&lt;&gt;'Parâmetros'!$G$5),"",$I82-TODAY())</f>
        <v/>
      </c>
      <c r="O82" s="15" t="n"/>
      <c r="P82" s="22">
        <f>IF(OR($A82="",$I82="",$K82&lt;&gt;'Parâmetros'!$G$5,$I82&lt;TODAY()),"",$I82)</f>
        <v/>
      </c>
      <c r="Q82" s="24">
        <f>IF(OR($A82="",$B82=""),"",IF(COUNTIFS($B$5:$B82,$B82,$A$5:$A82,"&lt;&gt;")=1,1,0))</f>
        <v/>
      </c>
    </row>
    <row r="83" ht="28" customHeight="1">
      <c r="A83" s="14" t="n"/>
      <c r="B83" s="14" t="n"/>
      <c r="C83" s="14" t="n"/>
      <c r="D83" s="15" t="n"/>
      <c r="E83" s="16" t="n"/>
      <c r="F83" s="16" t="n"/>
      <c r="G83" s="17" t="n"/>
      <c r="H83" s="16" t="n"/>
      <c r="I83" s="18">
        <f>IF(OR($A83="",$E83="",$G83="",$H83=""),"",IFERROR($G83+($E83-1)*$H83,""))</f>
        <v/>
      </c>
      <c r="J83" s="15" t="n"/>
      <c r="K83" s="19" t="n"/>
      <c r="L83" s="17" t="n"/>
      <c r="M83" s="20">
        <f>IF($A83="","",IF(COUNTIF($A$5:$A$104,$A83)&gt;1,"Conferir ID",IF(OR($B83="",$C83="",$D83="",$E83="",$F83="",$G83="",$H83="",$J83="",$K83=""),"Conferir cadastro",IF($E83&gt;$F83,"Conferir numeração",IF($I83="","Conferir datas",IF(AND($K83='Parâmetros'!$G$6,$L83=""),"Conferir conclusão",IF(AND($K83&lt;&gt;'Parâmetros'!$G$6,$L83&lt;&gt;""),"Conferir status",IF(AND($K83='Parâmetros'!$G$6,$L83&lt;$I83),"Conferir datas",IF(AND($K83='Parâmetros'!$G$5,$I83&lt;TODAY()),"Conferir atraso","OK")))))))))</f>
        <v/>
      </c>
      <c r="N83" s="11">
        <f>IF(OR($A83="",$I83="",$K83&lt;&gt;'Parâmetros'!$G$5),"",$I83-TODAY())</f>
        <v/>
      </c>
      <c r="O83" s="15" t="n"/>
      <c r="P83" s="18">
        <f>IF(OR($A83="",$I83="",$K83&lt;&gt;'Parâmetros'!$G$5,$I83&lt;TODAY()),"",$I83)</f>
        <v/>
      </c>
      <c r="Q83" s="21">
        <f>IF(OR($A83="",$B83=""),"",IF(COUNTIFS($B$5:$B83,$B83,$A$5:$A83,"&lt;&gt;")=1,1,0))</f>
        <v/>
      </c>
    </row>
    <row r="84" ht="28" customHeight="1">
      <c r="A84" s="14" t="n"/>
      <c r="B84" s="14" t="n"/>
      <c r="C84" s="14" t="n"/>
      <c r="D84" s="15" t="n"/>
      <c r="E84" s="16" t="n"/>
      <c r="F84" s="16" t="n"/>
      <c r="G84" s="17" t="n"/>
      <c r="H84" s="16" t="n"/>
      <c r="I84" s="22">
        <f>IF(OR($A84="",$E84="",$G84="",$H84=""),"",IFERROR($G84+($E84-1)*$H84,""))</f>
        <v/>
      </c>
      <c r="J84" s="15" t="n"/>
      <c r="K84" s="19" t="n"/>
      <c r="L84" s="17" t="n"/>
      <c r="M84" s="23">
        <f>IF($A84="","",IF(COUNTIF($A$5:$A$104,$A84)&gt;1,"Conferir ID",IF(OR($B84="",$C84="",$D84="",$E84="",$F84="",$G84="",$H84="",$J84="",$K84=""),"Conferir cadastro",IF($E84&gt;$F84,"Conferir numeração",IF($I84="","Conferir datas",IF(AND($K84='Parâmetros'!$G$6,$L84=""),"Conferir conclusão",IF(AND($K84&lt;&gt;'Parâmetros'!$G$6,$L84&lt;&gt;""),"Conferir status",IF(AND($K84='Parâmetros'!$G$6,$L84&lt;$I84),"Conferir datas",IF(AND($K84='Parâmetros'!$G$5,$I84&lt;TODAY()),"Conferir atraso","OK")))))))))</f>
        <v/>
      </c>
      <c r="N84" s="7">
        <f>IF(OR($A84="",$I84="",$K84&lt;&gt;'Parâmetros'!$G$5),"",$I84-TODAY())</f>
        <v/>
      </c>
      <c r="O84" s="15" t="n"/>
      <c r="P84" s="22">
        <f>IF(OR($A84="",$I84="",$K84&lt;&gt;'Parâmetros'!$G$5,$I84&lt;TODAY()),"",$I84)</f>
        <v/>
      </c>
      <c r="Q84" s="24">
        <f>IF(OR($A84="",$B84=""),"",IF(COUNTIFS($B$5:$B84,$B84,$A$5:$A84,"&lt;&gt;")=1,1,0))</f>
        <v/>
      </c>
    </row>
    <row r="85" ht="28" customHeight="1">
      <c r="A85" s="14" t="n"/>
      <c r="B85" s="14" t="n"/>
      <c r="C85" s="14" t="n"/>
      <c r="D85" s="15" t="n"/>
      <c r="E85" s="16" t="n"/>
      <c r="F85" s="16" t="n"/>
      <c r="G85" s="17" t="n"/>
      <c r="H85" s="16" t="n"/>
      <c r="I85" s="18">
        <f>IF(OR($A85="",$E85="",$G85="",$H85=""),"",IFERROR($G85+($E85-1)*$H85,""))</f>
        <v/>
      </c>
      <c r="J85" s="15" t="n"/>
      <c r="K85" s="19" t="n"/>
      <c r="L85" s="17" t="n"/>
      <c r="M85" s="20">
        <f>IF($A85="","",IF(COUNTIF($A$5:$A$104,$A85)&gt;1,"Conferir ID",IF(OR($B85="",$C85="",$D85="",$E85="",$F85="",$G85="",$H85="",$J85="",$K85=""),"Conferir cadastro",IF($E85&gt;$F85,"Conferir numeração",IF($I85="","Conferir datas",IF(AND($K85='Parâmetros'!$G$6,$L85=""),"Conferir conclusão",IF(AND($K85&lt;&gt;'Parâmetros'!$G$6,$L85&lt;&gt;""),"Conferir status",IF(AND($K85='Parâmetros'!$G$6,$L85&lt;$I85),"Conferir datas",IF(AND($K85='Parâmetros'!$G$5,$I85&lt;TODAY()),"Conferir atraso","OK")))))))))</f>
        <v/>
      </c>
      <c r="N85" s="11">
        <f>IF(OR($A85="",$I85="",$K85&lt;&gt;'Parâmetros'!$G$5),"",$I85-TODAY())</f>
        <v/>
      </c>
      <c r="O85" s="15" t="n"/>
      <c r="P85" s="18">
        <f>IF(OR($A85="",$I85="",$K85&lt;&gt;'Parâmetros'!$G$5,$I85&lt;TODAY()),"",$I85)</f>
        <v/>
      </c>
      <c r="Q85" s="21">
        <f>IF(OR($A85="",$B85=""),"",IF(COUNTIFS($B$5:$B85,$B85,$A$5:$A85,"&lt;&gt;")=1,1,0))</f>
        <v/>
      </c>
    </row>
    <row r="86" ht="28" customHeight="1">
      <c r="A86" s="14" t="n"/>
      <c r="B86" s="14" t="n"/>
      <c r="C86" s="14" t="n"/>
      <c r="D86" s="15" t="n"/>
      <c r="E86" s="16" t="n"/>
      <c r="F86" s="16" t="n"/>
      <c r="G86" s="17" t="n"/>
      <c r="H86" s="16" t="n"/>
      <c r="I86" s="22">
        <f>IF(OR($A86="",$E86="",$G86="",$H86=""),"",IFERROR($G86+($E86-1)*$H86,""))</f>
        <v/>
      </c>
      <c r="J86" s="15" t="n"/>
      <c r="K86" s="19" t="n"/>
      <c r="L86" s="17" t="n"/>
      <c r="M86" s="23">
        <f>IF($A86="","",IF(COUNTIF($A$5:$A$104,$A86)&gt;1,"Conferir ID",IF(OR($B86="",$C86="",$D86="",$E86="",$F86="",$G86="",$H86="",$J86="",$K86=""),"Conferir cadastro",IF($E86&gt;$F86,"Conferir numeração",IF($I86="","Conferir datas",IF(AND($K86='Parâmetros'!$G$6,$L86=""),"Conferir conclusão",IF(AND($K86&lt;&gt;'Parâmetros'!$G$6,$L86&lt;&gt;""),"Conferir status",IF(AND($K86='Parâmetros'!$G$6,$L86&lt;$I86),"Conferir datas",IF(AND($K86='Parâmetros'!$G$5,$I86&lt;TODAY()),"Conferir atraso","OK")))))))))</f>
        <v/>
      </c>
      <c r="N86" s="7">
        <f>IF(OR($A86="",$I86="",$K86&lt;&gt;'Parâmetros'!$G$5),"",$I86-TODAY())</f>
        <v/>
      </c>
      <c r="O86" s="15" t="n"/>
      <c r="P86" s="22">
        <f>IF(OR($A86="",$I86="",$K86&lt;&gt;'Parâmetros'!$G$5,$I86&lt;TODAY()),"",$I86)</f>
        <v/>
      </c>
      <c r="Q86" s="24">
        <f>IF(OR($A86="",$B86=""),"",IF(COUNTIFS($B$5:$B86,$B86,$A$5:$A86,"&lt;&gt;")=1,1,0))</f>
        <v/>
      </c>
    </row>
    <row r="87" ht="28" customHeight="1">
      <c r="A87" s="14" t="n"/>
      <c r="B87" s="14" t="n"/>
      <c r="C87" s="14" t="n"/>
      <c r="D87" s="15" t="n"/>
      <c r="E87" s="16" t="n"/>
      <c r="F87" s="16" t="n"/>
      <c r="G87" s="17" t="n"/>
      <c r="H87" s="16" t="n"/>
      <c r="I87" s="18">
        <f>IF(OR($A87="",$E87="",$G87="",$H87=""),"",IFERROR($G87+($E87-1)*$H87,""))</f>
        <v/>
      </c>
      <c r="J87" s="15" t="n"/>
      <c r="K87" s="19" t="n"/>
      <c r="L87" s="17" t="n"/>
      <c r="M87" s="20">
        <f>IF($A87="","",IF(COUNTIF($A$5:$A$104,$A87)&gt;1,"Conferir ID",IF(OR($B87="",$C87="",$D87="",$E87="",$F87="",$G87="",$H87="",$J87="",$K87=""),"Conferir cadastro",IF($E87&gt;$F87,"Conferir numeração",IF($I87="","Conferir datas",IF(AND($K87='Parâmetros'!$G$6,$L87=""),"Conferir conclusão",IF(AND($K87&lt;&gt;'Parâmetros'!$G$6,$L87&lt;&gt;""),"Conferir status",IF(AND($K87='Parâmetros'!$G$6,$L87&lt;$I87),"Conferir datas",IF(AND($K87='Parâmetros'!$G$5,$I87&lt;TODAY()),"Conferir atraso","OK")))))))))</f>
        <v/>
      </c>
      <c r="N87" s="11">
        <f>IF(OR($A87="",$I87="",$K87&lt;&gt;'Parâmetros'!$G$5),"",$I87-TODAY())</f>
        <v/>
      </c>
      <c r="O87" s="15" t="n"/>
      <c r="P87" s="18">
        <f>IF(OR($A87="",$I87="",$K87&lt;&gt;'Parâmetros'!$G$5,$I87&lt;TODAY()),"",$I87)</f>
        <v/>
      </c>
      <c r="Q87" s="21">
        <f>IF(OR($A87="",$B87=""),"",IF(COUNTIFS($B$5:$B87,$B87,$A$5:$A87,"&lt;&gt;")=1,1,0))</f>
        <v/>
      </c>
    </row>
    <row r="88" ht="28" customHeight="1">
      <c r="A88" s="14" t="n"/>
      <c r="B88" s="14" t="n"/>
      <c r="C88" s="14" t="n"/>
      <c r="D88" s="15" t="n"/>
      <c r="E88" s="16" t="n"/>
      <c r="F88" s="16" t="n"/>
      <c r="G88" s="17" t="n"/>
      <c r="H88" s="16" t="n"/>
      <c r="I88" s="22">
        <f>IF(OR($A88="",$E88="",$G88="",$H88=""),"",IFERROR($G88+($E88-1)*$H88,""))</f>
        <v/>
      </c>
      <c r="J88" s="15" t="n"/>
      <c r="K88" s="19" t="n"/>
      <c r="L88" s="17" t="n"/>
      <c r="M88" s="23">
        <f>IF($A88="","",IF(COUNTIF($A$5:$A$104,$A88)&gt;1,"Conferir ID",IF(OR($B88="",$C88="",$D88="",$E88="",$F88="",$G88="",$H88="",$J88="",$K88=""),"Conferir cadastro",IF($E88&gt;$F88,"Conferir numeração",IF($I88="","Conferir datas",IF(AND($K88='Parâmetros'!$G$6,$L88=""),"Conferir conclusão",IF(AND($K88&lt;&gt;'Parâmetros'!$G$6,$L88&lt;&gt;""),"Conferir status",IF(AND($K88='Parâmetros'!$G$6,$L88&lt;$I88),"Conferir datas",IF(AND($K88='Parâmetros'!$G$5,$I88&lt;TODAY()),"Conferir atraso","OK")))))))))</f>
        <v/>
      </c>
      <c r="N88" s="7">
        <f>IF(OR($A88="",$I88="",$K88&lt;&gt;'Parâmetros'!$G$5),"",$I88-TODAY())</f>
        <v/>
      </c>
      <c r="O88" s="15" t="n"/>
      <c r="P88" s="22">
        <f>IF(OR($A88="",$I88="",$K88&lt;&gt;'Parâmetros'!$G$5,$I88&lt;TODAY()),"",$I88)</f>
        <v/>
      </c>
      <c r="Q88" s="24">
        <f>IF(OR($A88="",$B88=""),"",IF(COUNTIFS($B$5:$B88,$B88,$A$5:$A88,"&lt;&gt;")=1,1,0))</f>
        <v/>
      </c>
    </row>
    <row r="89" ht="28" customHeight="1">
      <c r="A89" s="14" t="n"/>
      <c r="B89" s="14" t="n"/>
      <c r="C89" s="14" t="n"/>
      <c r="D89" s="15" t="n"/>
      <c r="E89" s="16" t="n"/>
      <c r="F89" s="16" t="n"/>
      <c r="G89" s="17" t="n"/>
      <c r="H89" s="16" t="n"/>
      <c r="I89" s="18">
        <f>IF(OR($A89="",$E89="",$G89="",$H89=""),"",IFERROR($G89+($E89-1)*$H89,""))</f>
        <v/>
      </c>
      <c r="J89" s="15" t="n"/>
      <c r="K89" s="19" t="n"/>
      <c r="L89" s="17" t="n"/>
      <c r="M89" s="20">
        <f>IF($A89="","",IF(COUNTIF($A$5:$A$104,$A89)&gt;1,"Conferir ID",IF(OR($B89="",$C89="",$D89="",$E89="",$F89="",$G89="",$H89="",$J89="",$K89=""),"Conferir cadastro",IF($E89&gt;$F89,"Conferir numeração",IF($I89="","Conferir datas",IF(AND($K89='Parâmetros'!$G$6,$L89=""),"Conferir conclusão",IF(AND($K89&lt;&gt;'Parâmetros'!$G$6,$L89&lt;&gt;""),"Conferir status",IF(AND($K89='Parâmetros'!$G$6,$L89&lt;$I89),"Conferir datas",IF(AND($K89='Parâmetros'!$G$5,$I89&lt;TODAY()),"Conferir atraso","OK")))))))))</f>
        <v/>
      </c>
      <c r="N89" s="11">
        <f>IF(OR($A89="",$I89="",$K89&lt;&gt;'Parâmetros'!$G$5),"",$I89-TODAY())</f>
        <v/>
      </c>
      <c r="O89" s="15" t="n"/>
      <c r="P89" s="18">
        <f>IF(OR($A89="",$I89="",$K89&lt;&gt;'Parâmetros'!$G$5,$I89&lt;TODAY()),"",$I89)</f>
        <v/>
      </c>
      <c r="Q89" s="21">
        <f>IF(OR($A89="",$B89=""),"",IF(COUNTIFS($B$5:$B89,$B89,$A$5:$A89,"&lt;&gt;")=1,1,0))</f>
        <v/>
      </c>
    </row>
    <row r="90" ht="28" customHeight="1">
      <c r="A90" s="14" t="n"/>
      <c r="B90" s="14" t="n"/>
      <c r="C90" s="14" t="n"/>
      <c r="D90" s="15" t="n"/>
      <c r="E90" s="16" t="n"/>
      <c r="F90" s="16" t="n"/>
      <c r="G90" s="17" t="n"/>
      <c r="H90" s="16" t="n"/>
      <c r="I90" s="22">
        <f>IF(OR($A90="",$E90="",$G90="",$H90=""),"",IFERROR($G90+($E90-1)*$H90,""))</f>
        <v/>
      </c>
      <c r="J90" s="15" t="n"/>
      <c r="K90" s="19" t="n"/>
      <c r="L90" s="17" t="n"/>
      <c r="M90" s="23">
        <f>IF($A90="","",IF(COUNTIF($A$5:$A$104,$A90)&gt;1,"Conferir ID",IF(OR($B90="",$C90="",$D90="",$E90="",$F90="",$G90="",$H90="",$J90="",$K90=""),"Conferir cadastro",IF($E90&gt;$F90,"Conferir numeração",IF($I90="","Conferir datas",IF(AND($K90='Parâmetros'!$G$6,$L90=""),"Conferir conclusão",IF(AND($K90&lt;&gt;'Parâmetros'!$G$6,$L90&lt;&gt;""),"Conferir status",IF(AND($K90='Parâmetros'!$G$6,$L90&lt;$I90),"Conferir datas",IF(AND($K90='Parâmetros'!$G$5,$I90&lt;TODAY()),"Conferir atraso","OK")))))))))</f>
        <v/>
      </c>
      <c r="N90" s="7">
        <f>IF(OR($A90="",$I90="",$K90&lt;&gt;'Parâmetros'!$G$5),"",$I90-TODAY())</f>
        <v/>
      </c>
      <c r="O90" s="15" t="n"/>
      <c r="P90" s="22">
        <f>IF(OR($A90="",$I90="",$K90&lt;&gt;'Parâmetros'!$G$5,$I90&lt;TODAY()),"",$I90)</f>
        <v/>
      </c>
      <c r="Q90" s="24">
        <f>IF(OR($A90="",$B90=""),"",IF(COUNTIFS($B$5:$B90,$B90,$A$5:$A90,"&lt;&gt;")=1,1,0))</f>
        <v/>
      </c>
    </row>
    <row r="91" ht="28" customHeight="1">
      <c r="A91" s="14" t="n"/>
      <c r="B91" s="14" t="n"/>
      <c r="C91" s="14" t="n"/>
      <c r="D91" s="15" t="n"/>
      <c r="E91" s="16" t="n"/>
      <c r="F91" s="16" t="n"/>
      <c r="G91" s="17" t="n"/>
      <c r="H91" s="16" t="n"/>
      <c r="I91" s="18">
        <f>IF(OR($A91="",$E91="",$G91="",$H91=""),"",IFERROR($G91+($E91-1)*$H91,""))</f>
        <v/>
      </c>
      <c r="J91" s="15" t="n"/>
      <c r="K91" s="19" t="n"/>
      <c r="L91" s="17" t="n"/>
      <c r="M91" s="20">
        <f>IF($A91="","",IF(COUNTIF($A$5:$A$104,$A91)&gt;1,"Conferir ID",IF(OR($B91="",$C91="",$D91="",$E91="",$F91="",$G91="",$H91="",$J91="",$K91=""),"Conferir cadastro",IF($E91&gt;$F91,"Conferir numeração",IF($I91="","Conferir datas",IF(AND($K91='Parâmetros'!$G$6,$L91=""),"Conferir conclusão",IF(AND($K91&lt;&gt;'Parâmetros'!$G$6,$L91&lt;&gt;""),"Conferir status",IF(AND($K91='Parâmetros'!$G$6,$L91&lt;$I91),"Conferir datas",IF(AND($K91='Parâmetros'!$G$5,$I91&lt;TODAY()),"Conferir atraso","OK")))))))))</f>
        <v/>
      </c>
      <c r="N91" s="11">
        <f>IF(OR($A91="",$I91="",$K91&lt;&gt;'Parâmetros'!$G$5),"",$I91-TODAY())</f>
        <v/>
      </c>
      <c r="O91" s="15" t="n"/>
      <c r="P91" s="18">
        <f>IF(OR($A91="",$I91="",$K91&lt;&gt;'Parâmetros'!$G$5,$I91&lt;TODAY()),"",$I91)</f>
        <v/>
      </c>
      <c r="Q91" s="21">
        <f>IF(OR($A91="",$B91=""),"",IF(COUNTIFS($B$5:$B91,$B91,$A$5:$A91,"&lt;&gt;")=1,1,0))</f>
        <v/>
      </c>
    </row>
    <row r="92" ht="28" customHeight="1">
      <c r="A92" s="14" t="n"/>
      <c r="B92" s="14" t="n"/>
      <c r="C92" s="14" t="n"/>
      <c r="D92" s="15" t="n"/>
      <c r="E92" s="16" t="n"/>
      <c r="F92" s="16" t="n"/>
      <c r="G92" s="17" t="n"/>
      <c r="H92" s="16" t="n"/>
      <c r="I92" s="22">
        <f>IF(OR($A92="",$E92="",$G92="",$H92=""),"",IFERROR($G92+($E92-1)*$H92,""))</f>
        <v/>
      </c>
      <c r="J92" s="15" t="n"/>
      <c r="K92" s="19" t="n"/>
      <c r="L92" s="17" t="n"/>
      <c r="M92" s="23">
        <f>IF($A92="","",IF(COUNTIF($A$5:$A$104,$A92)&gt;1,"Conferir ID",IF(OR($B92="",$C92="",$D92="",$E92="",$F92="",$G92="",$H92="",$J92="",$K92=""),"Conferir cadastro",IF($E92&gt;$F92,"Conferir numeração",IF($I92="","Conferir datas",IF(AND($K92='Parâmetros'!$G$6,$L92=""),"Conferir conclusão",IF(AND($K92&lt;&gt;'Parâmetros'!$G$6,$L92&lt;&gt;""),"Conferir status",IF(AND($K92='Parâmetros'!$G$6,$L92&lt;$I92),"Conferir datas",IF(AND($K92='Parâmetros'!$G$5,$I92&lt;TODAY()),"Conferir atraso","OK")))))))))</f>
        <v/>
      </c>
      <c r="N92" s="7">
        <f>IF(OR($A92="",$I92="",$K92&lt;&gt;'Parâmetros'!$G$5),"",$I92-TODAY())</f>
        <v/>
      </c>
      <c r="O92" s="15" t="n"/>
      <c r="P92" s="22">
        <f>IF(OR($A92="",$I92="",$K92&lt;&gt;'Parâmetros'!$G$5,$I92&lt;TODAY()),"",$I92)</f>
        <v/>
      </c>
      <c r="Q92" s="24">
        <f>IF(OR($A92="",$B92=""),"",IF(COUNTIFS($B$5:$B92,$B92,$A$5:$A92,"&lt;&gt;")=1,1,0))</f>
        <v/>
      </c>
    </row>
    <row r="93" ht="28" customHeight="1">
      <c r="A93" s="14" t="n"/>
      <c r="B93" s="14" t="n"/>
      <c r="C93" s="14" t="n"/>
      <c r="D93" s="15" t="n"/>
      <c r="E93" s="16" t="n"/>
      <c r="F93" s="16" t="n"/>
      <c r="G93" s="17" t="n"/>
      <c r="H93" s="16" t="n"/>
      <c r="I93" s="18">
        <f>IF(OR($A93="",$E93="",$G93="",$H93=""),"",IFERROR($G93+($E93-1)*$H93,""))</f>
        <v/>
      </c>
      <c r="J93" s="15" t="n"/>
      <c r="K93" s="19" t="n"/>
      <c r="L93" s="17" t="n"/>
      <c r="M93" s="20">
        <f>IF($A93="","",IF(COUNTIF($A$5:$A$104,$A93)&gt;1,"Conferir ID",IF(OR($B93="",$C93="",$D93="",$E93="",$F93="",$G93="",$H93="",$J93="",$K93=""),"Conferir cadastro",IF($E93&gt;$F93,"Conferir numeração",IF($I93="","Conferir datas",IF(AND($K93='Parâmetros'!$G$6,$L93=""),"Conferir conclusão",IF(AND($K93&lt;&gt;'Parâmetros'!$G$6,$L93&lt;&gt;""),"Conferir status",IF(AND($K93='Parâmetros'!$G$6,$L93&lt;$I93),"Conferir datas",IF(AND($K93='Parâmetros'!$G$5,$I93&lt;TODAY()),"Conferir atraso","OK")))))))))</f>
        <v/>
      </c>
      <c r="N93" s="11">
        <f>IF(OR($A93="",$I93="",$K93&lt;&gt;'Parâmetros'!$G$5),"",$I93-TODAY())</f>
        <v/>
      </c>
      <c r="O93" s="15" t="n"/>
      <c r="P93" s="18">
        <f>IF(OR($A93="",$I93="",$K93&lt;&gt;'Parâmetros'!$G$5,$I93&lt;TODAY()),"",$I93)</f>
        <v/>
      </c>
      <c r="Q93" s="21">
        <f>IF(OR($A93="",$B93=""),"",IF(COUNTIFS($B$5:$B93,$B93,$A$5:$A93,"&lt;&gt;")=1,1,0))</f>
        <v/>
      </c>
    </row>
    <row r="94" ht="28" customHeight="1">
      <c r="A94" s="14" t="n"/>
      <c r="B94" s="14" t="n"/>
      <c r="C94" s="14" t="n"/>
      <c r="D94" s="15" t="n"/>
      <c r="E94" s="16" t="n"/>
      <c r="F94" s="16" t="n"/>
      <c r="G94" s="17" t="n"/>
      <c r="H94" s="16" t="n"/>
      <c r="I94" s="22">
        <f>IF(OR($A94="",$E94="",$G94="",$H94=""),"",IFERROR($G94+($E94-1)*$H94,""))</f>
        <v/>
      </c>
      <c r="J94" s="15" t="n"/>
      <c r="K94" s="19" t="n"/>
      <c r="L94" s="17" t="n"/>
      <c r="M94" s="23">
        <f>IF($A94="","",IF(COUNTIF($A$5:$A$104,$A94)&gt;1,"Conferir ID",IF(OR($B94="",$C94="",$D94="",$E94="",$F94="",$G94="",$H94="",$J94="",$K94=""),"Conferir cadastro",IF($E94&gt;$F94,"Conferir numeração",IF($I94="","Conferir datas",IF(AND($K94='Parâmetros'!$G$6,$L94=""),"Conferir conclusão",IF(AND($K94&lt;&gt;'Parâmetros'!$G$6,$L94&lt;&gt;""),"Conferir status",IF(AND($K94='Parâmetros'!$G$6,$L94&lt;$I94),"Conferir datas",IF(AND($K94='Parâmetros'!$G$5,$I94&lt;TODAY()),"Conferir atraso","OK")))))))))</f>
        <v/>
      </c>
      <c r="N94" s="7">
        <f>IF(OR($A94="",$I94="",$K94&lt;&gt;'Parâmetros'!$G$5),"",$I94-TODAY())</f>
        <v/>
      </c>
      <c r="O94" s="15" t="n"/>
      <c r="P94" s="22">
        <f>IF(OR($A94="",$I94="",$K94&lt;&gt;'Parâmetros'!$G$5,$I94&lt;TODAY()),"",$I94)</f>
        <v/>
      </c>
      <c r="Q94" s="24">
        <f>IF(OR($A94="",$B94=""),"",IF(COUNTIFS($B$5:$B94,$B94,$A$5:$A94,"&lt;&gt;")=1,1,0))</f>
        <v/>
      </c>
    </row>
    <row r="95" ht="28" customHeight="1">
      <c r="A95" s="14" t="n"/>
      <c r="B95" s="14" t="n"/>
      <c r="C95" s="14" t="n"/>
      <c r="D95" s="15" t="n"/>
      <c r="E95" s="16" t="n"/>
      <c r="F95" s="16" t="n"/>
      <c r="G95" s="17" t="n"/>
      <c r="H95" s="16" t="n"/>
      <c r="I95" s="18">
        <f>IF(OR($A95="",$E95="",$G95="",$H95=""),"",IFERROR($G95+($E95-1)*$H95,""))</f>
        <v/>
      </c>
      <c r="J95" s="15" t="n"/>
      <c r="K95" s="19" t="n"/>
      <c r="L95" s="17" t="n"/>
      <c r="M95" s="20">
        <f>IF($A95="","",IF(COUNTIF($A$5:$A$104,$A95)&gt;1,"Conferir ID",IF(OR($B95="",$C95="",$D95="",$E95="",$F95="",$G95="",$H95="",$J95="",$K95=""),"Conferir cadastro",IF($E95&gt;$F95,"Conferir numeração",IF($I95="","Conferir datas",IF(AND($K95='Parâmetros'!$G$6,$L95=""),"Conferir conclusão",IF(AND($K95&lt;&gt;'Parâmetros'!$G$6,$L95&lt;&gt;""),"Conferir status",IF(AND($K95='Parâmetros'!$G$6,$L95&lt;$I95),"Conferir datas",IF(AND($K95='Parâmetros'!$G$5,$I95&lt;TODAY()),"Conferir atraso","OK")))))))))</f>
        <v/>
      </c>
      <c r="N95" s="11">
        <f>IF(OR($A95="",$I95="",$K95&lt;&gt;'Parâmetros'!$G$5),"",$I95-TODAY())</f>
        <v/>
      </c>
      <c r="O95" s="15" t="n"/>
      <c r="P95" s="18">
        <f>IF(OR($A95="",$I95="",$K95&lt;&gt;'Parâmetros'!$G$5,$I95&lt;TODAY()),"",$I95)</f>
        <v/>
      </c>
      <c r="Q95" s="21">
        <f>IF(OR($A95="",$B95=""),"",IF(COUNTIFS($B$5:$B95,$B95,$A$5:$A95,"&lt;&gt;")=1,1,0))</f>
        <v/>
      </c>
    </row>
    <row r="96" ht="28" customHeight="1">
      <c r="A96" s="14" t="n"/>
      <c r="B96" s="14" t="n"/>
      <c r="C96" s="14" t="n"/>
      <c r="D96" s="15" t="n"/>
      <c r="E96" s="16" t="n"/>
      <c r="F96" s="16" t="n"/>
      <c r="G96" s="17" t="n"/>
      <c r="H96" s="16" t="n"/>
      <c r="I96" s="22">
        <f>IF(OR($A96="",$E96="",$G96="",$H96=""),"",IFERROR($G96+($E96-1)*$H96,""))</f>
        <v/>
      </c>
      <c r="J96" s="15" t="n"/>
      <c r="K96" s="19" t="n"/>
      <c r="L96" s="17" t="n"/>
      <c r="M96" s="23">
        <f>IF($A96="","",IF(COUNTIF($A$5:$A$104,$A96)&gt;1,"Conferir ID",IF(OR($B96="",$C96="",$D96="",$E96="",$F96="",$G96="",$H96="",$J96="",$K96=""),"Conferir cadastro",IF($E96&gt;$F96,"Conferir numeração",IF($I96="","Conferir datas",IF(AND($K96='Parâmetros'!$G$6,$L96=""),"Conferir conclusão",IF(AND($K96&lt;&gt;'Parâmetros'!$G$6,$L96&lt;&gt;""),"Conferir status",IF(AND($K96='Parâmetros'!$G$6,$L96&lt;$I96),"Conferir datas",IF(AND($K96='Parâmetros'!$G$5,$I96&lt;TODAY()),"Conferir atraso","OK")))))))))</f>
        <v/>
      </c>
      <c r="N96" s="7">
        <f>IF(OR($A96="",$I96="",$K96&lt;&gt;'Parâmetros'!$G$5),"",$I96-TODAY())</f>
        <v/>
      </c>
      <c r="O96" s="15" t="n"/>
      <c r="P96" s="22">
        <f>IF(OR($A96="",$I96="",$K96&lt;&gt;'Parâmetros'!$G$5,$I96&lt;TODAY()),"",$I96)</f>
        <v/>
      </c>
      <c r="Q96" s="24">
        <f>IF(OR($A96="",$B96=""),"",IF(COUNTIFS($B$5:$B96,$B96,$A$5:$A96,"&lt;&gt;")=1,1,0))</f>
        <v/>
      </c>
    </row>
    <row r="97" ht="28" customHeight="1">
      <c r="A97" s="14" t="n"/>
      <c r="B97" s="14" t="n"/>
      <c r="C97" s="14" t="n"/>
      <c r="D97" s="15" t="n"/>
      <c r="E97" s="16" t="n"/>
      <c r="F97" s="16" t="n"/>
      <c r="G97" s="17" t="n"/>
      <c r="H97" s="16" t="n"/>
      <c r="I97" s="18">
        <f>IF(OR($A97="",$E97="",$G97="",$H97=""),"",IFERROR($G97+($E97-1)*$H97,""))</f>
        <v/>
      </c>
      <c r="J97" s="15" t="n"/>
      <c r="K97" s="19" t="n"/>
      <c r="L97" s="17" t="n"/>
      <c r="M97" s="20">
        <f>IF($A97="","",IF(COUNTIF($A$5:$A$104,$A97)&gt;1,"Conferir ID",IF(OR($B97="",$C97="",$D97="",$E97="",$F97="",$G97="",$H97="",$J97="",$K97=""),"Conferir cadastro",IF($E97&gt;$F97,"Conferir numeração",IF($I97="","Conferir datas",IF(AND($K97='Parâmetros'!$G$6,$L97=""),"Conferir conclusão",IF(AND($K97&lt;&gt;'Parâmetros'!$G$6,$L97&lt;&gt;""),"Conferir status",IF(AND($K97='Parâmetros'!$G$6,$L97&lt;$I97),"Conferir datas",IF(AND($K97='Parâmetros'!$G$5,$I97&lt;TODAY()),"Conferir atraso","OK")))))))))</f>
        <v/>
      </c>
      <c r="N97" s="11">
        <f>IF(OR($A97="",$I97="",$K97&lt;&gt;'Parâmetros'!$G$5),"",$I97-TODAY())</f>
        <v/>
      </c>
      <c r="O97" s="15" t="n"/>
      <c r="P97" s="18">
        <f>IF(OR($A97="",$I97="",$K97&lt;&gt;'Parâmetros'!$G$5,$I97&lt;TODAY()),"",$I97)</f>
        <v/>
      </c>
      <c r="Q97" s="21">
        <f>IF(OR($A97="",$B97=""),"",IF(COUNTIFS($B$5:$B97,$B97,$A$5:$A97,"&lt;&gt;")=1,1,0))</f>
        <v/>
      </c>
    </row>
    <row r="98" ht="28" customHeight="1">
      <c r="A98" s="14" t="n"/>
      <c r="B98" s="14" t="n"/>
      <c r="C98" s="14" t="n"/>
      <c r="D98" s="15" t="n"/>
      <c r="E98" s="16" t="n"/>
      <c r="F98" s="16" t="n"/>
      <c r="G98" s="17" t="n"/>
      <c r="H98" s="16" t="n"/>
      <c r="I98" s="22">
        <f>IF(OR($A98="",$E98="",$G98="",$H98=""),"",IFERROR($G98+($E98-1)*$H98,""))</f>
        <v/>
      </c>
      <c r="J98" s="15" t="n"/>
      <c r="K98" s="19" t="n"/>
      <c r="L98" s="17" t="n"/>
      <c r="M98" s="23">
        <f>IF($A98="","",IF(COUNTIF($A$5:$A$104,$A98)&gt;1,"Conferir ID",IF(OR($B98="",$C98="",$D98="",$E98="",$F98="",$G98="",$H98="",$J98="",$K98=""),"Conferir cadastro",IF($E98&gt;$F98,"Conferir numeração",IF($I98="","Conferir datas",IF(AND($K98='Parâmetros'!$G$6,$L98=""),"Conferir conclusão",IF(AND($K98&lt;&gt;'Parâmetros'!$G$6,$L98&lt;&gt;""),"Conferir status",IF(AND($K98='Parâmetros'!$G$6,$L98&lt;$I98),"Conferir datas",IF(AND($K98='Parâmetros'!$G$5,$I98&lt;TODAY()),"Conferir atraso","OK")))))))))</f>
        <v/>
      </c>
      <c r="N98" s="7">
        <f>IF(OR($A98="",$I98="",$K98&lt;&gt;'Parâmetros'!$G$5),"",$I98-TODAY())</f>
        <v/>
      </c>
      <c r="O98" s="15" t="n"/>
      <c r="P98" s="22">
        <f>IF(OR($A98="",$I98="",$K98&lt;&gt;'Parâmetros'!$G$5,$I98&lt;TODAY()),"",$I98)</f>
        <v/>
      </c>
      <c r="Q98" s="24">
        <f>IF(OR($A98="",$B98=""),"",IF(COUNTIFS($B$5:$B98,$B98,$A$5:$A98,"&lt;&gt;")=1,1,0))</f>
        <v/>
      </c>
    </row>
    <row r="99" ht="28" customHeight="1">
      <c r="A99" s="14" t="n"/>
      <c r="B99" s="14" t="n"/>
      <c r="C99" s="14" t="n"/>
      <c r="D99" s="15" t="n"/>
      <c r="E99" s="16" t="n"/>
      <c r="F99" s="16" t="n"/>
      <c r="G99" s="17" t="n"/>
      <c r="H99" s="16" t="n"/>
      <c r="I99" s="18">
        <f>IF(OR($A99="",$E99="",$G99="",$H99=""),"",IFERROR($G99+($E99-1)*$H99,""))</f>
        <v/>
      </c>
      <c r="J99" s="15" t="n"/>
      <c r="K99" s="19" t="n"/>
      <c r="L99" s="17" t="n"/>
      <c r="M99" s="20">
        <f>IF($A99="","",IF(COUNTIF($A$5:$A$104,$A99)&gt;1,"Conferir ID",IF(OR($B99="",$C99="",$D99="",$E99="",$F99="",$G99="",$H99="",$J99="",$K99=""),"Conferir cadastro",IF($E99&gt;$F99,"Conferir numeração",IF($I99="","Conferir datas",IF(AND($K99='Parâmetros'!$G$6,$L99=""),"Conferir conclusão",IF(AND($K99&lt;&gt;'Parâmetros'!$G$6,$L99&lt;&gt;""),"Conferir status",IF(AND($K99='Parâmetros'!$G$6,$L99&lt;$I99),"Conferir datas",IF(AND($K99='Parâmetros'!$G$5,$I99&lt;TODAY()),"Conferir atraso","OK")))))))))</f>
        <v/>
      </c>
      <c r="N99" s="11">
        <f>IF(OR($A99="",$I99="",$K99&lt;&gt;'Parâmetros'!$G$5),"",$I99-TODAY())</f>
        <v/>
      </c>
      <c r="O99" s="15" t="n"/>
      <c r="P99" s="18">
        <f>IF(OR($A99="",$I99="",$K99&lt;&gt;'Parâmetros'!$G$5,$I99&lt;TODAY()),"",$I99)</f>
        <v/>
      </c>
      <c r="Q99" s="21">
        <f>IF(OR($A99="",$B99=""),"",IF(COUNTIFS($B$5:$B99,$B99,$A$5:$A99,"&lt;&gt;")=1,1,0))</f>
        <v/>
      </c>
    </row>
    <row r="100" ht="28" customHeight="1">
      <c r="A100" s="14" t="n"/>
      <c r="B100" s="14" t="n"/>
      <c r="C100" s="14" t="n"/>
      <c r="D100" s="15" t="n"/>
      <c r="E100" s="16" t="n"/>
      <c r="F100" s="16" t="n"/>
      <c r="G100" s="17" t="n"/>
      <c r="H100" s="16" t="n"/>
      <c r="I100" s="22">
        <f>IF(OR($A100="",$E100="",$G100="",$H100=""),"",IFERROR($G100+($E100-1)*$H100,""))</f>
        <v/>
      </c>
      <c r="J100" s="15" t="n"/>
      <c r="K100" s="19" t="n"/>
      <c r="L100" s="17" t="n"/>
      <c r="M100" s="23">
        <f>IF($A100="","",IF(COUNTIF($A$5:$A$104,$A100)&gt;1,"Conferir ID",IF(OR($B100="",$C100="",$D100="",$E100="",$F100="",$G100="",$H100="",$J100="",$K100=""),"Conferir cadastro",IF($E100&gt;$F100,"Conferir numeração",IF($I100="","Conferir datas",IF(AND($K100='Parâmetros'!$G$6,$L100=""),"Conferir conclusão",IF(AND($K100&lt;&gt;'Parâmetros'!$G$6,$L100&lt;&gt;""),"Conferir status",IF(AND($K100='Parâmetros'!$G$6,$L100&lt;$I100),"Conferir datas",IF(AND($K100='Parâmetros'!$G$5,$I100&lt;TODAY()),"Conferir atraso","OK")))))))))</f>
        <v/>
      </c>
      <c r="N100" s="7">
        <f>IF(OR($A100="",$I100="",$K100&lt;&gt;'Parâmetros'!$G$5),"",$I100-TODAY())</f>
        <v/>
      </c>
      <c r="O100" s="15" t="n"/>
      <c r="P100" s="22">
        <f>IF(OR($A100="",$I100="",$K100&lt;&gt;'Parâmetros'!$G$5,$I100&lt;TODAY()),"",$I100)</f>
        <v/>
      </c>
      <c r="Q100" s="24">
        <f>IF(OR($A100="",$B100=""),"",IF(COUNTIFS($B$5:$B100,$B100,$A$5:$A100,"&lt;&gt;")=1,1,0))</f>
        <v/>
      </c>
    </row>
    <row r="101" ht="28" customHeight="1">
      <c r="A101" s="14" t="n"/>
      <c r="B101" s="14" t="n"/>
      <c r="C101" s="14" t="n"/>
      <c r="D101" s="15" t="n"/>
      <c r="E101" s="16" t="n"/>
      <c r="F101" s="16" t="n"/>
      <c r="G101" s="17" t="n"/>
      <c r="H101" s="16" t="n"/>
      <c r="I101" s="18">
        <f>IF(OR($A101="",$E101="",$G101="",$H101=""),"",IFERROR($G101+($E101-1)*$H101,""))</f>
        <v/>
      </c>
      <c r="J101" s="15" t="n"/>
      <c r="K101" s="19" t="n"/>
      <c r="L101" s="17" t="n"/>
      <c r="M101" s="20">
        <f>IF($A101="","",IF(COUNTIF($A$5:$A$104,$A101)&gt;1,"Conferir ID",IF(OR($B101="",$C101="",$D101="",$E101="",$F101="",$G101="",$H101="",$J101="",$K101=""),"Conferir cadastro",IF($E101&gt;$F101,"Conferir numeração",IF($I101="","Conferir datas",IF(AND($K101='Parâmetros'!$G$6,$L101=""),"Conferir conclusão",IF(AND($K101&lt;&gt;'Parâmetros'!$G$6,$L101&lt;&gt;""),"Conferir status",IF(AND($K101='Parâmetros'!$G$6,$L101&lt;$I101),"Conferir datas",IF(AND($K101='Parâmetros'!$G$5,$I101&lt;TODAY()),"Conferir atraso","OK")))))))))</f>
        <v/>
      </c>
      <c r="N101" s="11">
        <f>IF(OR($A101="",$I101="",$K101&lt;&gt;'Parâmetros'!$G$5),"",$I101-TODAY())</f>
        <v/>
      </c>
      <c r="O101" s="15" t="n"/>
      <c r="P101" s="18">
        <f>IF(OR($A101="",$I101="",$K101&lt;&gt;'Parâmetros'!$G$5,$I101&lt;TODAY()),"",$I101)</f>
        <v/>
      </c>
      <c r="Q101" s="21">
        <f>IF(OR($A101="",$B101=""),"",IF(COUNTIFS($B$5:$B101,$B101,$A$5:$A101,"&lt;&gt;")=1,1,0))</f>
        <v/>
      </c>
    </row>
    <row r="102" ht="28" customHeight="1">
      <c r="A102" s="14" t="n"/>
      <c r="B102" s="14" t="n"/>
      <c r="C102" s="14" t="n"/>
      <c r="D102" s="15" t="n"/>
      <c r="E102" s="16" t="n"/>
      <c r="F102" s="16" t="n"/>
      <c r="G102" s="17" t="n"/>
      <c r="H102" s="16" t="n"/>
      <c r="I102" s="22">
        <f>IF(OR($A102="",$E102="",$G102="",$H102=""),"",IFERROR($G102+($E102-1)*$H102,""))</f>
        <v/>
      </c>
      <c r="J102" s="15" t="n"/>
      <c r="K102" s="19" t="n"/>
      <c r="L102" s="17" t="n"/>
      <c r="M102" s="23">
        <f>IF($A102="","",IF(COUNTIF($A$5:$A$104,$A102)&gt;1,"Conferir ID",IF(OR($B102="",$C102="",$D102="",$E102="",$F102="",$G102="",$H102="",$J102="",$K102=""),"Conferir cadastro",IF($E102&gt;$F102,"Conferir numeração",IF($I102="","Conferir datas",IF(AND($K102='Parâmetros'!$G$6,$L102=""),"Conferir conclusão",IF(AND($K102&lt;&gt;'Parâmetros'!$G$6,$L102&lt;&gt;""),"Conferir status",IF(AND($K102='Parâmetros'!$G$6,$L102&lt;$I102),"Conferir datas",IF(AND($K102='Parâmetros'!$G$5,$I102&lt;TODAY()),"Conferir atraso","OK")))))))))</f>
        <v/>
      </c>
      <c r="N102" s="7">
        <f>IF(OR($A102="",$I102="",$K102&lt;&gt;'Parâmetros'!$G$5),"",$I102-TODAY())</f>
        <v/>
      </c>
      <c r="O102" s="15" t="n"/>
      <c r="P102" s="22">
        <f>IF(OR($A102="",$I102="",$K102&lt;&gt;'Parâmetros'!$G$5,$I102&lt;TODAY()),"",$I102)</f>
        <v/>
      </c>
      <c r="Q102" s="24">
        <f>IF(OR($A102="",$B102=""),"",IF(COUNTIFS($B$5:$B102,$B102,$A$5:$A102,"&lt;&gt;")=1,1,0))</f>
        <v/>
      </c>
    </row>
    <row r="103" ht="28" customHeight="1">
      <c r="A103" s="14" t="n"/>
      <c r="B103" s="14" t="n"/>
      <c r="C103" s="14" t="n"/>
      <c r="D103" s="15" t="n"/>
      <c r="E103" s="16" t="n"/>
      <c r="F103" s="16" t="n"/>
      <c r="G103" s="17" t="n"/>
      <c r="H103" s="16" t="n"/>
      <c r="I103" s="18">
        <f>IF(OR($A103="",$E103="",$G103="",$H103=""),"",IFERROR($G103+($E103-1)*$H103,""))</f>
        <v/>
      </c>
      <c r="J103" s="15" t="n"/>
      <c r="K103" s="19" t="n"/>
      <c r="L103" s="17" t="n"/>
      <c r="M103" s="20">
        <f>IF($A103="","",IF(COUNTIF($A$5:$A$104,$A103)&gt;1,"Conferir ID",IF(OR($B103="",$C103="",$D103="",$E103="",$F103="",$G103="",$H103="",$J103="",$K103=""),"Conferir cadastro",IF($E103&gt;$F103,"Conferir numeração",IF($I103="","Conferir datas",IF(AND($K103='Parâmetros'!$G$6,$L103=""),"Conferir conclusão",IF(AND($K103&lt;&gt;'Parâmetros'!$G$6,$L103&lt;&gt;""),"Conferir status",IF(AND($K103='Parâmetros'!$G$6,$L103&lt;$I103),"Conferir datas",IF(AND($K103='Parâmetros'!$G$5,$I103&lt;TODAY()),"Conferir atraso","OK")))))))))</f>
        <v/>
      </c>
      <c r="N103" s="11">
        <f>IF(OR($A103="",$I103="",$K103&lt;&gt;'Parâmetros'!$G$5),"",$I103-TODAY())</f>
        <v/>
      </c>
      <c r="O103" s="15" t="n"/>
      <c r="P103" s="18">
        <f>IF(OR($A103="",$I103="",$K103&lt;&gt;'Parâmetros'!$G$5,$I103&lt;TODAY()),"",$I103)</f>
        <v/>
      </c>
      <c r="Q103" s="21">
        <f>IF(OR($A103="",$B103=""),"",IF(COUNTIFS($B$5:$B103,$B103,$A$5:$A103,"&lt;&gt;")=1,1,0))</f>
        <v/>
      </c>
    </row>
    <row r="104" ht="28" customHeight="1">
      <c r="A104" s="14" t="n"/>
      <c r="B104" s="14" t="n"/>
      <c r="C104" s="14" t="n"/>
      <c r="D104" s="15" t="n"/>
      <c r="E104" s="16" t="n"/>
      <c r="F104" s="16" t="n"/>
      <c r="G104" s="17" t="n"/>
      <c r="H104" s="16" t="n"/>
      <c r="I104" s="22">
        <f>IF(OR($A104="",$E104="",$G104="",$H104=""),"",IFERROR($G104+($E104-1)*$H104,""))</f>
        <v/>
      </c>
      <c r="J104" s="15" t="n"/>
      <c r="K104" s="19" t="n"/>
      <c r="L104" s="17" t="n"/>
      <c r="M104" s="23">
        <f>IF($A104="","",IF(COUNTIF($A$5:$A$104,$A104)&gt;1,"Conferir ID",IF(OR($B104="",$C104="",$D104="",$E104="",$F104="",$G104="",$H104="",$J104="",$K104=""),"Conferir cadastro",IF($E104&gt;$F104,"Conferir numeração",IF($I104="","Conferir datas",IF(AND($K104='Parâmetros'!$G$6,$L104=""),"Conferir conclusão",IF(AND($K104&lt;&gt;'Parâmetros'!$G$6,$L104&lt;&gt;""),"Conferir status",IF(AND($K104='Parâmetros'!$G$6,$L104&lt;$I104),"Conferir datas",IF(AND($K104='Parâmetros'!$G$5,$I104&lt;TODAY()),"Conferir atraso","OK")))))))))</f>
        <v/>
      </c>
      <c r="N104" s="7">
        <f>IF(OR($A104="",$I104="",$K104&lt;&gt;'Parâmetros'!$G$5),"",$I104-TODAY())</f>
        <v/>
      </c>
      <c r="O104" s="15" t="n"/>
      <c r="P104" s="22">
        <f>IF(OR($A104="",$I104="",$K104&lt;&gt;'Parâmetros'!$G$5,$I104&lt;TODAY()),"",$I104)</f>
        <v/>
      </c>
      <c r="Q104" s="24">
        <f>IF(OR($A104="",$B104=""),"",IF(COUNTIFS($B$5:$B104,$B104,$A$5:$A104,"&lt;&gt;")=1,1,0))</f>
        <v/>
      </c>
    </row>
  </sheetData>
  <autoFilter ref="A4:O104"/>
  <mergeCells count="1">
    <mergeCell ref="A1:Q1"/>
  </mergeCells>
  <conditionalFormatting sqref="M5:M104">
    <cfRule type="expression" priority="1" dxfId="0">
      <formula>AND($A5&lt;&gt;"",$M5&lt;&gt;"",$M5&lt;&gt;"OK")</formula>
    </cfRule>
    <cfRule type="expression" priority="2" dxfId="1">
      <formula>AND($A5&lt;&gt;"",$M5="OK")</formula>
    </cfRule>
  </conditionalFormatting>
  <conditionalFormatting sqref="I5:I104">
    <cfRule type="expression" priority="3" dxfId="0">
      <formula>AND($A5&lt;&gt;"",$M5="Conferir atraso")</formula>
    </cfRule>
  </conditionalFormatting>
  <dataValidations count="6">
    <dataValidation sqref="K5:K104" showDropDown="0" showInputMessage="1" showErrorMessage="1" allowBlank="0" errorTitle="Status a conferir" error="Escolha um dos estados disponíveis na aba Parâmetros." promptTitle="Status da sessão" prompt="Selecione um estado estável para a sessão." type="list">
      <formula1>=INDIRECT("'Parâmetros'!$G$5:$G$7")</formula1>
    </dataValidation>
    <dataValidation sqref="E5:E104" showDropDown="0" showInputMessage="0" showErrorMessage="1" allowBlank="0" errorTitle="Numeração a conferir" error="Confira o número da sessão, o total previsto e o limite definido." type="custom">
      <formula1>=OR(E5="",AND(ISNUMBER(E5),E5=INT(E5),E5&gt;=1,E5&lt;=F5,E5&lt;=INDIRECT("'Parâmetros'!$B$8")))</formula1>
    </dataValidation>
    <dataValidation sqref="F5:F104" showDropDown="0" showInputMessage="0" showErrorMessage="1" allowBlank="0" errorTitle="Total a conferir" error="Informe um total inteiro dentro do limite definido." type="custom">
      <formula1>=OR(F5="",AND(ISNUMBER(F5),F5=INT(F5),F5&gt;=1,F5&lt;=INDIRECT("'Parâmetros'!$B$8")))</formula1>
    </dataValidation>
    <dataValidation sqref="H5:H104" showDropDown="0" showInputMessage="0" showErrorMessage="1" allowBlank="0" errorTitle="Intervalo a conferir" error="Informe um intervalo inteiro dentro dos limites definidos." type="custom">
      <formula1>=OR(H5="",AND(ISNUMBER(H5),H5=INT(H5),H5&gt;=INDIRECT("'Parâmetros'!$B$6"),H5&lt;=INDIRECT("'Parâmetros'!$B$7")))</formula1>
    </dataValidation>
    <dataValidation sqref="G5:G104" showDropDown="0" showInputMessage="0" showErrorMessage="1" allowBlank="0" errorTitle="Data inicial a conferir" error="Confira a data e os limites definidos na aba Parâmetros." type="custom">
      <formula1>=OR(G5="",AND(ISNUMBER(G5),G5&gt;=INDIRECT("'Parâmetros'!$B$9"),G5&lt;=INDIRECT("'Parâmetros'!$B$10")))</formula1>
    </dataValidation>
    <dataValidation sqref="L5:L104" showDropDown="0" showInputMessage="0" showErrorMessage="1" allowBlank="0" errorTitle="Conclusão a conferir" error="Confira a data e os limites definidos na aba Parâmetros." type="custom">
      <formula1>=OR(L5="",AND(ISNUMBER(L5),L5&gt;=INDIRECT("'Parâmetros'!$B$9"),L5&lt;=INDIRECT("'Parâmetros'!$B$10")))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4" customWidth="1" min="3" max="3"/>
    <col width="40" customWidth="1" min="4" max="4"/>
    <col width="3" customWidth="1" min="5" max="5"/>
    <col width="16" customWidth="1" min="6" max="6"/>
    <col width="20" customWidth="1" min="7" max="7"/>
  </cols>
  <sheetData>
    <row r="1" ht="28" customHeight="1">
      <c r="A1" s="1" t="inlineStr">
        <is>
          <t>Parâmetros do cronograma</t>
        </is>
      </c>
    </row>
    <row r="2">
      <c r="A2" s="2" t="inlineStr">
        <is>
          <t>Premissas editáveis para validações, horizonte e estados das sessões.</t>
        </is>
      </c>
    </row>
    <row r="3"/>
    <row r="4" ht="25" customHeight="1">
      <c r="A4" s="3" t="inlineStr">
        <is>
          <t>Premissa</t>
        </is>
      </c>
      <c r="B4" s="3" t="inlineStr">
        <is>
          <t>Valor</t>
        </is>
      </c>
      <c r="C4" s="3" t="inlineStr">
        <is>
          <t>Unidade</t>
        </is>
      </c>
      <c r="D4" s="3" t="inlineStr">
        <is>
          <t>Uso</t>
        </is>
      </c>
      <c r="F4" s="3" t="inlineStr">
        <is>
          <t>Estado</t>
        </is>
      </c>
      <c r="G4" s="3" t="inlineStr">
        <is>
          <t>Valor</t>
        </is>
      </c>
    </row>
    <row r="5" ht="27" customHeight="1">
      <c r="A5" s="20" t="inlineStr">
        <is>
          <t>Horizonte próximo</t>
        </is>
      </c>
      <c r="B5" s="19" t="n">
        <v>30</v>
      </c>
      <c r="C5" s="10" t="inlineStr">
        <is>
          <t>dias</t>
        </is>
      </c>
      <c r="D5" s="20" t="inlineStr">
        <is>
          <t>Contagem de próximas sessões no Resumo</t>
        </is>
      </c>
      <c r="F5" s="10" t="inlineStr">
        <is>
          <t>Status 1</t>
        </is>
      </c>
      <c r="G5" s="19" t="inlineStr">
        <is>
          <t>Planejada</t>
        </is>
      </c>
    </row>
    <row r="6" ht="27" customHeight="1">
      <c r="A6" s="23" t="inlineStr">
        <is>
          <t>Intervalo mínimo</t>
        </is>
      </c>
      <c r="B6" s="19" t="n">
        <v>1</v>
      </c>
      <c r="C6" s="6" t="inlineStr">
        <is>
          <t>dias</t>
        </is>
      </c>
      <c r="D6" s="23" t="inlineStr">
        <is>
          <t>Limite para o intervalo entre sessões</t>
        </is>
      </c>
      <c r="F6" s="6" t="inlineStr">
        <is>
          <t>Status 2</t>
        </is>
      </c>
      <c r="G6" s="19" t="inlineStr">
        <is>
          <t>Concluída</t>
        </is>
      </c>
    </row>
    <row r="7" ht="27" customHeight="1">
      <c r="A7" s="20" t="inlineStr">
        <is>
          <t>Intervalo máximo</t>
        </is>
      </c>
      <c r="B7" s="19" t="n">
        <v>90</v>
      </c>
      <c r="C7" s="10" t="inlineStr">
        <is>
          <t>dias</t>
        </is>
      </c>
      <c r="D7" s="20" t="inlineStr">
        <is>
          <t>Limite para o intervalo entre sessões</t>
        </is>
      </c>
      <c r="F7" s="10" t="inlineStr">
        <is>
          <t>Status 3</t>
        </is>
      </c>
      <c r="G7" s="19" t="inlineStr">
        <is>
          <t>Cancelada</t>
        </is>
      </c>
    </row>
    <row r="8" ht="27" customHeight="1">
      <c r="A8" s="23" t="inlineStr">
        <is>
          <t>Máximo de sessões por sequência</t>
        </is>
      </c>
      <c r="B8" s="19" t="n">
        <v>20</v>
      </c>
      <c r="C8" s="6" t="inlineStr">
        <is>
          <t>sessões</t>
        </is>
      </c>
      <c r="D8" s="23" t="inlineStr">
        <is>
          <t>Limite para numeração e total</t>
        </is>
      </c>
    </row>
    <row r="9" ht="27" customHeight="1">
      <c r="A9" s="20" t="inlineStr">
        <is>
          <t>Data mínima aceita</t>
        </is>
      </c>
      <c r="B9" s="17" t="n">
        <v>45909</v>
      </c>
      <c r="C9" s="10" t="inlineStr">
        <is>
          <t>data</t>
        </is>
      </c>
      <c r="D9" s="20" t="inlineStr">
        <is>
          <t>Validação das datas</t>
        </is>
      </c>
    </row>
    <row r="10" ht="27" customHeight="1">
      <c r="A10" s="23" t="inlineStr">
        <is>
          <t>Data máxima aceita</t>
        </is>
      </c>
      <c r="B10" s="17" t="n">
        <v>47004</v>
      </c>
      <c r="C10" s="6" t="inlineStr">
        <is>
          <t>data</t>
        </is>
      </c>
      <c r="D10" s="23" t="inlineStr">
        <is>
          <t>Validação das datas</t>
        </is>
      </c>
    </row>
    <row r="11"/>
    <row r="12">
      <c r="A12" s="25" t="inlineStr">
        <is>
          <t>Conferência dos limites</t>
        </is>
      </c>
      <c r="B12" s="25">
        <f>IF(OR(B6&gt;B7,B9&gt;B10),"Conferir limites","OK")</f>
        <v/>
      </c>
    </row>
  </sheetData>
  <mergeCells count="1">
    <mergeCell ref="A1:G1"/>
  </mergeCells>
  <conditionalFormatting sqref="B12">
    <cfRule type="expression" priority="1" dxfId="0">
      <formula>$B$12="Conferir limites"</formula>
    </cfRule>
    <cfRule type="expression" priority="2" dxfId="1">
      <formula>$B$12="OK"</formula>
    </cfRule>
  </conditionalFormatting>
  <dataValidations count="4">
    <dataValidation sqref="B5" showDropDown="0" showInputMessage="0" showErrorMessage="1" allowBlank="0" errorTitle="Horizonte a conferir" error="Informe um horizonte inteiro entre 1 e 3.650 dias." type="whole" operator="between">
      <formula1>1</formula1>
      <formula2>3650</formula2>
    </dataValidation>
    <dataValidation sqref="B6:B7" showDropDown="0" showInputMessage="0" showErrorMessage="1" allowBlank="0" errorTitle="Limite a conferir" error="Informe limites inteiros entre 0 e 3.650 dias." type="whole" operator="between">
      <formula1>0</formula1>
      <formula2>3650</formula2>
    </dataValidation>
    <dataValidation sqref="B8" showDropDown="0" showInputMessage="0" showErrorMessage="1" allowBlank="0" errorTitle="Máximo a conferir" error="Informe um máximo inteiro entre 1 e 100 sessões." type="whole" operator="between">
      <formula1>1</formula1>
      <formula2>100</formula2>
    </dataValidation>
    <dataValidation sqref="B9:B10" showDropDown="0" showInputMessage="0" showErrorMessage="1" allowBlank="0" errorTitle="Data a conferir" error="Informe uma data válida dentro do intervalo permitido." type="date" operator="between">
      <formula1>DATE(YEAR(TODAY())-10,1,1)</formula1>
      <formula2>DATE(YEAR(TODAY())+10,12,31)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Operação fictícia de estética</dc:creator>
  <dc:title xmlns:dc="http://purl.org/dc/elements/1.1/">Cronograma de sessões de estética facial</dc:title>
  <dc:subject xmlns:dc="http://purl.org/dc/elements/1.1/">Planejamento fictício de sequências de sessões</dc:subject>
  <dcterms:created xmlns:dcterms="http://purl.org/dc/terms/" xmlns:xsi="http://www.w3.org/2001/XMLSchema-instance" xsi:type="dcterms:W3CDTF">2026-09-09T08:19:16Z</dcterms:created>
  <dcterms:modified xmlns:dcterms="http://purl.org/dc/terms/" xmlns:xsi="http://www.w3.org/2001/XMLSchema-instance" xsi:type="dcterms:W3CDTF">2026-09-09T08:19:17+00:00Z</dcterms:modified>
</cp:coreProperties>
</file>