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cebimentos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1" hidden="1">'Recebimentos'!$A$3:$N$103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"/>
    <numFmt numFmtId="166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FFFFFFFF"/>
      <sz val="18"/>
    </font>
    <font>
      <name val="Calibri"/>
      <b val="1"/>
      <color rgb="FF351432"/>
      <sz val="11"/>
    </font>
    <font>
      <name val="Calibri"/>
      <color rgb="FF262126"/>
      <sz val="10"/>
    </font>
    <font>
      <name val="Calibri"/>
      <b val="1"/>
      <color rgb="FFFFFFFF"/>
      <sz val="11"/>
    </font>
  </fonts>
  <fills count="7">
    <fill>
      <patternFill/>
    </fill>
    <fill>
      <patternFill patternType="gray125"/>
    </fill>
    <fill>
      <patternFill patternType="solid">
        <fgColor rgb="FF351432"/>
      </patternFill>
    </fill>
    <fill>
      <patternFill patternType="solid">
        <fgColor rgb="FFB63D5C"/>
      </patternFill>
    </fill>
    <fill>
      <patternFill patternType="solid">
        <fgColor rgb="FFFFF7F5"/>
      </patternFill>
    </fill>
    <fill>
      <patternFill patternType="solid">
        <fgColor rgb="FFFFFFFF"/>
      </patternFill>
    </fill>
    <fill>
      <patternFill patternType="solid">
        <fgColor rgb="FFF6DFE2"/>
      </patternFill>
    </fill>
  </fills>
  <borders count="2">
    <border>
      <left/>
      <right/>
      <top/>
      <bottom/>
      <diagonal/>
    </border>
    <border>
      <left style="thin">
        <color rgb="FFE4D6DC"/>
      </left>
      <right style="thin">
        <color rgb="FFE4D6DC"/>
      </right>
      <top style="thin">
        <color rgb="FFE4D6DC"/>
      </top>
      <bottom style="thin">
        <color rgb="FFE4D6DC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FFFFFFFF"/>
        <sz val="10"/>
      </font>
      <fill>
        <patternFill patternType="solid">
          <fgColor rgb="FF2F6B4F"/>
        </patternFill>
      </fill>
    </dxf>
    <dxf>
      <font>
        <name val="Calibri"/>
        <b val="1"/>
        <color rgb="FFFFFFFF"/>
        <sz val="10"/>
      </font>
      <fill>
        <patternFill patternType="solid">
          <fgColor rgb="FFB94762"/>
        </patternFill>
      </fill>
    </dxf>
    <dxf>
      <font>
        <name val="Calibri"/>
        <b val="1"/>
        <color rgb="FFB94762"/>
        <sz val="10"/>
      </font>
      <fill>
        <patternFill patternType="solid">
          <fgColor rgb="FFFFE9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por prazo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'Resumo'!F3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351432"/>
              </a:solidFill>
              <a:prstDash val="solid"/>
            </a:ln>
          </spPr>
          <cat>
            <numRef>
              <f>'Resumo'!$E$4:$E$6</f>
            </numRef>
          </cat>
          <val>
            <numRef>
              <f>'Resumo'!$F$4:$F$6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Prazo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em R$</a:t>
                </a:r>
              </a:p>
            </rich>
          </tx>
        </title>
        <numFmt formatCode="&quot;R$&quot; 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FF351432"/>
    <outlinePr summaryBelow="1" summaryRight="1"/>
    <pageSetUpPr/>
  </sheetPr>
  <dimension ref="A1:N12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3" customWidth="1" min="3" max="3"/>
    <col width="20" customWidth="1" min="4" max="4"/>
    <col width="22" customWidth="1" min="5" max="5"/>
    <col width="18" customWidth="1" min="6" max="6"/>
    <col width="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30" customHeight="1">
      <c r="A1" s="1" t="inlineStr">
        <is>
          <t>Controle de contas a receber de salão de beleza</t>
        </is>
      </c>
    </row>
    <row r="2">
      <c r="A2" s="2" t="inlineStr">
        <is>
          <t>Data de referência</t>
        </is>
      </c>
      <c r="B2" s="3">
        <f>'Parâmetros'!$B$4</f>
        <v/>
      </c>
      <c r="D2" s="2" t="inlineStr">
        <is>
          <t>Horizonte de aviso</t>
        </is>
      </c>
      <c r="E2" s="4">
        <f>'Parâmetros'!$B$5</f>
        <v/>
      </c>
      <c r="F2" s="5" t="inlineStr">
        <is>
          <t>dias</t>
        </is>
      </c>
    </row>
    <row r="3">
      <c r="A3" s="6" t="inlineStr">
        <is>
          <t>Indicador</t>
        </is>
      </c>
      <c r="B3" s="6" t="inlineStr">
        <is>
          <t>Resultado</t>
        </is>
      </c>
      <c r="E3" s="6" t="inlineStr">
        <is>
          <t>Faixa de prazo</t>
        </is>
      </c>
      <c r="F3" s="6" t="inlineStr">
        <is>
          <t>Saldo</t>
        </is>
      </c>
    </row>
    <row r="4" ht="22" customHeight="1">
      <c r="A4" s="7" t="inlineStr">
        <is>
          <t>Valor previsto</t>
        </is>
      </c>
      <c r="B4" s="8">
        <f>SUMIF(Recebimentos!$A$4:$A$103,"&lt;&gt;",Recebimentos!$I$4:$I$103)</f>
        <v/>
      </c>
      <c r="E4" s="7" t="inlineStr">
        <is>
          <t>Vencido</t>
        </is>
      </c>
      <c r="F4" s="8">
        <f>B7</f>
        <v/>
      </c>
    </row>
    <row r="5" ht="22" customHeight="1">
      <c r="A5" s="9" t="inlineStr">
        <is>
          <t>Valor recebido</t>
        </is>
      </c>
      <c r="B5" s="10">
        <f>SUMIF(Recebimentos!$A$4:$A$103,"&lt;&gt;",Recebimentos!$K$4:$K$103)</f>
        <v/>
      </c>
      <c r="E5" s="9">
        <f>"Até "&amp;'Parâmetros'!$B$5&amp;" dias"</f>
        <v/>
      </c>
      <c r="F5" s="10">
        <f>B8</f>
        <v/>
      </c>
    </row>
    <row r="6" ht="22" customHeight="1">
      <c r="A6" s="7" t="inlineStr">
        <is>
          <t>Saldo a receber</t>
        </is>
      </c>
      <c r="B6" s="8">
        <f>SUM(Recebimentos!$L$4:$L$103)</f>
        <v/>
      </c>
      <c r="E6" s="7" t="inlineStr">
        <is>
          <t>Após o horizonte</t>
        </is>
      </c>
      <c r="F6" s="8">
        <f>B9</f>
        <v/>
      </c>
    </row>
    <row r="7" ht="22" customHeight="1">
      <c r="A7" s="9" t="inlineStr">
        <is>
          <t>Saldo vencido</t>
        </is>
      </c>
      <c r="B7" s="10">
        <f>SUMIFS(Recebimentos!$L$4:$L$103,Recebimentos!$H$4:$H$103,"&lt;"&amp;'Parâmetros'!$B$4,Recebimentos!$L$4:$L$103,"&gt;0")</f>
        <v/>
      </c>
    </row>
    <row r="8" ht="22" customHeight="1">
      <c r="A8" s="7" t="inlineStr">
        <is>
          <t>Saldo até o horizonte</t>
        </is>
      </c>
      <c r="B8" s="8">
        <f>SUMIFS(Recebimentos!$L$4:$L$103,Recebimentos!$H$4:$H$103,"&gt;="&amp;'Parâmetros'!$B$4,Recebimentos!$H$4:$H$103,"&lt;="&amp;('Parâmetros'!$B$4+'Parâmetros'!$B$5),Recebimentos!$L$4:$L$103,"&gt;0")</f>
        <v/>
      </c>
    </row>
    <row r="9" ht="22" customHeight="1">
      <c r="A9" s="9" t="inlineStr">
        <is>
          <t>Saldo após o horizonte</t>
        </is>
      </c>
      <c r="B9" s="10">
        <f>SUMIFS(Recebimentos!$L$4:$L$103,Recebimentos!$H$4:$H$103,"&gt;"&amp;('Parâmetros'!$B$4+'Parâmetros'!$B$5),Recebimentos!$L$4:$L$103,"&gt;0")</f>
        <v/>
      </c>
    </row>
    <row r="10" ht="22" customHeight="1">
      <c r="A10" s="7" t="inlineStr">
        <is>
          <t>Lançamentos pendentes</t>
        </is>
      </c>
      <c r="B10" s="11">
        <f>COUNTIF(Recebimentos!$L$4:$L$103,"&gt;0")</f>
        <v/>
      </c>
    </row>
    <row r="11" ht="22" customHeight="1">
      <c r="A11" s="9" t="inlineStr">
        <is>
          <t>Percentual recebido</t>
        </is>
      </c>
      <c r="B11" s="12">
        <f>IFERROR(B5/B4,"")</f>
        <v/>
      </c>
    </row>
    <row r="12" ht="22" customHeight="1">
      <c r="A12" s="7" t="inlineStr">
        <is>
          <t>Valor médio pendente</t>
        </is>
      </c>
      <c r="B12" s="8">
        <f>IFERROR(B6/B10,"")</f>
        <v/>
      </c>
    </row>
  </sheetData>
  <mergeCells count="1">
    <mergeCell ref="A1:N1"/>
  </mergeCells>
  <conditionalFormatting sqref="B5">
    <cfRule type="expression" priority="1" dxfId="0">
      <formula>B5&gt;0</formula>
    </cfRule>
  </conditionalFormatting>
  <conditionalFormatting sqref="B7">
    <cfRule type="expression" priority="2" dxfId="1">
      <formula>B7&gt;0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FFB63D5C"/>
    <outlinePr summaryBelow="1" summaryRight="1"/>
    <pageSetUpPr/>
  </sheetPr>
  <dimension ref="A1:R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18" customWidth="1" min="3" max="3"/>
    <col width="22" customWidth="1" min="4" max="4"/>
    <col width="31" customWidth="1" min="5" max="5"/>
    <col width="11" customWidth="1" min="6" max="6"/>
    <col width="16" customWidth="1" min="7" max="7"/>
    <col width="15" customWidth="1" min="8" max="8"/>
    <col width="17" customWidth="1" min="9" max="9"/>
    <col width="20" customWidth="1" min="10" max="10"/>
    <col width="17" customWidth="1" min="11" max="11"/>
    <col width="17" customWidth="1" min="12" max="12"/>
    <col width="19" customWidth="1" min="13" max="13"/>
    <col width="16" customWidth="1" min="14" max="14"/>
    <col hidden="1" width="13" customWidth="1" min="16" max="16"/>
    <col hidden="1" width="13" customWidth="1" min="17" max="17"/>
    <col hidden="1" width="13" customWidth="1" min="18" max="18"/>
  </cols>
  <sheetData>
    <row r="1" ht="30" customHeight="1">
      <c r="A1" s="1" t="inlineStr">
        <is>
          <t>Lançamentos de contas a receber</t>
        </is>
      </c>
    </row>
    <row r="2" ht="22" customHeight="1">
      <c r="A2" s="2" t="inlineStr">
        <is>
          <t>Preencha as células em rosa; situações e saldos são calculados para conferência.</t>
        </is>
      </c>
    </row>
    <row r="3" ht="36" customHeight="1">
      <c r="A3" s="6" t="inlineStr">
        <is>
          <t>Identificador</t>
        </is>
      </c>
      <c r="B3" s="6" t="inlineStr">
        <is>
          <t>Referência do cliente</t>
        </is>
      </c>
      <c r="C3" s="6" t="inlineStr">
        <is>
          <t>Data do atendimento</t>
        </is>
      </c>
      <c r="D3" s="6" t="inlineStr">
        <is>
          <t>Categoria</t>
        </is>
      </c>
      <c r="E3" s="6" t="inlineStr">
        <is>
          <t>Descrição</t>
        </is>
      </c>
      <c r="F3" s="6" t="inlineStr">
        <is>
          <t>Parcela</t>
        </is>
      </c>
      <c r="G3" s="6" t="inlineStr">
        <is>
          <t>Total de parcelas</t>
        </is>
      </c>
      <c r="H3" s="6" t="inlineStr">
        <is>
          <t>Vencimento</t>
        </is>
      </c>
      <c r="I3" s="6" t="inlineStr">
        <is>
          <t>Valor previsto</t>
        </is>
      </c>
      <c r="J3" s="6" t="inlineStr">
        <is>
          <t>Data de recebimento</t>
        </is>
      </c>
      <c r="K3" s="6" t="inlineStr">
        <is>
          <t>Valor recebido</t>
        </is>
      </c>
      <c r="L3" s="6" t="inlineStr">
        <is>
          <t>Saldo</t>
        </is>
      </c>
      <c r="M3" s="6" t="inlineStr">
        <is>
          <t>Situação</t>
        </is>
      </c>
      <c r="N3" s="6" t="inlineStr">
        <is>
          <t>Dias em atraso</t>
        </is>
      </c>
    </row>
    <row r="4" ht="22" customHeight="1">
      <c r="A4" s="13" t="inlineStr">
        <is>
          <t>CR-0001</t>
        </is>
      </c>
      <c r="B4" s="14" t="inlineStr">
        <is>
          <t>Cliente Fictício 001</t>
        </is>
      </c>
      <c r="C4" s="15" t="n">
        <v>46223</v>
      </c>
      <c r="D4" s="13" t="inlineStr">
        <is>
          <t>Cabelo</t>
        </is>
      </c>
      <c r="E4" s="14" t="inlineStr">
        <is>
          <t>Corte e finalização</t>
        </is>
      </c>
      <c r="F4" s="16" t="n">
        <v>1</v>
      </c>
      <c r="G4" s="16" t="n">
        <v>1</v>
      </c>
      <c r="H4" s="15" t="n">
        <v>46243</v>
      </c>
      <c r="I4" s="17" t="n">
        <v>180</v>
      </c>
      <c r="J4" s="15" t="n">
        <v>46244</v>
      </c>
      <c r="K4" s="17" t="n">
        <v>180</v>
      </c>
      <c r="L4" s="8">
        <f>IF(A4="","",IF(OR(I4="",I4&lt;0,K4&lt;0),"",MAX(I4-K4,0)))</f>
        <v/>
      </c>
      <c r="M4" s="18">
        <f>IF(A4="","",IF(OR(H4="",I4="",I4&lt;0,K4&lt;0,AND(J4&lt;&gt;"",OR(K4="",K4&lt;=0)),AND(J4="",K4&gt;0),K4&gt;I4),"Conferir",IF(L4&lt;=0,"Recebido",IF(K4&gt;0,IF(H4&lt;'Parâmetros'!$B$4,"Parcial vencido","Parcial"),IF(H4&lt;'Parâmetros'!$B$4,"Vencido",IF(H4&lt;='Parâmetros'!$B$4+'Parâmetros'!$B$5,"A vencer","Em aberto"))))))</f>
        <v/>
      </c>
      <c r="N4" s="19">
        <f>IF(OR(A4="",H4="",L4="",L4&lt;=0,H4&gt;='Parâmetros'!$B$4),"",'Parâmetros'!$B$4-H4)</f>
        <v/>
      </c>
      <c r="P4">
        <f>'Parâmetros'!$E$4</f>
        <v/>
      </c>
      <c r="Q4">
        <f>'Parâmetros'!$B$7</f>
        <v/>
      </c>
      <c r="R4">
        <f>'Parâmetros'!$B$6</f>
        <v/>
      </c>
    </row>
    <row r="5" ht="22" customHeight="1">
      <c r="A5" s="13" t="inlineStr">
        <is>
          <t>CR-0002</t>
        </is>
      </c>
      <c r="B5" s="14" t="inlineStr">
        <is>
          <t>Cliente Fictício 002</t>
        </is>
      </c>
      <c r="C5" s="15" t="n">
        <v>46238</v>
      </c>
      <c r="D5" s="13" t="inlineStr">
        <is>
          <t>Unhas</t>
        </is>
      </c>
      <c r="E5" s="14" t="inlineStr">
        <is>
          <t>Manicure e esmaltação</t>
        </is>
      </c>
      <c r="F5" s="16" t="n">
        <v>1</v>
      </c>
      <c r="G5" s="16" t="n">
        <v>2</v>
      </c>
      <c r="H5" s="15" t="n">
        <v>46253</v>
      </c>
      <c r="I5" s="17" t="n">
        <v>240</v>
      </c>
      <c r="J5" s="15" t="n"/>
      <c r="K5" s="17" t="n"/>
      <c r="L5" s="10">
        <f>IF(A5="","",IF(OR(I5="",I5&lt;0,K5&lt;0),"",MAX(I5-K5,0)))</f>
        <v/>
      </c>
      <c r="M5" s="20">
        <f>IF(A5="","",IF(OR(H5="",I5="",I5&lt;0,K5&lt;0,AND(J5&lt;&gt;"",OR(K5="",K5&lt;=0)),AND(J5="",K5&gt;0),K5&gt;I5),"Conferir",IF(L5&lt;=0,"Recebido",IF(K5&gt;0,IF(H5&lt;'Parâmetros'!$B$4,"Parcial vencido","Parcial"),IF(H5&lt;'Parâmetros'!$B$4,"Vencido",IF(H5&lt;='Parâmetros'!$B$4+'Parâmetros'!$B$5,"A vencer","Em aberto"))))))</f>
        <v/>
      </c>
      <c r="N5" s="21">
        <f>IF(OR(A5="",H5="",L5="",L5&lt;=0,H5&gt;='Parâmetros'!$B$4),"",'Parâmetros'!$B$4-H5)</f>
        <v/>
      </c>
      <c r="P5">
        <f>'Parâmetros'!$E$5</f>
        <v/>
      </c>
      <c r="Q5">
        <f>'Parâmetros'!$B$7</f>
        <v/>
      </c>
      <c r="R5">
        <f>'Parâmetros'!$B$6</f>
        <v/>
      </c>
    </row>
    <row r="6" ht="22" customHeight="1">
      <c r="A6" s="13" t="inlineStr">
        <is>
          <t>CR-0003</t>
        </is>
      </c>
      <c r="B6" s="14" t="inlineStr">
        <is>
          <t>Cliente Fictício 003</t>
        </is>
      </c>
      <c r="C6" s="15" t="n">
        <v>46245</v>
      </c>
      <c r="D6" s="13" t="inlineStr">
        <is>
          <t>Cabelo</t>
        </is>
      </c>
      <c r="E6" s="14" t="inlineStr">
        <is>
          <t>Pacote de escovas</t>
        </is>
      </c>
      <c r="F6" s="16" t="n">
        <v>2</v>
      </c>
      <c r="G6" s="16" t="n">
        <v>3</v>
      </c>
      <c r="H6" s="15" t="n">
        <v>46263</v>
      </c>
      <c r="I6" s="17" t="n">
        <v>300</v>
      </c>
      <c r="J6" s="15" t="n">
        <v>46268</v>
      </c>
      <c r="K6" s="17" t="n">
        <v>120</v>
      </c>
      <c r="L6" s="8">
        <f>IF(A6="","",IF(OR(I6="",I6&lt;0,K6&lt;0),"",MAX(I6-K6,0)))</f>
        <v/>
      </c>
      <c r="M6" s="18">
        <f>IF(A6="","",IF(OR(H6="",I6="",I6&lt;0,K6&lt;0,AND(J6&lt;&gt;"",OR(K6="",K6&lt;=0)),AND(J6="",K6&gt;0),K6&gt;I6),"Conferir",IF(L6&lt;=0,"Recebido",IF(K6&gt;0,IF(H6&lt;'Parâmetros'!$B$4,"Parcial vencido","Parcial"),IF(H6&lt;'Parâmetros'!$B$4,"Vencido",IF(H6&lt;='Parâmetros'!$B$4+'Parâmetros'!$B$5,"A vencer","Em aberto"))))))</f>
        <v/>
      </c>
      <c r="N6" s="19">
        <f>IF(OR(A6="",H6="",L6="",L6&lt;=0,H6&gt;='Parâmetros'!$B$4),"",'Parâmetros'!$B$4-H6)</f>
        <v/>
      </c>
      <c r="P6">
        <f>'Parâmetros'!$E$6</f>
        <v/>
      </c>
      <c r="Q6">
        <f>'Parâmetros'!$B$7</f>
        <v/>
      </c>
      <c r="R6">
        <f>'Parâmetros'!$B$6</f>
        <v/>
      </c>
    </row>
    <row r="7" ht="22" customHeight="1">
      <c r="A7" s="13" t="inlineStr">
        <is>
          <t>CR-0004</t>
        </is>
      </c>
      <c r="B7" s="14" t="inlineStr">
        <is>
          <t>Cliente Fictício 004</t>
        </is>
      </c>
      <c r="C7" s="15" t="n">
        <v>46268</v>
      </c>
      <c r="D7" s="13" t="inlineStr">
        <is>
          <t>Barbearia</t>
        </is>
      </c>
      <c r="E7" s="14" t="inlineStr">
        <is>
          <t>Corte e barba</t>
        </is>
      </c>
      <c r="F7" s="16" t="n">
        <v>1</v>
      </c>
      <c r="G7" s="16" t="n">
        <v>1</v>
      </c>
      <c r="H7" s="15" t="n">
        <v>46273</v>
      </c>
      <c r="I7" s="17" t="n">
        <v>150</v>
      </c>
      <c r="J7" s="15" t="n"/>
      <c r="K7" s="17" t="n"/>
      <c r="L7" s="10">
        <f>IF(A7="","",IF(OR(I7="",I7&lt;0,K7&lt;0),"",MAX(I7-K7,0)))</f>
        <v/>
      </c>
      <c r="M7" s="20">
        <f>IF(A7="","",IF(OR(H7="",I7="",I7&lt;0,K7&lt;0,AND(J7&lt;&gt;"",OR(K7="",K7&lt;=0)),AND(J7="",K7&gt;0),K7&gt;I7),"Conferir",IF(L7&lt;=0,"Recebido",IF(K7&gt;0,IF(H7&lt;'Parâmetros'!$B$4,"Parcial vencido","Parcial"),IF(H7&lt;'Parâmetros'!$B$4,"Vencido",IF(H7&lt;='Parâmetros'!$B$4+'Parâmetros'!$B$5,"A vencer","Em aberto"))))))</f>
        <v/>
      </c>
      <c r="N7" s="21">
        <f>IF(OR(A7="",H7="",L7="",L7&lt;=0,H7&gt;='Parâmetros'!$B$4),"",'Parâmetros'!$B$4-H7)</f>
        <v/>
      </c>
      <c r="P7">
        <f>'Parâmetros'!$E$7</f>
        <v/>
      </c>
      <c r="Q7">
        <f>'Parâmetros'!$B$7</f>
        <v/>
      </c>
      <c r="R7">
        <f>'Parâmetros'!$B$6</f>
        <v/>
      </c>
    </row>
    <row r="8" ht="22" customHeight="1">
      <c r="A8" s="13" t="inlineStr">
        <is>
          <t>CR-0005</t>
        </is>
      </c>
      <c r="B8" s="14" t="inlineStr">
        <is>
          <t>Cliente Fictício 005</t>
        </is>
      </c>
      <c r="C8" s="15" t="n">
        <v>46270</v>
      </c>
      <c r="D8" s="13" t="inlineStr">
        <is>
          <t>Estética não clínica</t>
        </is>
      </c>
      <c r="E8" s="14" t="inlineStr">
        <is>
          <t>Cuidados faciais não clínicos</t>
        </is>
      </c>
      <c r="F8" s="16" t="n">
        <v>1</v>
      </c>
      <c r="G8" s="16" t="n">
        <v>2</v>
      </c>
      <c r="H8" s="15" t="n">
        <v>46276</v>
      </c>
      <c r="I8" s="17" t="n">
        <v>220</v>
      </c>
      <c r="J8" s="15" t="n"/>
      <c r="K8" s="17" t="n"/>
      <c r="L8" s="8">
        <f>IF(A8="","",IF(OR(I8="",I8&lt;0,K8&lt;0),"",MAX(I8-K8,0)))</f>
        <v/>
      </c>
      <c r="M8" s="18">
        <f>IF(A8="","",IF(OR(H8="",I8="",I8&lt;0,K8&lt;0,AND(J8&lt;&gt;"",OR(K8="",K8&lt;=0)),AND(J8="",K8&gt;0),K8&gt;I8),"Conferir",IF(L8&lt;=0,"Recebido",IF(K8&gt;0,IF(H8&lt;'Parâmetros'!$B$4,"Parcial vencido","Parcial"),IF(H8&lt;'Parâmetros'!$B$4,"Vencido",IF(H8&lt;='Parâmetros'!$B$4+'Parâmetros'!$B$5,"A vencer","Em aberto"))))))</f>
        <v/>
      </c>
      <c r="N8" s="19">
        <f>IF(OR(A8="",H8="",L8="",L8&lt;=0,H8&gt;='Parâmetros'!$B$4),"",'Parâmetros'!$B$4-H8)</f>
        <v/>
      </c>
      <c r="P8">
        <f>'Parâmetros'!$E$8</f>
        <v/>
      </c>
      <c r="Q8">
        <f>'Parâmetros'!$B$7</f>
        <v/>
      </c>
      <c r="R8">
        <f>'Parâmetros'!$B$6</f>
        <v/>
      </c>
    </row>
    <row r="9" ht="22" customHeight="1">
      <c r="A9" s="13" t="inlineStr">
        <is>
          <t>CR-0006</t>
        </is>
      </c>
      <c r="B9" s="14" t="inlineStr">
        <is>
          <t>Cliente Fictício 006</t>
        </is>
      </c>
      <c r="C9" s="15" t="n">
        <v>46273</v>
      </c>
      <c r="D9" s="13" t="inlineStr">
        <is>
          <t>Cabelo</t>
        </is>
      </c>
      <c r="E9" s="14" t="inlineStr">
        <is>
          <t>Hidratação e escova</t>
        </is>
      </c>
      <c r="F9" s="16" t="n">
        <v>1</v>
      </c>
      <c r="G9" s="16" t="n">
        <v>1</v>
      </c>
      <c r="H9" s="15" t="n">
        <v>46283</v>
      </c>
      <c r="I9" s="17" t="n">
        <v>195</v>
      </c>
      <c r="J9" s="15" t="n"/>
      <c r="K9" s="17" t="n"/>
      <c r="L9" s="10">
        <f>IF(A9="","",IF(OR(I9="",I9&lt;0,K9&lt;0),"",MAX(I9-K9,0)))</f>
        <v/>
      </c>
      <c r="M9" s="20">
        <f>IF(A9="","",IF(OR(H9="",I9="",I9&lt;0,K9&lt;0,AND(J9&lt;&gt;"",OR(K9="",K9&lt;=0)),AND(J9="",K9&gt;0),K9&gt;I9),"Conferir",IF(L9&lt;=0,"Recebido",IF(K9&gt;0,IF(H9&lt;'Parâmetros'!$B$4,"Parcial vencido","Parcial"),IF(H9&lt;'Parâmetros'!$B$4,"Vencido",IF(H9&lt;='Parâmetros'!$B$4+'Parâmetros'!$B$5,"A vencer","Em aberto"))))))</f>
        <v/>
      </c>
      <c r="N9" s="21">
        <f>IF(OR(A9="",H9="",L9="",L9&lt;=0,H9&gt;='Parâmetros'!$B$4),"",'Parâmetros'!$B$4-H9)</f>
        <v/>
      </c>
      <c r="Q9">
        <f>'Parâmetros'!$B$7</f>
        <v/>
      </c>
      <c r="R9">
        <f>'Parâmetros'!$B$6</f>
        <v/>
      </c>
    </row>
    <row r="10" ht="22" customHeight="1">
      <c r="A10" s="13" t="inlineStr">
        <is>
          <t>CR-0007</t>
        </is>
      </c>
      <c r="B10" s="14" t="inlineStr">
        <is>
          <t>Cliente Fictício 007</t>
        </is>
      </c>
      <c r="C10" s="15" t="n">
        <v>46255</v>
      </c>
      <c r="D10" s="13" t="inlineStr">
        <is>
          <t>Unhas</t>
        </is>
      </c>
      <c r="E10" s="14" t="inlineStr">
        <is>
          <t>Pedicure simples</t>
        </is>
      </c>
      <c r="F10" s="16" t="n">
        <v>1</v>
      </c>
      <c r="G10" s="16" t="n">
        <v>1</v>
      </c>
      <c r="H10" s="15" t="n">
        <v>46268</v>
      </c>
      <c r="I10" s="17" t="n">
        <v>130</v>
      </c>
      <c r="J10" s="15" t="n">
        <v>46269</v>
      </c>
      <c r="K10" s="17" t="n">
        <v>130</v>
      </c>
      <c r="L10" s="8">
        <f>IF(A10="","",IF(OR(I10="",I10&lt;0,K10&lt;0),"",MAX(I10-K10,0)))</f>
        <v/>
      </c>
      <c r="M10" s="18">
        <f>IF(A10="","",IF(OR(H10="",I10="",I10&lt;0,K10&lt;0,AND(J10&lt;&gt;"",OR(K10="",K10&lt;=0)),AND(J10="",K10&gt;0),K10&gt;I10),"Conferir",IF(L10&lt;=0,"Recebido",IF(K10&gt;0,IF(H10&lt;'Parâmetros'!$B$4,"Parcial vencido","Parcial"),IF(H10&lt;'Parâmetros'!$B$4,"Vencido",IF(H10&lt;='Parâmetros'!$B$4+'Parâmetros'!$B$5,"A vencer","Em aberto"))))))</f>
        <v/>
      </c>
      <c r="N10" s="19">
        <f>IF(OR(A10="",H10="",L10="",L10&lt;=0,H10&gt;='Parâmetros'!$B$4),"",'Parâmetros'!$B$4-H10)</f>
        <v/>
      </c>
      <c r="Q10">
        <f>'Parâmetros'!$B$7</f>
        <v/>
      </c>
      <c r="R10">
        <f>'Parâmetros'!$B$6</f>
        <v/>
      </c>
    </row>
    <row r="11" ht="22" customHeight="1">
      <c r="A11" s="13" t="inlineStr">
        <is>
          <t>CR-0008</t>
        </is>
      </c>
      <c r="B11" s="14" t="inlineStr">
        <is>
          <t>Cliente Fictício 008</t>
        </is>
      </c>
      <c r="C11" s="15" t="n">
        <v>46271</v>
      </c>
      <c r="D11" s="13" t="inlineStr">
        <is>
          <t>Cabelo</t>
        </is>
      </c>
      <c r="E11" s="14" t="inlineStr">
        <is>
          <t>Coloração e finalização</t>
        </is>
      </c>
      <c r="F11" s="16" t="n">
        <v>2</v>
      </c>
      <c r="G11" s="16" t="n">
        <v>3</v>
      </c>
      <c r="H11" s="15" t="n">
        <v>46293</v>
      </c>
      <c r="I11" s="17" t="n">
        <v>420</v>
      </c>
      <c r="J11" s="15" t="n"/>
      <c r="K11" s="17" t="n"/>
      <c r="L11" s="10">
        <f>IF(A11="","",IF(OR(I11="",I11&lt;0,K11&lt;0),"",MAX(I11-K11,0)))</f>
        <v/>
      </c>
      <c r="M11" s="20">
        <f>IF(A11="","",IF(OR(H11="",I11="",I11&lt;0,K11&lt;0,AND(J11&lt;&gt;"",OR(K11="",K11&lt;=0)),AND(J11="",K11&gt;0),K11&gt;I11),"Conferir",IF(L11&lt;=0,"Recebido",IF(K11&gt;0,IF(H11&lt;'Parâmetros'!$B$4,"Parcial vencido","Parcial"),IF(H11&lt;'Parâmetros'!$B$4,"Vencido",IF(H11&lt;='Parâmetros'!$B$4+'Parâmetros'!$B$5,"A vencer","Em aberto"))))))</f>
        <v/>
      </c>
      <c r="N11" s="21">
        <f>IF(OR(A11="",H11="",L11="",L11&lt;=0,H11&gt;='Parâmetros'!$B$4),"",'Parâmetros'!$B$4-H11)</f>
        <v/>
      </c>
      <c r="Q11">
        <f>'Parâmetros'!$B$7</f>
        <v/>
      </c>
      <c r="R11">
        <f>'Parâmetros'!$B$6</f>
        <v/>
      </c>
    </row>
    <row r="12" ht="22" customHeight="1">
      <c r="A12" s="13" t="inlineStr">
        <is>
          <t>CR-0009</t>
        </is>
      </c>
      <c r="B12" s="14" t="inlineStr">
        <is>
          <t>Cliente Fictício 009</t>
        </is>
      </c>
      <c r="C12" s="15" t="n">
        <v>46261</v>
      </c>
      <c r="D12" s="13" t="inlineStr">
        <is>
          <t>Barbearia</t>
        </is>
      </c>
      <c r="E12" s="14" t="inlineStr">
        <is>
          <t>Barba e acabamento</t>
        </is>
      </c>
      <c r="F12" s="16" t="n">
        <v>1</v>
      </c>
      <c r="G12" s="16" t="n">
        <v>1</v>
      </c>
      <c r="H12" s="15" t="n">
        <v>46271</v>
      </c>
      <c r="I12" s="17" t="n">
        <v>110</v>
      </c>
      <c r="J12" s="15" t="n">
        <v>46271</v>
      </c>
      <c r="K12" s="17" t="n">
        <v>110</v>
      </c>
      <c r="L12" s="8">
        <f>IF(A12="","",IF(OR(I12="",I12&lt;0,K12&lt;0),"",MAX(I12-K12,0)))</f>
        <v/>
      </c>
      <c r="M12" s="18">
        <f>IF(A12="","",IF(OR(H12="",I12="",I12&lt;0,K12&lt;0,AND(J12&lt;&gt;"",OR(K12="",K12&lt;=0)),AND(J12="",K12&gt;0),K12&gt;I12),"Conferir",IF(L12&lt;=0,"Recebido",IF(K12&gt;0,IF(H12&lt;'Parâmetros'!$B$4,"Parcial vencido","Parcial"),IF(H12&lt;'Parâmetros'!$B$4,"Vencido",IF(H12&lt;='Parâmetros'!$B$4+'Parâmetros'!$B$5,"A vencer","Em aberto"))))))</f>
        <v/>
      </c>
      <c r="N12" s="19">
        <f>IF(OR(A12="",H12="",L12="",L12&lt;=0,H12&gt;='Parâmetros'!$B$4),"",'Parâmetros'!$B$4-H12)</f>
        <v/>
      </c>
      <c r="Q12">
        <f>'Parâmetros'!$B$7</f>
        <v/>
      </c>
      <c r="R12">
        <f>'Parâmetros'!$B$6</f>
        <v/>
      </c>
    </row>
    <row r="13" ht="22" customHeight="1">
      <c r="A13" s="13" t="inlineStr">
        <is>
          <t>CR-0010</t>
        </is>
      </c>
      <c r="B13" s="14" t="inlineStr">
        <is>
          <t>Cliente Fictício 010</t>
        </is>
      </c>
      <c r="C13" s="15" t="n">
        <v>46269</v>
      </c>
      <c r="D13" s="13" t="inlineStr">
        <is>
          <t>Outros</t>
        </is>
      </c>
      <c r="E13" s="14" t="inlineStr">
        <is>
          <t>Produção de penteado</t>
        </is>
      </c>
      <c r="F13" s="16" t="n">
        <v>1</v>
      </c>
      <c r="G13" s="16" t="n">
        <v>2</v>
      </c>
      <c r="H13" s="15" t="n">
        <v>46279</v>
      </c>
      <c r="I13" s="17" t="n">
        <v>260</v>
      </c>
      <c r="J13" s="15" t="n">
        <v>46273</v>
      </c>
      <c r="K13" s="17" t="n">
        <v>100</v>
      </c>
      <c r="L13" s="10">
        <f>IF(A13="","",IF(OR(I13="",I13&lt;0,K13&lt;0),"",MAX(I13-K13,0)))</f>
        <v/>
      </c>
      <c r="M13" s="20">
        <f>IF(A13="","",IF(OR(H13="",I13="",I13&lt;0,K13&lt;0,AND(J13&lt;&gt;"",OR(K13="",K13&lt;=0)),AND(J13="",K13&gt;0),K13&gt;I13),"Conferir",IF(L13&lt;=0,"Recebido",IF(K13&gt;0,IF(H13&lt;'Parâmetros'!$B$4,"Parcial vencido","Parcial"),IF(H13&lt;'Parâmetros'!$B$4,"Vencido",IF(H13&lt;='Parâmetros'!$B$4+'Parâmetros'!$B$5,"A vencer","Em aberto"))))))</f>
        <v/>
      </c>
      <c r="N13" s="21">
        <f>IF(OR(A13="",H13="",L13="",L13&lt;=0,H13&gt;='Parâmetros'!$B$4),"",'Parâmetros'!$B$4-H13)</f>
        <v/>
      </c>
      <c r="Q13">
        <f>'Parâmetros'!$B$7</f>
        <v/>
      </c>
      <c r="R13">
        <f>'Parâmetros'!$B$6</f>
        <v/>
      </c>
    </row>
    <row r="14" ht="22" customHeight="1">
      <c r="A14" s="13" t="n"/>
      <c r="B14" s="14" t="n"/>
      <c r="C14" s="15" t="n"/>
      <c r="D14" s="13" t="n"/>
      <c r="E14" s="14" t="n"/>
      <c r="F14" s="16" t="n"/>
      <c r="G14" s="16" t="n"/>
      <c r="H14" s="15" t="n"/>
      <c r="I14" s="17" t="n"/>
      <c r="J14" s="15" t="n"/>
      <c r="K14" s="17" t="n"/>
      <c r="L14" s="8">
        <f>IF(A14="","",IF(OR(I14="",I14&lt;0,K14&lt;0),"",MAX(I14-K14,0)))</f>
        <v/>
      </c>
      <c r="M14" s="18">
        <f>IF(A14="","",IF(OR(H14="",I14="",I14&lt;0,K14&lt;0,AND(J14&lt;&gt;"",OR(K14="",K14&lt;=0)),AND(J14="",K14&gt;0),K14&gt;I14),"Conferir",IF(L14&lt;=0,"Recebido",IF(K14&gt;0,IF(H14&lt;'Parâmetros'!$B$4,"Parcial vencido","Parcial"),IF(H14&lt;'Parâmetros'!$B$4,"Vencido",IF(H14&lt;='Parâmetros'!$B$4+'Parâmetros'!$B$5,"A vencer","Em aberto"))))))</f>
        <v/>
      </c>
      <c r="N14" s="19">
        <f>IF(OR(A14="",H14="",L14="",L14&lt;=0,H14&gt;='Parâmetros'!$B$4),"",'Parâmetros'!$B$4-H14)</f>
        <v/>
      </c>
      <c r="Q14">
        <f>'Parâmetros'!$B$7</f>
        <v/>
      </c>
      <c r="R14">
        <f>'Parâmetros'!$B$6</f>
        <v/>
      </c>
    </row>
    <row r="15" ht="22" customHeight="1">
      <c r="A15" s="13" t="n"/>
      <c r="B15" s="14" t="n"/>
      <c r="C15" s="15" t="n"/>
      <c r="D15" s="13" t="n"/>
      <c r="E15" s="14" t="n"/>
      <c r="F15" s="16" t="n"/>
      <c r="G15" s="16" t="n"/>
      <c r="H15" s="15" t="n"/>
      <c r="I15" s="17" t="n"/>
      <c r="J15" s="15" t="n"/>
      <c r="K15" s="17" t="n"/>
      <c r="L15" s="10">
        <f>IF(A15="","",IF(OR(I15="",I15&lt;0,K15&lt;0),"",MAX(I15-K15,0)))</f>
        <v/>
      </c>
      <c r="M15" s="20">
        <f>IF(A15="","",IF(OR(H15="",I15="",I15&lt;0,K15&lt;0,AND(J15&lt;&gt;"",OR(K15="",K15&lt;=0)),AND(J15="",K15&gt;0),K15&gt;I15),"Conferir",IF(L15&lt;=0,"Recebido",IF(K15&gt;0,IF(H15&lt;'Parâmetros'!$B$4,"Parcial vencido","Parcial"),IF(H15&lt;'Parâmetros'!$B$4,"Vencido",IF(H15&lt;='Parâmetros'!$B$4+'Parâmetros'!$B$5,"A vencer","Em aberto"))))))</f>
        <v/>
      </c>
      <c r="N15" s="21">
        <f>IF(OR(A15="",H15="",L15="",L15&lt;=0,H15&gt;='Parâmetros'!$B$4),"",'Parâmetros'!$B$4-H15)</f>
        <v/>
      </c>
      <c r="Q15">
        <f>'Parâmetros'!$B$7</f>
        <v/>
      </c>
      <c r="R15">
        <f>'Parâmetros'!$B$6</f>
        <v/>
      </c>
    </row>
    <row r="16" ht="22" customHeight="1">
      <c r="A16" s="13" t="n"/>
      <c r="B16" s="14" t="n"/>
      <c r="C16" s="15" t="n"/>
      <c r="D16" s="13" t="n"/>
      <c r="E16" s="14" t="n"/>
      <c r="F16" s="16" t="n"/>
      <c r="G16" s="16" t="n"/>
      <c r="H16" s="15" t="n"/>
      <c r="I16" s="17" t="n"/>
      <c r="J16" s="15" t="n"/>
      <c r="K16" s="17" t="n"/>
      <c r="L16" s="8">
        <f>IF(A16="","",IF(OR(I16="",I16&lt;0,K16&lt;0),"",MAX(I16-K16,0)))</f>
        <v/>
      </c>
      <c r="M16" s="18">
        <f>IF(A16="","",IF(OR(H16="",I16="",I16&lt;0,K16&lt;0,AND(J16&lt;&gt;"",OR(K16="",K16&lt;=0)),AND(J16="",K16&gt;0),K16&gt;I16),"Conferir",IF(L16&lt;=0,"Recebido",IF(K16&gt;0,IF(H16&lt;'Parâmetros'!$B$4,"Parcial vencido","Parcial"),IF(H16&lt;'Parâmetros'!$B$4,"Vencido",IF(H16&lt;='Parâmetros'!$B$4+'Parâmetros'!$B$5,"A vencer","Em aberto"))))))</f>
        <v/>
      </c>
      <c r="N16" s="19">
        <f>IF(OR(A16="",H16="",L16="",L16&lt;=0,H16&gt;='Parâmetros'!$B$4),"",'Parâmetros'!$B$4-H16)</f>
        <v/>
      </c>
      <c r="Q16">
        <f>'Parâmetros'!$B$7</f>
        <v/>
      </c>
      <c r="R16">
        <f>'Parâmetros'!$B$6</f>
        <v/>
      </c>
    </row>
    <row r="17" ht="22" customHeight="1">
      <c r="A17" s="13" t="n"/>
      <c r="B17" s="14" t="n"/>
      <c r="C17" s="15" t="n"/>
      <c r="D17" s="13" t="n"/>
      <c r="E17" s="14" t="n"/>
      <c r="F17" s="16" t="n"/>
      <c r="G17" s="16" t="n"/>
      <c r="H17" s="15" t="n"/>
      <c r="I17" s="17" t="n"/>
      <c r="J17" s="15" t="n"/>
      <c r="K17" s="17" t="n"/>
      <c r="L17" s="10">
        <f>IF(A17="","",IF(OR(I17="",I17&lt;0,K17&lt;0),"",MAX(I17-K17,0)))</f>
        <v/>
      </c>
      <c r="M17" s="20">
        <f>IF(A17="","",IF(OR(H17="",I17="",I17&lt;0,K17&lt;0,AND(J17&lt;&gt;"",OR(K17="",K17&lt;=0)),AND(J17="",K17&gt;0),K17&gt;I17),"Conferir",IF(L17&lt;=0,"Recebido",IF(K17&gt;0,IF(H17&lt;'Parâmetros'!$B$4,"Parcial vencido","Parcial"),IF(H17&lt;'Parâmetros'!$B$4,"Vencido",IF(H17&lt;='Parâmetros'!$B$4+'Parâmetros'!$B$5,"A vencer","Em aberto"))))))</f>
        <v/>
      </c>
      <c r="N17" s="21">
        <f>IF(OR(A17="",H17="",L17="",L17&lt;=0,H17&gt;='Parâmetros'!$B$4),"",'Parâmetros'!$B$4-H17)</f>
        <v/>
      </c>
      <c r="Q17">
        <f>'Parâmetros'!$B$7</f>
        <v/>
      </c>
      <c r="R17">
        <f>'Parâmetros'!$B$6</f>
        <v/>
      </c>
    </row>
    <row r="18" ht="22" customHeight="1">
      <c r="A18" s="13" t="n"/>
      <c r="B18" s="14" t="n"/>
      <c r="C18" s="15" t="n"/>
      <c r="D18" s="13" t="n"/>
      <c r="E18" s="14" t="n"/>
      <c r="F18" s="16" t="n"/>
      <c r="G18" s="16" t="n"/>
      <c r="H18" s="15" t="n"/>
      <c r="I18" s="17" t="n"/>
      <c r="J18" s="15" t="n"/>
      <c r="K18" s="17" t="n"/>
      <c r="L18" s="8">
        <f>IF(A18="","",IF(OR(I18="",I18&lt;0,K18&lt;0),"",MAX(I18-K18,0)))</f>
        <v/>
      </c>
      <c r="M18" s="18">
        <f>IF(A18="","",IF(OR(H18="",I18="",I18&lt;0,K18&lt;0,AND(J18&lt;&gt;"",OR(K18="",K18&lt;=0)),AND(J18="",K18&gt;0),K18&gt;I18),"Conferir",IF(L18&lt;=0,"Recebido",IF(K18&gt;0,IF(H18&lt;'Parâmetros'!$B$4,"Parcial vencido","Parcial"),IF(H18&lt;'Parâmetros'!$B$4,"Vencido",IF(H18&lt;='Parâmetros'!$B$4+'Parâmetros'!$B$5,"A vencer","Em aberto"))))))</f>
        <v/>
      </c>
      <c r="N18" s="19">
        <f>IF(OR(A18="",H18="",L18="",L18&lt;=0,H18&gt;='Parâmetros'!$B$4),"",'Parâmetros'!$B$4-H18)</f>
        <v/>
      </c>
      <c r="Q18">
        <f>'Parâmetros'!$B$7</f>
        <v/>
      </c>
      <c r="R18">
        <f>'Parâmetros'!$B$6</f>
        <v/>
      </c>
    </row>
    <row r="19" ht="22" customHeight="1">
      <c r="A19" s="13" t="n"/>
      <c r="B19" s="14" t="n"/>
      <c r="C19" s="15" t="n"/>
      <c r="D19" s="13" t="n"/>
      <c r="E19" s="14" t="n"/>
      <c r="F19" s="16" t="n"/>
      <c r="G19" s="16" t="n"/>
      <c r="H19" s="15" t="n"/>
      <c r="I19" s="17" t="n"/>
      <c r="J19" s="15" t="n"/>
      <c r="K19" s="17" t="n"/>
      <c r="L19" s="10">
        <f>IF(A19="","",IF(OR(I19="",I19&lt;0,K19&lt;0),"",MAX(I19-K19,0)))</f>
        <v/>
      </c>
      <c r="M19" s="20">
        <f>IF(A19="","",IF(OR(H19="",I19="",I19&lt;0,K19&lt;0,AND(J19&lt;&gt;"",OR(K19="",K19&lt;=0)),AND(J19="",K19&gt;0),K19&gt;I19),"Conferir",IF(L19&lt;=0,"Recebido",IF(K19&gt;0,IF(H19&lt;'Parâmetros'!$B$4,"Parcial vencido","Parcial"),IF(H19&lt;'Parâmetros'!$B$4,"Vencido",IF(H19&lt;='Parâmetros'!$B$4+'Parâmetros'!$B$5,"A vencer","Em aberto"))))))</f>
        <v/>
      </c>
      <c r="N19" s="21">
        <f>IF(OR(A19="",H19="",L19="",L19&lt;=0,H19&gt;='Parâmetros'!$B$4),"",'Parâmetros'!$B$4-H19)</f>
        <v/>
      </c>
      <c r="Q19">
        <f>'Parâmetros'!$B$7</f>
        <v/>
      </c>
      <c r="R19">
        <f>'Parâmetros'!$B$6</f>
        <v/>
      </c>
    </row>
    <row r="20" ht="22" customHeight="1">
      <c r="A20" s="13" t="n"/>
      <c r="B20" s="14" t="n"/>
      <c r="C20" s="15" t="n"/>
      <c r="D20" s="13" t="n"/>
      <c r="E20" s="14" t="n"/>
      <c r="F20" s="16" t="n"/>
      <c r="G20" s="16" t="n"/>
      <c r="H20" s="15" t="n"/>
      <c r="I20" s="17" t="n"/>
      <c r="J20" s="15" t="n"/>
      <c r="K20" s="17" t="n"/>
      <c r="L20" s="8">
        <f>IF(A20="","",IF(OR(I20="",I20&lt;0,K20&lt;0),"",MAX(I20-K20,0)))</f>
        <v/>
      </c>
      <c r="M20" s="18">
        <f>IF(A20="","",IF(OR(H20="",I20="",I20&lt;0,K20&lt;0,AND(J20&lt;&gt;"",OR(K20="",K20&lt;=0)),AND(J20="",K20&gt;0),K20&gt;I20),"Conferir",IF(L20&lt;=0,"Recebido",IF(K20&gt;0,IF(H20&lt;'Parâmetros'!$B$4,"Parcial vencido","Parcial"),IF(H20&lt;'Parâmetros'!$B$4,"Vencido",IF(H20&lt;='Parâmetros'!$B$4+'Parâmetros'!$B$5,"A vencer","Em aberto"))))))</f>
        <v/>
      </c>
      <c r="N20" s="19">
        <f>IF(OR(A20="",H20="",L20="",L20&lt;=0,H20&gt;='Parâmetros'!$B$4),"",'Parâmetros'!$B$4-H20)</f>
        <v/>
      </c>
      <c r="Q20">
        <f>'Parâmetros'!$B$7</f>
        <v/>
      </c>
      <c r="R20">
        <f>'Parâmetros'!$B$6</f>
        <v/>
      </c>
    </row>
    <row r="21" ht="22" customHeight="1">
      <c r="A21" s="13" t="n"/>
      <c r="B21" s="14" t="n"/>
      <c r="C21" s="15" t="n"/>
      <c r="D21" s="13" t="n"/>
      <c r="E21" s="14" t="n"/>
      <c r="F21" s="16" t="n"/>
      <c r="G21" s="16" t="n"/>
      <c r="H21" s="15" t="n"/>
      <c r="I21" s="17" t="n"/>
      <c r="J21" s="15" t="n"/>
      <c r="K21" s="17" t="n"/>
      <c r="L21" s="10">
        <f>IF(A21="","",IF(OR(I21="",I21&lt;0,K21&lt;0),"",MAX(I21-K21,0)))</f>
        <v/>
      </c>
      <c r="M21" s="20">
        <f>IF(A21="","",IF(OR(H21="",I21="",I21&lt;0,K21&lt;0,AND(J21&lt;&gt;"",OR(K21="",K21&lt;=0)),AND(J21="",K21&gt;0),K21&gt;I21),"Conferir",IF(L21&lt;=0,"Recebido",IF(K21&gt;0,IF(H21&lt;'Parâmetros'!$B$4,"Parcial vencido","Parcial"),IF(H21&lt;'Parâmetros'!$B$4,"Vencido",IF(H21&lt;='Parâmetros'!$B$4+'Parâmetros'!$B$5,"A vencer","Em aberto"))))))</f>
        <v/>
      </c>
      <c r="N21" s="21">
        <f>IF(OR(A21="",H21="",L21="",L21&lt;=0,H21&gt;='Parâmetros'!$B$4),"",'Parâmetros'!$B$4-H21)</f>
        <v/>
      </c>
      <c r="Q21">
        <f>'Parâmetros'!$B$7</f>
        <v/>
      </c>
      <c r="R21">
        <f>'Parâmetros'!$B$6</f>
        <v/>
      </c>
    </row>
    <row r="22" ht="22" customHeight="1">
      <c r="A22" s="13" t="n"/>
      <c r="B22" s="14" t="n"/>
      <c r="C22" s="15" t="n"/>
      <c r="D22" s="13" t="n"/>
      <c r="E22" s="14" t="n"/>
      <c r="F22" s="16" t="n"/>
      <c r="G22" s="16" t="n"/>
      <c r="H22" s="15" t="n"/>
      <c r="I22" s="17" t="n"/>
      <c r="J22" s="15" t="n"/>
      <c r="K22" s="17" t="n"/>
      <c r="L22" s="8">
        <f>IF(A22="","",IF(OR(I22="",I22&lt;0,K22&lt;0),"",MAX(I22-K22,0)))</f>
        <v/>
      </c>
      <c r="M22" s="18">
        <f>IF(A22="","",IF(OR(H22="",I22="",I22&lt;0,K22&lt;0,AND(J22&lt;&gt;"",OR(K22="",K22&lt;=0)),AND(J22="",K22&gt;0),K22&gt;I22),"Conferir",IF(L22&lt;=0,"Recebido",IF(K22&gt;0,IF(H22&lt;'Parâmetros'!$B$4,"Parcial vencido","Parcial"),IF(H22&lt;'Parâmetros'!$B$4,"Vencido",IF(H22&lt;='Parâmetros'!$B$4+'Parâmetros'!$B$5,"A vencer","Em aberto"))))))</f>
        <v/>
      </c>
      <c r="N22" s="19">
        <f>IF(OR(A22="",H22="",L22="",L22&lt;=0,H22&gt;='Parâmetros'!$B$4),"",'Parâmetros'!$B$4-H22)</f>
        <v/>
      </c>
      <c r="Q22">
        <f>'Parâmetros'!$B$7</f>
        <v/>
      </c>
      <c r="R22">
        <f>'Parâmetros'!$B$6</f>
        <v/>
      </c>
    </row>
    <row r="23" ht="22" customHeight="1">
      <c r="A23" s="13" t="n"/>
      <c r="B23" s="14" t="n"/>
      <c r="C23" s="15" t="n"/>
      <c r="D23" s="13" t="n"/>
      <c r="E23" s="14" t="n"/>
      <c r="F23" s="16" t="n"/>
      <c r="G23" s="16" t="n"/>
      <c r="H23" s="15" t="n"/>
      <c r="I23" s="17" t="n"/>
      <c r="J23" s="15" t="n"/>
      <c r="K23" s="17" t="n"/>
      <c r="L23" s="10">
        <f>IF(A23="","",IF(OR(I23="",I23&lt;0,K23&lt;0),"",MAX(I23-K23,0)))</f>
        <v/>
      </c>
      <c r="M23" s="20">
        <f>IF(A23="","",IF(OR(H23="",I23="",I23&lt;0,K23&lt;0,AND(J23&lt;&gt;"",OR(K23="",K23&lt;=0)),AND(J23="",K23&gt;0),K23&gt;I23),"Conferir",IF(L23&lt;=0,"Recebido",IF(K23&gt;0,IF(H23&lt;'Parâmetros'!$B$4,"Parcial vencido","Parcial"),IF(H23&lt;'Parâmetros'!$B$4,"Vencido",IF(H23&lt;='Parâmetros'!$B$4+'Parâmetros'!$B$5,"A vencer","Em aberto"))))))</f>
        <v/>
      </c>
      <c r="N23" s="21">
        <f>IF(OR(A23="",H23="",L23="",L23&lt;=0,H23&gt;='Parâmetros'!$B$4),"",'Parâmetros'!$B$4-H23)</f>
        <v/>
      </c>
      <c r="Q23">
        <f>'Parâmetros'!$B$7</f>
        <v/>
      </c>
      <c r="R23">
        <f>'Parâmetros'!$B$6</f>
        <v/>
      </c>
    </row>
    <row r="24" ht="22" customHeight="1">
      <c r="A24" s="13" t="n"/>
      <c r="B24" s="14" t="n"/>
      <c r="C24" s="15" t="n"/>
      <c r="D24" s="13" t="n"/>
      <c r="E24" s="14" t="n"/>
      <c r="F24" s="16" t="n"/>
      <c r="G24" s="16" t="n"/>
      <c r="H24" s="15" t="n"/>
      <c r="I24" s="17" t="n"/>
      <c r="J24" s="15" t="n"/>
      <c r="K24" s="17" t="n"/>
      <c r="L24" s="8">
        <f>IF(A24="","",IF(OR(I24="",I24&lt;0,K24&lt;0),"",MAX(I24-K24,0)))</f>
        <v/>
      </c>
      <c r="M24" s="18">
        <f>IF(A24="","",IF(OR(H24="",I24="",I24&lt;0,K24&lt;0,AND(J24&lt;&gt;"",OR(K24="",K24&lt;=0)),AND(J24="",K24&gt;0),K24&gt;I24),"Conferir",IF(L24&lt;=0,"Recebido",IF(K24&gt;0,IF(H24&lt;'Parâmetros'!$B$4,"Parcial vencido","Parcial"),IF(H24&lt;'Parâmetros'!$B$4,"Vencido",IF(H24&lt;='Parâmetros'!$B$4+'Parâmetros'!$B$5,"A vencer","Em aberto"))))))</f>
        <v/>
      </c>
      <c r="N24" s="19">
        <f>IF(OR(A24="",H24="",L24="",L24&lt;=0,H24&gt;='Parâmetros'!$B$4),"",'Parâmetros'!$B$4-H24)</f>
        <v/>
      </c>
      <c r="Q24">
        <f>'Parâmetros'!$B$7</f>
        <v/>
      </c>
      <c r="R24">
        <f>'Parâmetros'!$B$6</f>
        <v/>
      </c>
    </row>
    <row r="25" ht="22" customHeight="1">
      <c r="A25" s="13" t="n"/>
      <c r="B25" s="14" t="n"/>
      <c r="C25" s="15" t="n"/>
      <c r="D25" s="13" t="n"/>
      <c r="E25" s="14" t="n"/>
      <c r="F25" s="16" t="n"/>
      <c r="G25" s="16" t="n"/>
      <c r="H25" s="15" t="n"/>
      <c r="I25" s="17" t="n"/>
      <c r="J25" s="15" t="n"/>
      <c r="K25" s="17" t="n"/>
      <c r="L25" s="10">
        <f>IF(A25="","",IF(OR(I25="",I25&lt;0,K25&lt;0),"",MAX(I25-K25,0)))</f>
        <v/>
      </c>
      <c r="M25" s="20">
        <f>IF(A25="","",IF(OR(H25="",I25="",I25&lt;0,K25&lt;0,AND(J25&lt;&gt;"",OR(K25="",K25&lt;=0)),AND(J25="",K25&gt;0),K25&gt;I25),"Conferir",IF(L25&lt;=0,"Recebido",IF(K25&gt;0,IF(H25&lt;'Parâmetros'!$B$4,"Parcial vencido","Parcial"),IF(H25&lt;'Parâmetros'!$B$4,"Vencido",IF(H25&lt;='Parâmetros'!$B$4+'Parâmetros'!$B$5,"A vencer","Em aberto"))))))</f>
        <v/>
      </c>
      <c r="N25" s="21">
        <f>IF(OR(A25="",H25="",L25="",L25&lt;=0,H25&gt;='Parâmetros'!$B$4),"",'Parâmetros'!$B$4-H25)</f>
        <v/>
      </c>
      <c r="Q25">
        <f>'Parâmetros'!$B$7</f>
        <v/>
      </c>
      <c r="R25">
        <f>'Parâmetros'!$B$6</f>
        <v/>
      </c>
    </row>
    <row r="26" ht="22" customHeight="1">
      <c r="A26" s="13" t="n"/>
      <c r="B26" s="14" t="n"/>
      <c r="C26" s="15" t="n"/>
      <c r="D26" s="13" t="n"/>
      <c r="E26" s="14" t="n"/>
      <c r="F26" s="16" t="n"/>
      <c r="G26" s="16" t="n"/>
      <c r="H26" s="15" t="n"/>
      <c r="I26" s="17" t="n"/>
      <c r="J26" s="15" t="n"/>
      <c r="K26" s="17" t="n"/>
      <c r="L26" s="8">
        <f>IF(A26="","",IF(OR(I26="",I26&lt;0,K26&lt;0),"",MAX(I26-K26,0)))</f>
        <v/>
      </c>
      <c r="M26" s="18">
        <f>IF(A26="","",IF(OR(H26="",I26="",I26&lt;0,K26&lt;0,AND(J26&lt;&gt;"",OR(K26="",K26&lt;=0)),AND(J26="",K26&gt;0),K26&gt;I26),"Conferir",IF(L26&lt;=0,"Recebido",IF(K26&gt;0,IF(H26&lt;'Parâmetros'!$B$4,"Parcial vencido","Parcial"),IF(H26&lt;'Parâmetros'!$B$4,"Vencido",IF(H26&lt;='Parâmetros'!$B$4+'Parâmetros'!$B$5,"A vencer","Em aberto"))))))</f>
        <v/>
      </c>
      <c r="N26" s="19">
        <f>IF(OR(A26="",H26="",L26="",L26&lt;=0,H26&gt;='Parâmetros'!$B$4),"",'Parâmetros'!$B$4-H26)</f>
        <v/>
      </c>
      <c r="Q26">
        <f>'Parâmetros'!$B$7</f>
        <v/>
      </c>
      <c r="R26">
        <f>'Parâmetros'!$B$6</f>
        <v/>
      </c>
    </row>
    <row r="27" ht="22" customHeight="1">
      <c r="A27" s="13" t="n"/>
      <c r="B27" s="14" t="n"/>
      <c r="C27" s="15" t="n"/>
      <c r="D27" s="13" t="n"/>
      <c r="E27" s="14" t="n"/>
      <c r="F27" s="16" t="n"/>
      <c r="G27" s="16" t="n"/>
      <c r="H27" s="15" t="n"/>
      <c r="I27" s="17" t="n"/>
      <c r="J27" s="15" t="n"/>
      <c r="K27" s="17" t="n"/>
      <c r="L27" s="10">
        <f>IF(A27="","",IF(OR(I27="",I27&lt;0,K27&lt;0),"",MAX(I27-K27,0)))</f>
        <v/>
      </c>
      <c r="M27" s="20">
        <f>IF(A27="","",IF(OR(H27="",I27="",I27&lt;0,K27&lt;0,AND(J27&lt;&gt;"",OR(K27="",K27&lt;=0)),AND(J27="",K27&gt;0),K27&gt;I27),"Conferir",IF(L27&lt;=0,"Recebido",IF(K27&gt;0,IF(H27&lt;'Parâmetros'!$B$4,"Parcial vencido","Parcial"),IF(H27&lt;'Parâmetros'!$B$4,"Vencido",IF(H27&lt;='Parâmetros'!$B$4+'Parâmetros'!$B$5,"A vencer","Em aberto"))))))</f>
        <v/>
      </c>
      <c r="N27" s="21">
        <f>IF(OR(A27="",H27="",L27="",L27&lt;=0,H27&gt;='Parâmetros'!$B$4),"",'Parâmetros'!$B$4-H27)</f>
        <v/>
      </c>
      <c r="Q27">
        <f>'Parâmetros'!$B$7</f>
        <v/>
      </c>
      <c r="R27">
        <f>'Parâmetros'!$B$6</f>
        <v/>
      </c>
    </row>
    <row r="28" ht="22" customHeight="1">
      <c r="A28" s="13" t="n"/>
      <c r="B28" s="14" t="n"/>
      <c r="C28" s="15" t="n"/>
      <c r="D28" s="13" t="n"/>
      <c r="E28" s="14" t="n"/>
      <c r="F28" s="16" t="n"/>
      <c r="G28" s="16" t="n"/>
      <c r="H28" s="15" t="n"/>
      <c r="I28" s="17" t="n"/>
      <c r="J28" s="15" t="n"/>
      <c r="K28" s="17" t="n"/>
      <c r="L28" s="8">
        <f>IF(A28="","",IF(OR(I28="",I28&lt;0,K28&lt;0),"",MAX(I28-K28,0)))</f>
        <v/>
      </c>
      <c r="M28" s="18">
        <f>IF(A28="","",IF(OR(H28="",I28="",I28&lt;0,K28&lt;0,AND(J28&lt;&gt;"",OR(K28="",K28&lt;=0)),AND(J28="",K28&gt;0),K28&gt;I28),"Conferir",IF(L28&lt;=0,"Recebido",IF(K28&gt;0,IF(H28&lt;'Parâmetros'!$B$4,"Parcial vencido","Parcial"),IF(H28&lt;'Parâmetros'!$B$4,"Vencido",IF(H28&lt;='Parâmetros'!$B$4+'Parâmetros'!$B$5,"A vencer","Em aberto"))))))</f>
        <v/>
      </c>
      <c r="N28" s="19">
        <f>IF(OR(A28="",H28="",L28="",L28&lt;=0,H28&gt;='Parâmetros'!$B$4),"",'Parâmetros'!$B$4-H28)</f>
        <v/>
      </c>
      <c r="Q28">
        <f>'Parâmetros'!$B$7</f>
        <v/>
      </c>
      <c r="R28">
        <f>'Parâmetros'!$B$6</f>
        <v/>
      </c>
    </row>
    <row r="29" ht="22" customHeight="1">
      <c r="A29" s="13" t="n"/>
      <c r="B29" s="14" t="n"/>
      <c r="C29" s="15" t="n"/>
      <c r="D29" s="13" t="n"/>
      <c r="E29" s="14" t="n"/>
      <c r="F29" s="16" t="n"/>
      <c r="G29" s="16" t="n"/>
      <c r="H29" s="15" t="n"/>
      <c r="I29" s="17" t="n"/>
      <c r="J29" s="15" t="n"/>
      <c r="K29" s="17" t="n"/>
      <c r="L29" s="10">
        <f>IF(A29="","",IF(OR(I29="",I29&lt;0,K29&lt;0),"",MAX(I29-K29,0)))</f>
        <v/>
      </c>
      <c r="M29" s="20">
        <f>IF(A29="","",IF(OR(H29="",I29="",I29&lt;0,K29&lt;0,AND(J29&lt;&gt;"",OR(K29="",K29&lt;=0)),AND(J29="",K29&gt;0),K29&gt;I29),"Conferir",IF(L29&lt;=0,"Recebido",IF(K29&gt;0,IF(H29&lt;'Parâmetros'!$B$4,"Parcial vencido","Parcial"),IF(H29&lt;'Parâmetros'!$B$4,"Vencido",IF(H29&lt;='Parâmetros'!$B$4+'Parâmetros'!$B$5,"A vencer","Em aberto"))))))</f>
        <v/>
      </c>
      <c r="N29" s="21">
        <f>IF(OR(A29="",H29="",L29="",L29&lt;=0,H29&gt;='Parâmetros'!$B$4),"",'Parâmetros'!$B$4-H29)</f>
        <v/>
      </c>
      <c r="Q29">
        <f>'Parâmetros'!$B$7</f>
        <v/>
      </c>
      <c r="R29">
        <f>'Parâmetros'!$B$6</f>
        <v/>
      </c>
    </row>
    <row r="30" ht="22" customHeight="1">
      <c r="A30" s="13" t="n"/>
      <c r="B30" s="14" t="n"/>
      <c r="C30" s="15" t="n"/>
      <c r="D30" s="13" t="n"/>
      <c r="E30" s="14" t="n"/>
      <c r="F30" s="16" t="n"/>
      <c r="G30" s="16" t="n"/>
      <c r="H30" s="15" t="n"/>
      <c r="I30" s="17" t="n"/>
      <c r="J30" s="15" t="n"/>
      <c r="K30" s="17" t="n"/>
      <c r="L30" s="8">
        <f>IF(A30="","",IF(OR(I30="",I30&lt;0,K30&lt;0),"",MAX(I30-K30,0)))</f>
        <v/>
      </c>
      <c r="M30" s="18">
        <f>IF(A30="","",IF(OR(H30="",I30="",I30&lt;0,K30&lt;0,AND(J30&lt;&gt;"",OR(K30="",K30&lt;=0)),AND(J30="",K30&gt;0),K30&gt;I30),"Conferir",IF(L30&lt;=0,"Recebido",IF(K30&gt;0,IF(H30&lt;'Parâmetros'!$B$4,"Parcial vencido","Parcial"),IF(H30&lt;'Parâmetros'!$B$4,"Vencido",IF(H30&lt;='Parâmetros'!$B$4+'Parâmetros'!$B$5,"A vencer","Em aberto"))))))</f>
        <v/>
      </c>
      <c r="N30" s="19">
        <f>IF(OR(A30="",H30="",L30="",L30&lt;=0,H30&gt;='Parâmetros'!$B$4),"",'Parâmetros'!$B$4-H30)</f>
        <v/>
      </c>
      <c r="Q30">
        <f>'Parâmetros'!$B$7</f>
        <v/>
      </c>
      <c r="R30">
        <f>'Parâmetros'!$B$6</f>
        <v/>
      </c>
    </row>
    <row r="31" ht="22" customHeight="1">
      <c r="A31" s="13" t="n"/>
      <c r="B31" s="14" t="n"/>
      <c r="C31" s="15" t="n"/>
      <c r="D31" s="13" t="n"/>
      <c r="E31" s="14" t="n"/>
      <c r="F31" s="16" t="n"/>
      <c r="G31" s="16" t="n"/>
      <c r="H31" s="15" t="n"/>
      <c r="I31" s="17" t="n"/>
      <c r="J31" s="15" t="n"/>
      <c r="K31" s="17" t="n"/>
      <c r="L31" s="10">
        <f>IF(A31="","",IF(OR(I31="",I31&lt;0,K31&lt;0),"",MAX(I31-K31,0)))</f>
        <v/>
      </c>
      <c r="M31" s="20">
        <f>IF(A31="","",IF(OR(H31="",I31="",I31&lt;0,K31&lt;0,AND(J31&lt;&gt;"",OR(K31="",K31&lt;=0)),AND(J31="",K31&gt;0),K31&gt;I31),"Conferir",IF(L31&lt;=0,"Recebido",IF(K31&gt;0,IF(H31&lt;'Parâmetros'!$B$4,"Parcial vencido","Parcial"),IF(H31&lt;'Parâmetros'!$B$4,"Vencido",IF(H31&lt;='Parâmetros'!$B$4+'Parâmetros'!$B$5,"A vencer","Em aberto"))))))</f>
        <v/>
      </c>
      <c r="N31" s="21">
        <f>IF(OR(A31="",H31="",L31="",L31&lt;=0,H31&gt;='Parâmetros'!$B$4),"",'Parâmetros'!$B$4-H31)</f>
        <v/>
      </c>
      <c r="Q31">
        <f>'Parâmetros'!$B$7</f>
        <v/>
      </c>
      <c r="R31">
        <f>'Parâmetros'!$B$6</f>
        <v/>
      </c>
    </row>
    <row r="32" ht="22" customHeight="1">
      <c r="A32" s="13" t="n"/>
      <c r="B32" s="14" t="n"/>
      <c r="C32" s="15" t="n"/>
      <c r="D32" s="13" t="n"/>
      <c r="E32" s="14" t="n"/>
      <c r="F32" s="16" t="n"/>
      <c r="G32" s="16" t="n"/>
      <c r="H32" s="15" t="n"/>
      <c r="I32" s="17" t="n"/>
      <c r="J32" s="15" t="n"/>
      <c r="K32" s="17" t="n"/>
      <c r="L32" s="8">
        <f>IF(A32="","",IF(OR(I32="",I32&lt;0,K32&lt;0),"",MAX(I32-K32,0)))</f>
        <v/>
      </c>
      <c r="M32" s="18">
        <f>IF(A32="","",IF(OR(H32="",I32="",I32&lt;0,K32&lt;0,AND(J32&lt;&gt;"",OR(K32="",K32&lt;=0)),AND(J32="",K32&gt;0),K32&gt;I32),"Conferir",IF(L32&lt;=0,"Recebido",IF(K32&gt;0,IF(H32&lt;'Parâmetros'!$B$4,"Parcial vencido","Parcial"),IF(H32&lt;'Parâmetros'!$B$4,"Vencido",IF(H32&lt;='Parâmetros'!$B$4+'Parâmetros'!$B$5,"A vencer","Em aberto"))))))</f>
        <v/>
      </c>
      <c r="N32" s="19">
        <f>IF(OR(A32="",H32="",L32="",L32&lt;=0,H32&gt;='Parâmetros'!$B$4),"",'Parâmetros'!$B$4-H32)</f>
        <v/>
      </c>
      <c r="Q32">
        <f>'Parâmetros'!$B$7</f>
        <v/>
      </c>
      <c r="R32">
        <f>'Parâmetros'!$B$6</f>
        <v/>
      </c>
    </row>
    <row r="33" ht="22" customHeight="1">
      <c r="A33" s="13" t="n"/>
      <c r="B33" s="14" t="n"/>
      <c r="C33" s="15" t="n"/>
      <c r="D33" s="13" t="n"/>
      <c r="E33" s="14" t="n"/>
      <c r="F33" s="16" t="n"/>
      <c r="G33" s="16" t="n"/>
      <c r="H33" s="15" t="n"/>
      <c r="I33" s="17" t="n"/>
      <c r="J33" s="15" t="n"/>
      <c r="K33" s="17" t="n"/>
      <c r="L33" s="10">
        <f>IF(A33="","",IF(OR(I33="",I33&lt;0,K33&lt;0),"",MAX(I33-K33,0)))</f>
        <v/>
      </c>
      <c r="M33" s="20">
        <f>IF(A33="","",IF(OR(H33="",I33="",I33&lt;0,K33&lt;0,AND(J33&lt;&gt;"",OR(K33="",K33&lt;=0)),AND(J33="",K33&gt;0),K33&gt;I33),"Conferir",IF(L33&lt;=0,"Recebido",IF(K33&gt;0,IF(H33&lt;'Parâmetros'!$B$4,"Parcial vencido","Parcial"),IF(H33&lt;'Parâmetros'!$B$4,"Vencido",IF(H33&lt;='Parâmetros'!$B$4+'Parâmetros'!$B$5,"A vencer","Em aberto"))))))</f>
        <v/>
      </c>
      <c r="N33" s="21">
        <f>IF(OR(A33="",H33="",L33="",L33&lt;=0,H33&gt;='Parâmetros'!$B$4),"",'Parâmetros'!$B$4-H33)</f>
        <v/>
      </c>
      <c r="Q33">
        <f>'Parâmetros'!$B$7</f>
        <v/>
      </c>
      <c r="R33">
        <f>'Parâmetros'!$B$6</f>
        <v/>
      </c>
    </row>
    <row r="34" ht="22" customHeight="1">
      <c r="A34" s="13" t="n"/>
      <c r="B34" s="14" t="n"/>
      <c r="C34" s="15" t="n"/>
      <c r="D34" s="13" t="n"/>
      <c r="E34" s="14" t="n"/>
      <c r="F34" s="16" t="n"/>
      <c r="G34" s="16" t="n"/>
      <c r="H34" s="15" t="n"/>
      <c r="I34" s="17" t="n"/>
      <c r="J34" s="15" t="n"/>
      <c r="K34" s="17" t="n"/>
      <c r="L34" s="8">
        <f>IF(A34="","",IF(OR(I34="",I34&lt;0,K34&lt;0),"",MAX(I34-K34,0)))</f>
        <v/>
      </c>
      <c r="M34" s="18">
        <f>IF(A34="","",IF(OR(H34="",I34="",I34&lt;0,K34&lt;0,AND(J34&lt;&gt;"",OR(K34="",K34&lt;=0)),AND(J34="",K34&gt;0),K34&gt;I34),"Conferir",IF(L34&lt;=0,"Recebido",IF(K34&gt;0,IF(H34&lt;'Parâmetros'!$B$4,"Parcial vencido","Parcial"),IF(H34&lt;'Parâmetros'!$B$4,"Vencido",IF(H34&lt;='Parâmetros'!$B$4+'Parâmetros'!$B$5,"A vencer","Em aberto"))))))</f>
        <v/>
      </c>
      <c r="N34" s="19">
        <f>IF(OR(A34="",H34="",L34="",L34&lt;=0,H34&gt;='Parâmetros'!$B$4),"",'Parâmetros'!$B$4-H34)</f>
        <v/>
      </c>
      <c r="Q34">
        <f>'Parâmetros'!$B$7</f>
        <v/>
      </c>
      <c r="R34">
        <f>'Parâmetros'!$B$6</f>
        <v/>
      </c>
    </row>
    <row r="35" ht="22" customHeight="1">
      <c r="A35" s="13" t="n"/>
      <c r="B35" s="14" t="n"/>
      <c r="C35" s="15" t="n"/>
      <c r="D35" s="13" t="n"/>
      <c r="E35" s="14" t="n"/>
      <c r="F35" s="16" t="n"/>
      <c r="G35" s="16" t="n"/>
      <c r="H35" s="15" t="n"/>
      <c r="I35" s="17" t="n"/>
      <c r="J35" s="15" t="n"/>
      <c r="K35" s="17" t="n"/>
      <c r="L35" s="10">
        <f>IF(A35="","",IF(OR(I35="",I35&lt;0,K35&lt;0),"",MAX(I35-K35,0)))</f>
        <v/>
      </c>
      <c r="M35" s="20">
        <f>IF(A35="","",IF(OR(H35="",I35="",I35&lt;0,K35&lt;0,AND(J35&lt;&gt;"",OR(K35="",K35&lt;=0)),AND(J35="",K35&gt;0),K35&gt;I35),"Conferir",IF(L35&lt;=0,"Recebido",IF(K35&gt;0,IF(H35&lt;'Parâmetros'!$B$4,"Parcial vencido","Parcial"),IF(H35&lt;'Parâmetros'!$B$4,"Vencido",IF(H35&lt;='Parâmetros'!$B$4+'Parâmetros'!$B$5,"A vencer","Em aberto"))))))</f>
        <v/>
      </c>
      <c r="N35" s="21">
        <f>IF(OR(A35="",H35="",L35="",L35&lt;=0,H35&gt;='Parâmetros'!$B$4),"",'Parâmetros'!$B$4-H35)</f>
        <v/>
      </c>
      <c r="Q35">
        <f>'Parâmetros'!$B$7</f>
        <v/>
      </c>
      <c r="R35">
        <f>'Parâmetros'!$B$6</f>
        <v/>
      </c>
    </row>
    <row r="36" ht="22" customHeight="1">
      <c r="A36" s="13" t="n"/>
      <c r="B36" s="14" t="n"/>
      <c r="C36" s="15" t="n"/>
      <c r="D36" s="13" t="n"/>
      <c r="E36" s="14" t="n"/>
      <c r="F36" s="16" t="n"/>
      <c r="G36" s="16" t="n"/>
      <c r="H36" s="15" t="n"/>
      <c r="I36" s="17" t="n"/>
      <c r="J36" s="15" t="n"/>
      <c r="K36" s="17" t="n"/>
      <c r="L36" s="8">
        <f>IF(A36="","",IF(OR(I36="",I36&lt;0,K36&lt;0),"",MAX(I36-K36,0)))</f>
        <v/>
      </c>
      <c r="M36" s="18">
        <f>IF(A36="","",IF(OR(H36="",I36="",I36&lt;0,K36&lt;0,AND(J36&lt;&gt;"",OR(K36="",K36&lt;=0)),AND(J36="",K36&gt;0),K36&gt;I36),"Conferir",IF(L36&lt;=0,"Recebido",IF(K36&gt;0,IF(H36&lt;'Parâmetros'!$B$4,"Parcial vencido","Parcial"),IF(H36&lt;'Parâmetros'!$B$4,"Vencido",IF(H36&lt;='Parâmetros'!$B$4+'Parâmetros'!$B$5,"A vencer","Em aberto"))))))</f>
        <v/>
      </c>
      <c r="N36" s="19">
        <f>IF(OR(A36="",H36="",L36="",L36&lt;=0,H36&gt;='Parâmetros'!$B$4),"",'Parâmetros'!$B$4-H36)</f>
        <v/>
      </c>
      <c r="Q36">
        <f>'Parâmetros'!$B$7</f>
        <v/>
      </c>
      <c r="R36">
        <f>'Parâmetros'!$B$6</f>
        <v/>
      </c>
    </row>
    <row r="37" ht="22" customHeight="1">
      <c r="A37" s="13" t="n"/>
      <c r="B37" s="14" t="n"/>
      <c r="C37" s="15" t="n"/>
      <c r="D37" s="13" t="n"/>
      <c r="E37" s="14" t="n"/>
      <c r="F37" s="16" t="n"/>
      <c r="G37" s="16" t="n"/>
      <c r="H37" s="15" t="n"/>
      <c r="I37" s="17" t="n"/>
      <c r="J37" s="15" t="n"/>
      <c r="K37" s="17" t="n"/>
      <c r="L37" s="10">
        <f>IF(A37="","",IF(OR(I37="",I37&lt;0,K37&lt;0),"",MAX(I37-K37,0)))</f>
        <v/>
      </c>
      <c r="M37" s="20">
        <f>IF(A37="","",IF(OR(H37="",I37="",I37&lt;0,K37&lt;0,AND(J37&lt;&gt;"",OR(K37="",K37&lt;=0)),AND(J37="",K37&gt;0),K37&gt;I37),"Conferir",IF(L37&lt;=0,"Recebido",IF(K37&gt;0,IF(H37&lt;'Parâmetros'!$B$4,"Parcial vencido","Parcial"),IF(H37&lt;'Parâmetros'!$B$4,"Vencido",IF(H37&lt;='Parâmetros'!$B$4+'Parâmetros'!$B$5,"A vencer","Em aberto"))))))</f>
        <v/>
      </c>
      <c r="N37" s="21">
        <f>IF(OR(A37="",H37="",L37="",L37&lt;=0,H37&gt;='Parâmetros'!$B$4),"",'Parâmetros'!$B$4-H37)</f>
        <v/>
      </c>
      <c r="Q37">
        <f>'Parâmetros'!$B$7</f>
        <v/>
      </c>
      <c r="R37">
        <f>'Parâmetros'!$B$6</f>
        <v/>
      </c>
    </row>
    <row r="38" ht="22" customHeight="1">
      <c r="A38" s="13" t="n"/>
      <c r="B38" s="14" t="n"/>
      <c r="C38" s="15" t="n"/>
      <c r="D38" s="13" t="n"/>
      <c r="E38" s="14" t="n"/>
      <c r="F38" s="16" t="n"/>
      <c r="G38" s="16" t="n"/>
      <c r="H38" s="15" t="n"/>
      <c r="I38" s="17" t="n"/>
      <c r="J38" s="15" t="n"/>
      <c r="K38" s="17" t="n"/>
      <c r="L38" s="8">
        <f>IF(A38="","",IF(OR(I38="",I38&lt;0,K38&lt;0),"",MAX(I38-K38,0)))</f>
        <v/>
      </c>
      <c r="M38" s="18">
        <f>IF(A38="","",IF(OR(H38="",I38="",I38&lt;0,K38&lt;0,AND(J38&lt;&gt;"",OR(K38="",K38&lt;=0)),AND(J38="",K38&gt;0),K38&gt;I38),"Conferir",IF(L38&lt;=0,"Recebido",IF(K38&gt;0,IF(H38&lt;'Parâmetros'!$B$4,"Parcial vencido","Parcial"),IF(H38&lt;'Parâmetros'!$B$4,"Vencido",IF(H38&lt;='Parâmetros'!$B$4+'Parâmetros'!$B$5,"A vencer","Em aberto"))))))</f>
        <v/>
      </c>
      <c r="N38" s="19">
        <f>IF(OR(A38="",H38="",L38="",L38&lt;=0,H38&gt;='Parâmetros'!$B$4),"",'Parâmetros'!$B$4-H38)</f>
        <v/>
      </c>
      <c r="Q38">
        <f>'Parâmetros'!$B$7</f>
        <v/>
      </c>
      <c r="R38">
        <f>'Parâmetros'!$B$6</f>
        <v/>
      </c>
    </row>
    <row r="39" ht="22" customHeight="1">
      <c r="A39" s="13" t="n"/>
      <c r="B39" s="14" t="n"/>
      <c r="C39" s="15" t="n"/>
      <c r="D39" s="13" t="n"/>
      <c r="E39" s="14" t="n"/>
      <c r="F39" s="16" t="n"/>
      <c r="G39" s="16" t="n"/>
      <c r="H39" s="15" t="n"/>
      <c r="I39" s="17" t="n"/>
      <c r="J39" s="15" t="n"/>
      <c r="K39" s="17" t="n"/>
      <c r="L39" s="10">
        <f>IF(A39="","",IF(OR(I39="",I39&lt;0,K39&lt;0),"",MAX(I39-K39,0)))</f>
        <v/>
      </c>
      <c r="M39" s="20">
        <f>IF(A39="","",IF(OR(H39="",I39="",I39&lt;0,K39&lt;0,AND(J39&lt;&gt;"",OR(K39="",K39&lt;=0)),AND(J39="",K39&gt;0),K39&gt;I39),"Conferir",IF(L39&lt;=0,"Recebido",IF(K39&gt;0,IF(H39&lt;'Parâmetros'!$B$4,"Parcial vencido","Parcial"),IF(H39&lt;'Parâmetros'!$B$4,"Vencido",IF(H39&lt;='Parâmetros'!$B$4+'Parâmetros'!$B$5,"A vencer","Em aberto"))))))</f>
        <v/>
      </c>
      <c r="N39" s="21">
        <f>IF(OR(A39="",H39="",L39="",L39&lt;=0,H39&gt;='Parâmetros'!$B$4),"",'Parâmetros'!$B$4-H39)</f>
        <v/>
      </c>
      <c r="Q39">
        <f>'Parâmetros'!$B$7</f>
        <v/>
      </c>
      <c r="R39">
        <f>'Parâmetros'!$B$6</f>
        <v/>
      </c>
    </row>
    <row r="40" ht="22" customHeight="1">
      <c r="A40" s="13" t="n"/>
      <c r="B40" s="14" t="n"/>
      <c r="C40" s="15" t="n"/>
      <c r="D40" s="13" t="n"/>
      <c r="E40" s="14" t="n"/>
      <c r="F40" s="16" t="n"/>
      <c r="G40" s="16" t="n"/>
      <c r="H40" s="15" t="n"/>
      <c r="I40" s="17" t="n"/>
      <c r="J40" s="15" t="n"/>
      <c r="K40" s="17" t="n"/>
      <c r="L40" s="8">
        <f>IF(A40="","",IF(OR(I40="",I40&lt;0,K40&lt;0),"",MAX(I40-K40,0)))</f>
        <v/>
      </c>
      <c r="M40" s="18">
        <f>IF(A40="","",IF(OR(H40="",I40="",I40&lt;0,K40&lt;0,AND(J40&lt;&gt;"",OR(K40="",K40&lt;=0)),AND(J40="",K40&gt;0),K40&gt;I40),"Conferir",IF(L40&lt;=0,"Recebido",IF(K40&gt;0,IF(H40&lt;'Parâmetros'!$B$4,"Parcial vencido","Parcial"),IF(H40&lt;'Parâmetros'!$B$4,"Vencido",IF(H40&lt;='Parâmetros'!$B$4+'Parâmetros'!$B$5,"A vencer","Em aberto"))))))</f>
        <v/>
      </c>
      <c r="N40" s="19">
        <f>IF(OR(A40="",H40="",L40="",L40&lt;=0,H40&gt;='Parâmetros'!$B$4),"",'Parâmetros'!$B$4-H40)</f>
        <v/>
      </c>
      <c r="Q40">
        <f>'Parâmetros'!$B$7</f>
        <v/>
      </c>
      <c r="R40">
        <f>'Parâmetros'!$B$6</f>
        <v/>
      </c>
    </row>
    <row r="41" ht="22" customHeight="1">
      <c r="A41" s="13" t="n"/>
      <c r="B41" s="14" t="n"/>
      <c r="C41" s="15" t="n"/>
      <c r="D41" s="13" t="n"/>
      <c r="E41" s="14" t="n"/>
      <c r="F41" s="16" t="n"/>
      <c r="G41" s="16" t="n"/>
      <c r="H41" s="15" t="n"/>
      <c r="I41" s="17" t="n"/>
      <c r="J41" s="15" t="n"/>
      <c r="K41" s="17" t="n"/>
      <c r="L41" s="10">
        <f>IF(A41="","",IF(OR(I41="",I41&lt;0,K41&lt;0),"",MAX(I41-K41,0)))</f>
        <v/>
      </c>
      <c r="M41" s="20">
        <f>IF(A41="","",IF(OR(H41="",I41="",I41&lt;0,K41&lt;0,AND(J41&lt;&gt;"",OR(K41="",K41&lt;=0)),AND(J41="",K41&gt;0),K41&gt;I41),"Conferir",IF(L41&lt;=0,"Recebido",IF(K41&gt;0,IF(H41&lt;'Parâmetros'!$B$4,"Parcial vencido","Parcial"),IF(H41&lt;'Parâmetros'!$B$4,"Vencido",IF(H41&lt;='Parâmetros'!$B$4+'Parâmetros'!$B$5,"A vencer","Em aberto"))))))</f>
        <v/>
      </c>
      <c r="N41" s="21">
        <f>IF(OR(A41="",H41="",L41="",L41&lt;=0,H41&gt;='Parâmetros'!$B$4),"",'Parâmetros'!$B$4-H41)</f>
        <v/>
      </c>
      <c r="Q41">
        <f>'Parâmetros'!$B$7</f>
        <v/>
      </c>
      <c r="R41">
        <f>'Parâmetros'!$B$6</f>
        <v/>
      </c>
    </row>
    <row r="42" ht="22" customHeight="1">
      <c r="A42" s="13" t="n"/>
      <c r="B42" s="14" t="n"/>
      <c r="C42" s="15" t="n"/>
      <c r="D42" s="13" t="n"/>
      <c r="E42" s="14" t="n"/>
      <c r="F42" s="16" t="n"/>
      <c r="G42" s="16" t="n"/>
      <c r="H42" s="15" t="n"/>
      <c r="I42" s="17" t="n"/>
      <c r="J42" s="15" t="n"/>
      <c r="K42" s="17" t="n"/>
      <c r="L42" s="8">
        <f>IF(A42="","",IF(OR(I42="",I42&lt;0,K42&lt;0),"",MAX(I42-K42,0)))</f>
        <v/>
      </c>
      <c r="M42" s="18">
        <f>IF(A42="","",IF(OR(H42="",I42="",I42&lt;0,K42&lt;0,AND(J42&lt;&gt;"",OR(K42="",K42&lt;=0)),AND(J42="",K42&gt;0),K42&gt;I42),"Conferir",IF(L42&lt;=0,"Recebido",IF(K42&gt;0,IF(H42&lt;'Parâmetros'!$B$4,"Parcial vencido","Parcial"),IF(H42&lt;'Parâmetros'!$B$4,"Vencido",IF(H42&lt;='Parâmetros'!$B$4+'Parâmetros'!$B$5,"A vencer","Em aberto"))))))</f>
        <v/>
      </c>
      <c r="N42" s="19">
        <f>IF(OR(A42="",H42="",L42="",L42&lt;=0,H42&gt;='Parâmetros'!$B$4),"",'Parâmetros'!$B$4-H42)</f>
        <v/>
      </c>
      <c r="Q42">
        <f>'Parâmetros'!$B$7</f>
        <v/>
      </c>
      <c r="R42">
        <f>'Parâmetros'!$B$6</f>
        <v/>
      </c>
    </row>
    <row r="43" ht="22" customHeight="1">
      <c r="A43" s="13" t="n"/>
      <c r="B43" s="14" t="n"/>
      <c r="C43" s="15" t="n"/>
      <c r="D43" s="13" t="n"/>
      <c r="E43" s="14" t="n"/>
      <c r="F43" s="16" t="n"/>
      <c r="G43" s="16" t="n"/>
      <c r="H43" s="15" t="n"/>
      <c r="I43" s="17" t="n"/>
      <c r="J43" s="15" t="n"/>
      <c r="K43" s="17" t="n"/>
      <c r="L43" s="10">
        <f>IF(A43="","",IF(OR(I43="",I43&lt;0,K43&lt;0),"",MAX(I43-K43,0)))</f>
        <v/>
      </c>
      <c r="M43" s="20">
        <f>IF(A43="","",IF(OR(H43="",I43="",I43&lt;0,K43&lt;0,AND(J43&lt;&gt;"",OR(K43="",K43&lt;=0)),AND(J43="",K43&gt;0),K43&gt;I43),"Conferir",IF(L43&lt;=0,"Recebido",IF(K43&gt;0,IF(H43&lt;'Parâmetros'!$B$4,"Parcial vencido","Parcial"),IF(H43&lt;'Parâmetros'!$B$4,"Vencido",IF(H43&lt;='Parâmetros'!$B$4+'Parâmetros'!$B$5,"A vencer","Em aberto"))))))</f>
        <v/>
      </c>
      <c r="N43" s="21">
        <f>IF(OR(A43="",H43="",L43="",L43&lt;=0,H43&gt;='Parâmetros'!$B$4),"",'Parâmetros'!$B$4-H43)</f>
        <v/>
      </c>
      <c r="Q43">
        <f>'Parâmetros'!$B$7</f>
        <v/>
      </c>
      <c r="R43">
        <f>'Parâmetros'!$B$6</f>
        <v/>
      </c>
    </row>
    <row r="44" ht="22" customHeight="1">
      <c r="A44" s="13" t="n"/>
      <c r="B44" s="14" t="n"/>
      <c r="C44" s="15" t="n"/>
      <c r="D44" s="13" t="n"/>
      <c r="E44" s="14" t="n"/>
      <c r="F44" s="16" t="n"/>
      <c r="G44" s="16" t="n"/>
      <c r="H44" s="15" t="n"/>
      <c r="I44" s="17" t="n"/>
      <c r="J44" s="15" t="n"/>
      <c r="K44" s="17" t="n"/>
      <c r="L44" s="8">
        <f>IF(A44="","",IF(OR(I44="",I44&lt;0,K44&lt;0),"",MAX(I44-K44,0)))</f>
        <v/>
      </c>
      <c r="M44" s="18">
        <f>IF(A44="","",IF(OR(H44="",I44="",I44&lt;0,K44&lt;0,AND(J44&lt;&gt;"",OR(K44="",K44&lt;=0)),AND(J44="",K44&gt;0),K44&gt;I44),"Conferir",IF(L44&lt;=0,"Recebido",IF(K44&gt;0,IF(H44&lt;'Parâmetros'!$B$4,"Parcial vencido","Parcial"),IF(H44&lt;'Parâmetros'!$B$4,"Vencido",IF(H44&lt;='Parâmetros'!$B$4+'Parâmetros'!$B$5,"A vencer","Em aberto"))))))</f>
        <v/>
      </c>
      <c r="N44" s="19">
        <f>IF(OR(A44="",H44="",L44="",L44&lt;=0,H44&gt;='Parâmetros'!$B$4),"",'Parâmetros'!$B$4-H44)</f>
        <v/>
      </c>
      <c r="Q44">
        <f>'Parâmetros'!$B$7</f>
        <v/>
      </c>
      <c r="R44">
        <f>'Parâmetros'!$B$6</f>
        <v/>
      </c>
    </row>
    <row r="45" ht="22" customHeight="1">
      <c r="A45" s="13" t="n"/>
      <c r="B45" s="14" t="n"/>
      <c r="C45" s="15" t="n"/>
      <c r="D45" s="13" t="n"/>
      <c r="E45" s="14" t="n"/>
      <c r="F45" s="16" t="n"/>
      <c r="G45" s="16" t="n"/>
      <c r="H45" s="15" t="n"/>
      <c r="I45" s="17" t="n"/>
      <c r="J45" s="15" t="n"/>
      <c r="K45" s="17" t="n"/>
      <c r="L45" s="10">
        <f>IF(A45="","",IF(OR(I45="",I45&lt;0,K45&lt;0),"",MAX(I45-K45,0)))</f>
        <v/>
      </c>
      <c r="M45" s="20">
        <f>IF(A45="","",IF(OR(H45="",I45="",I45&lt;0,K45&lt;0,AND(J45&lt;&gt;"",OR(K45="",K45&lt;=0)),AND(J45="",K45&gt;0),K45&gt;I45),"Conferir",IF(L45&lt;=0,"Recebido",IF(K45&gt;0,IF(H45&lt;'Parâmetros'!$B$4,"Parcial vencido","Parcial"),IF(H45&lt;'Parâmetros'!$B$4,"Vencido",IF(H45&lt;='Parâmetros'!$B$4+'Parâmetros'!$B$5,"A vencer","Em aberto"))))))</f>
        <v/>
      </c>
      <c r="N45" s="21">
        <f>IF(OR(A45="",H45="",L45="",L45&lt;=0,H45&gt;='Parâmetros'!$B$4),"",'Parâmetros'!$B$4-H45)</f>
        <v/>
      </c>
      <c r="Q45">
        <f>'Parâmetros'!$B$7</f>
        <v/>
      </c>
      <c r="R45">
        <f>'Parâmetros'!$B$6</f>
        <v/>
      </c>
    </row>
    <row r="46" ht="22" customHeight="1">
      <c r="A46" s="13" t="n"/>
      <c r="B46" s="14" t="n"/>
      <c r="C46" s="15" t="n"/>
      <c r="D46" s="13" t="n"/>
      <c r="E46" s="14" t="n"/>
      <c r="F46" s="16" t="n"/>
      <c r="G46" s="16" t="n"/>
      <c r="H46" s="15" t="n"/>
      <c r="I46" s="17" t="n"/>
      <c r="J46" s="15" t="n"/>
      <c r="K46" s="17" t="n"/>
      <c r="L46" s="8">
        <f>IF(A46="","",IF(OR(I46="",I46&lt;0,K46&lt;0),"",MAX(I46-K46,0)))</f>
        <v/>
      </c>
      <c r="M46" s="18">
        <f>IF(A46="","",IF(OR(H46="",I46="",I46&lt;0,K46&lt;0,AND(J46&lt;&gt;"",OR(K46="",K46&lt;=0)),AND(J46="",K46&gt;0),K46&gt;I46),"Conferir",IF(L46&lt;=0,"Recebido",IF(K46&gt;0,IF(H46&lt;'Parâmetros'!$B$4,"Parcial vencido","Parcial"),IF(H46&lt;'Parâmetros'!$B$4,"Vencido",IF(H46&lt;='Parâmetros'!$B$4+'Parâmetros'!$B$5,"A vencer","Em aberto"))))))</f>
        <v/>
      </c>
      <c r="N46" s="19">
        <f>IF(OR(A46="",H46="",L46="",L46&lt;=0,H46&gt;='Parâmetros'!$B$4),"",'Parâmetros'!$B$4-H46)</f>
        <v/>
      </c>
      <c r="Q46">
        <f>'Parâmetros'!$B$7</f>
        <v/>
      </c>
      <c r="R46">
        <f>'Parâmetros'!$B$6</f>
        <v/>
      </c>
    </row>
    <row r="47" ht="22" customHeight="1">
      <c r="A47" s="13" t="n"/>
      <c r="B47" s="14" t="n"/>
      <c r="C47" s="15" t="n"/>
      <c r="D47" s="13" t="n"/>
      <c r="E47" s="14" t="n"/>
      <c r="F47" s="16" t="n"/>
      <c r="G47" s="16" t="n"/>
      <c r="H47" s="15" t="n"/>
      <c r="I47" s="17" t="n"/>
      <c r="J47" s="15" t="n"/>
      <c r="K47" s="17" t="n"/>
      <c r="L47" s="10">
        <f>IF(A47="","",IF(OR(I47="",I47&lt;0,K47&lt;0),"",MAX(I47-K47,0)))</f>
        <v/>
      </c>
      <c r="M47" s="20">
        <f>IF(A47="","",IF(OR(H47="",I47="",I47&lt;0,K47&lt;0,AND(J47&lt;&gt;"",OR(K47="",K47&lt;=0)),AND(J47="",K47&gt;0),K47&gt;I47),"Conferir",IF(L47&lt;=0,"Recebido",IF(K47&gt;0,IF(H47&lt;'Parâmetros'!$B$4,"Parcial vencido","Parcial"),IF(H47&lt;'Parâmetros'!$B$4,"Vencido",IF(H47&lt;='Parâmetros'!$B$4+'Parâmetros'!$B$5,"A vencer","Em aberto"))))))</f>
        <v/>
      </c>
      <c r="N47" s="21">
        <f>IF(OR(A47="",H47="",L47="",L47&lt;=0,H47&gt;='Parâmetros'!$B$4),"",'Parâmetros'!$B$4-H47)</f>
        <v/>
      </c>
      <c r="Q47">
        <f>'Parâmetros'!$B$7</f>
        <v/>
      </c>
      <c r="R47">
        <f>'Parâmetros'!$B$6</f>
        <v/>
      </c>
    </row>
    <row r="48" ht="22" customHeight="1">
      <c r="A48" s="13" t="n"/>
      <c r="B48" s="14" t="n"/>
      <c r="C48" s="15" t="n"/>
      <c r="D48" s="13" t="n"/>
      <c r="E48" s="14" t="n"/>
      <c r="F48" s="16" t="n"/>
      <c r="G48" s="16" t="n"/>
      <c r="H48" s="15" t="n"/>
      <c r="I48" s="17" t="n"/>
      <c r="J48" s="15" t="n"/>
      <c r="K48" s="17" t="n"/>
      <c r="L48" s="8">
        <f>IF(A48="","",IF(OR(I48="",I48&lt;0,K48&lt;0),"",MAX(I48-K48,0)))</f>
        <v/>
      </c>
      <c r="M48" s="18">
        <f>IF(A48="","",IF(OR(H48="",I48="",I48&lt;0,K48&lt;0,AND(J48&lt;&gt;"",OR(K48="",K48&lt;=0)),AND(J48="",K48&gt;0),K48&gt;I48),"Conferir",IF(L48&lt;=0,"Recebido",IF(K48&gt;0,IF(H48&lt;'Parâmetros'!$B$4,"Parcial vencido","Parcial"),IF(H48&lt;'Parâmetros'!$B$4,"Vencido",IF(H48&lt;='Parâmetros'!$B$4+'Parâmetros'!$B$5,"A vencer","Em aberto"))))))</f>
        <v/>
      </c>
      <c r="N48" s="19">
        <f>IF(OR(A48="",H48="",L48="",L48&lt;=0,H48&gt;='Parâmetros'!$B$4),"",'Parâmetros'!$B$4-H48)</f>
        <v/>
      </c>
      <c r="Q48">
        <f>'Parâmetros'!$B$7</f>
        <v/>
      </c>
      <c r="R48">
        <f>'Parâmetros'!$B$6</f>
        <v/>
      </c>
    </row>
    <row r="49" ht="22" customHeight="1">
      <c r="A49" s="13" t="n"/>
      <c r="B49" s="14" t="n"/>
      <c r="C49" s="15" t="n"/>
      <c r="D49" s="13" t="n"/>
      <c r="E49" s="14" t="n"/>
      <c r="F49" s="16" t="n"/>
      <c r="G49" s="16" t="n"/>
      <c r="H49" s="15" t="n"/>
      <c r="I49" s="17" t="n"/>
      <c r="J49" s="15" t="n"/>
      <c r="K49" s="17" t="n"/>
      <c r="L49" s="10">
        <f>IF(A49="","",IF(OR(I49="",I49&lt;0,K49&lt;0),"",MAX(I49-K49,0)))</f>
        <v/>
      </c>
      <c r="M49" s="20">
        <f>IF(A49="","",IF(OR(H49="",I49="",I49&lt;0,K49&lt;0,AND(J49&lt;&gt;"",OR(K49="",K49&lt;=0)),AND(J49="",K49&gt;0),K49&gt;I49),"Conferir",IF(L49&lt;=0,"Recebido",IF(K49&gt;0,IF(H49&lt;'Parâmetros'!$B$4,"Parcial vencido","Parcial"),IF(H49&lt;'Parâmetros'!$B$4,"Vencido",IF(H49&lt;='Parâmetros'!$B$4+'Parâmetros'!$B$5,"A vencer","Em aberto"))))))</f>
        <v/>
      </c>
      <c r="N49" s="21">
        <f>IF(OR(A49="",H49="",L49="",L49&lt;=0,H49&gt;='Parâmetros'!$B$4),"",'Parâmetros'!$B$4-H49)</f>
        <v/>
      </c>
      <c r="Q49">
        <f>'Parâmetros'!$B$7</f>
        <v/>
      </c>
      <c r="R49">
        <f>'Parâmetros'!$B$6</f>
        <v/>
      </c>
    </row>
    <row r="50" ht="22" customHeight="1">
      <c r="A50" s="13" t="n"/>
      <c r="B50" s="14" t="n"/>
      <c r="C50" s="15" t="n"/>
      <c r="D50" s="13" t="n"/>
      <c r="E50" s="14" t="n"/>
      <c r="F50" s="16" t="n"/>
      <c r="G50" s="16" t="n"/>
      <c r="H50" s="15" t="n"/>
      <c r="I50" s="17" t="n"/>
      <c r="J50" s="15" t="n"/>
      <c r="K50" s="17" t="n"/>
      <c r="L50" s="8">
        <f>IF(A50="","",IF(OR(I50="",I50&lt;0,K50&lt;0),"",MAX(I50-K50,0)))</f>
        <v/>
      </c>
      <c r="M50" s="18">
        <f>IF(A50="","",IF(OR(H50="",I50="",I50&lt;0,K50&lt;0,AND(J50&lt;&gt;"",OR(K50="",K50&lt;=0)),AND(J50="",K50&gt;0),K50&gt;I50),"Conferir",IF(L50&lt;=0,"Recebido",IF(K50&gt;0,IF(H50&lt;'Parâmetros'!$B$4,"Parcial vencido","Parcial"),IF(H50&lt;'Parâmetros'!$B$4,"Vencido",IF(H50&lt;='Parâmetros'!$B$4+'Parâmetros'!$B$5,"A vencer","Em aberto"))))))</f>
        <v/>
      </c>
      <c r="N50" s="19">
        <f>IF(OR(A50="",H50="",L50="",L50&lt;=0,H50&gt;='Parâmetros'!$B$4),"",'Parâmetros'!$B$4-H50)</f>
        <v/>
      </c>
      <c r="Q50">
        <f>'Parâmetros'!$B$7</f>
        <v/>
      </c>
      <c r="R50">
        <f>'Parâmetros'!$B$6</f>
        <v/>
      </c>
    </row>
    <row r="51" ht="22" customHeight="1">
      <c r="A51" s="13" t="n"/>
      <c r="B51" s="14" t="n"/>
      <c r="C51" s="15" t="n"/>
      <c r="D51" s="13" t="n"/>
      <c r="E51" s="14" t="n"/>
      <c r="F51" s="16" t="n"/>
      <c r="G51" s="16" t="n"/>
      <c r="H51" s="15" t="n"/>
      <c r="I51" s="17" t="n"/>
      <c r="J51" s="15" t="n"/>
      <c r="K51" s="17" t="n"/>
      <c r="L51" s="10">
        <f>IF(A51="","",IF(OR(I51="",I51&lt;0,K51&lt;0),"",MAX(I51-K51,0)))</f>
        <v/>
      </c>
      <c r="M51" s="20">
        <f>IF(A51="","",IF(OR(H51="",I51="",I51&lt;0,K51&lt;0,AND(J51&lt;&gt;"",OR(K51="",K51&lt;=0)),AND(J51="",K51&gt;0),K51&gt;I51),"Conferir",IF(L51&lt;=0,"Recebido",IF(K51&gt;0,IF(H51&lt;'Parâmetros'!$B$4,"Parcial vencido","Parcial"),IF(H51&lt;'Parâmetros'!$B$4,"Vencido",IF(H51&lt;='Parâmetros'!$B$4+'Parâmetros'!$B$5,"A vencer","Em aberto"))))))</f>
        <v/>
      </c>
      <c r="N51" s="21">
        <f>IF(OR(A51="",H51="",L51="",L51&lt;=0,H51&gt;='Parâmetros'!$B$4),"",'Parâmetros'!$B$4-H51)</f>
        <v/>
      </c>
      <c r="Q51">
        <f>'Parâmetros'!$B$7</f>
        <v/>
      </c>
      <c r="R51">
        <f>'Parâmetros'!$B$6</f>
        <v/>
      </c>
    </row>
    <row r="52" ht="22" customHeight="1">
      <c r="A52" s="13" t="n"/>
      <c r="B52" s="14" t="n"/>
      <c r="C52" s="15" t="n"/>
      <c r="D52" s="13" t="n"/>
      <c r="E52" s="14" t="n"/>
      <c r="F52" s="16" t="n"/>
      <c r="G52" s="16" t="n"/>
      <c r="H52" s="15" t="n"/>
      <c r="I52" s="17" t="n"/>
      <c r="J52" s="15" t="n"/>
      <c r="K52" s="17" t="n"/>
      <c r="L52" s="8">
        <f>IF(A52="","",IF(OR(I52="",I52&lt;0,K52&lt;0),"",MAX(I52-K52,0)))</f>
        <v/>
      </c>
      <c r="M52" s="18">
        <f>IF(A52="","",IF(OR(H52="",I52="",I52&lt;0,K52&lt;0,AND(J52&lt;&gt;"",OR(K52="",K52&lt;=0)),AND(J52="",K52&gt;0),K52&gt;I52),"Conferir",IF(L52&lt;=0,"Recebido",IF(K52&gt;0,IF(H52&lt;'Parâmetros'!$B$4,"Parcial vencido","Parcial"),IF(H52&lt;'Parâmetros'!$B$4,"Vencido",IF(H52&lt;='Parâmetros'!$B$4+'Parâmetros'!$B$5,"A vencer","Em aberto"))))))</f>
        <v/>
      </c>
      <c r="N52" s="19">
        <f>IF(OR(A52="",H52="",L52="",L52&lt;=0,H52&gt;='Parâmetros'!$B$4),"",'Parâmetros'!$B$4-H52)</f>
        <v/>
      </c>
      <c r="Q52">
        <f>'Parâmetros'!$B$7</f>
        <v/>
      </c>
      <c r="R52">
        <f>'Parâmetros'!$B$6</f>
        <v/>
      </c>
    </row>
    <row r="53" ht="22" customHeight="1">
      <c r="A53" s="13" t="n"/>
      <c r="B53" s="14" t="n"/>
      <c r="C53" s="15" t="n"/>
      <c r="D53" s="13" t="n"/>
      <c r="E53" s="14" t="n"/>
      <c r="F53" s="16" t="n"/>
      <c r="G53" s="16" t="n"/>
      <c r="H53" s="15" t="n"/>
      <c r="I53" s="17" t="n"/>
      <c r="J53" s="15" t="n"/>
      <c r="K53" s="17" t="n"/>
      <c r="L53" s="10">
        <f>IF(A53="","",IF(OR(I53="",I53&lt;0,K53&lt;0),"",MAX(I53-K53,0)))</f>
        <v/>
      </c>
      <c r="M53" s="20">
        <f>IF(A53="","",IF(OR(H53="",I53="",I53&lt;0,K53&lt;0,AND(J53&lt;&gt;"",OR(K53="",K53&lt;=0)),AND(J53="",K53&gt;0),K53&gt;I53),"Conferir",IF(L53&lt;=0,"Recebido",IF(K53&gt;0,IF(H53&lt;'Parâmetros'!$B$4,"Parcial vencido","Parcial"),IF(H53&lt;'Parâmetros'!$B$4,"Vencido",IF(H53&lt;='Parâmetros'!$B$4+'Parâmetros'!$B$5,"A vencer","Em aberto"))))))</f>
        <v/>
      </c>
      <c r="N53" s="21">
        <f>IF(OR(A53="",H53="",L53="",L53&lt;=0,H53&gt;='Parâmetros'!$B$4),"",'Parâmetros'!$B$4-H53)</f>
        <v/>
      </c>
      <c r="Q53">
        <f>'Parâmetros'!$B$7</f>
        <v/>
      </c>
      <c r="R53">
        <f>'Parâmetros'!$B$6</f>
        <v/>
      </c>
    </row>
    <row r="54" ht="22" customHeight="1">
      <c r="A54" s="13" t="n"/>
      <c r="B54" s="14" t="n"/>
      <c r="C54" s="15" t="n"/>
      <c r="D54" s="13" t="n"/>
      <c r="E54" s="14" t="n"/>
      <c r="F54" s="16" t="n"/>
      <c r="G54" s="16" t="n"/>
      <c r="H54" s="15" t="n"/>
      <c r="I54" s="17" t="n"/>
      <c r="J54" s="15" t="n"/>
      <c r="K54" s="17" t="n"/>
      <c r="L54" s="8">
        <f>IF(A54="","",IF(OR(I54="",I54&lt;0,K54&lt;0),"",MAX(I54-K54,0)))</f>
        <v/>
      </c>
      <c r="M54" s="18">
        <f>IF(A54="","",IF(OR(H54="",I54="",I54&lt;0,K54&lt;0,AND(J54&lt;&gt;"",OR(K54="",K54&lt;=0)),AND(J54="",K54&gt;0),K54&gt;I54),"Conferir",IF(L54&lt;=0,"Recebido",IF(K54&gt;0,IF(H54&lt;'Parâmetros'!$B$4,"Parcial vencido","Parcial"),IF(H54&lt;'Parâmetros'!$B$4,"Vencido",IF(H54&lt;='Parâmetros'!$B$4+'Parâmetros'!$B$5,"A vencer","Em aberto"))))))</f>
        <v/>
      </c>
      <c r="N54" s="19">
        <f>IF(OR(A54="",H54="",L54="",L54&lt;=0,H54&gt;='Parâmetros'!$B$4),"",'Parâmetros'!$B$4-H54)</f>
        <v/>
      </c>
      <c r="Q54">
        <f>'Parâmetros'!$B$7</f>
        <v/>
      </c>
      <c r="R54">
        <f>'Parâmetros'!$B$6</f>
        <v/>
      </c>
    </row>
    <row r="55" ht="22" customHeight="1">
      <c r="A55" s="13" t="n"/>
      <c r="B55" s="14" t="n"/>
      <c r="C55" s="15" t="n"/>
      <c r="D55" s="13" t="n"/>
      <c r="E55" s="14" t="n"/>
      <c r="F55" s="16" t="n"/>
      <c r="G55" s="16" t="n"/>
      <c r="H55" s="15" t="n"/>
      <c r="I55" s="17" t="n"/>
      <c r="J55" s="15" t="n"/>
      <c r="K55" s="17" t="n"/>
      <c r="L55" s="10">
        <f>IF(A55="","",IF(OR(I55="",I55&lt;0,K55&lt;0),"",MAX(I55-K55,0)))</f>
        <v/>
      </c>
      <c r="M55" s="20">
        <f>IF(A55="","",IF(OR(H55="",I55="",I55&lt;0,K55&lt;0,AND(J55&lt;&gt;"",OR(K55="",K55&lt;=0)),AND(J55="",K55&gt;0),K55&gt;I55),"Conferir",IF(L55&lt;=0,"Recebido",IF(K55&gt;0,IF(H55&lt;'Parâmetros'!$B$4,"Parcial vencido","Parcial"),IF(H55&lt;'Parâmetros'!$B$4,"Vencido",IF(H55&lt;='Parâmetros'!$B$4+'Parâmetros'!$B$5,"A vencer","Em aberto"))))))</f>
        <v/>
      </c>
      <c r="N55" s="21">
        <f>IF(OR(A55="",H55="",L55="",L55&lt;=0,H55&gt;='Parâmetros'!$B$4),"",'Parâmetros'!$B$4-H55)</f>
        <v/>
      </c>
      <c r="Q55">
        <f>'Parâmetros'!$B$7</f>
        <v/>
      </c>
      <c r="R55">
        <f>'Parâmetros'!$B$6</f>
        <v/>
      </c>
    </row>
    <row r="56" ht="22" customHeight="1">
      <c r="A56" s="13" t="n"/>
      <c r="B56" s="14" t="n"/>
      <c r="C56" s="15" t="n"/>
      <c r="D56" s="13" t="n"/>
      <c r="E56" s="14" t="n"/>
      <c r="F56" s="16" t="n"/>
      <c r="G56" s="16" t="n"/>
      <c r="H56" s="15" t="n"/>
      <c r="I56" s="17" t="n"/>
      <c r="J56" s="15" t="n"/>
      <c r="K56" s="17" t="n"/>
      <c r="L56" s="8">
        <f>IF(A56="","",IF(OR(I56="",I56&lt;0,K56&lt;0),"",MAX(I56-K56,0)))</f>
        <v/>
      </c>
      <c r="M56" s="18">
        <f>IF(A56="","",IF(OR(H56="",I56="",I56&lt;0,K56&lt;0,AND(J56&lt;&gt;"",OR(K56="",K56&lt;=0)),AND(J56="",K56&gt;0),K56&gt;I56),"Conferir",IF(L56&lt;=0,"Recebido",IF(K56&gt;0,IF(H56&lt;'Parâmetros'!$B$4,"Parcial vencido","Parcial"),IF(H56&lt;'Parâmetros'!$B$4,"Vencido",IF(H56&lt;='Parâmetros'!$B$4+'Parâmetros'!$B$5,"A vencer","Em aberto"))))))</f>
        <v/>
      </c>
      <c r="N56" s="19">
        <f>IF(OR(A56="",H56="",L56="",L56&lt;=0,H56&gt;='Parâmetros'!$B$4),"",'Parâmetros'!$B$4-H56)</f>
        <v/>
      </c>
      <c r="Q56">
        <f>'Parâmetros'!$B$7</f>
        <v/>
      </c>
      <c r="R56">
        <f>'Parâmetros'!$B$6</f>
        <v/>
      </c>
    </row>
    <row r="57" ht="22" customHeight="1">
      <c r="A57" s="13" t="n"/>
      <c r="B57" s="14" t="n"/>
      <c r="C57" s="15" t="n"/>
      <c r="D57" s="13" t="n"/>
      <c r="E57" s="14" t="n"/>
      <c r="F57" s="16" t="n"/>
      <c r="G57" s="16" t="n"/>
      <c r="H57" s="15" t="n"/>
      <c r="I57" s="17" t="n"/>
      <c r="J57" s="15" t="n"/>
      <c r="K57" s="17" t="n"/>
      <c r="L57" s="10">
        <f>IF(A57="","",IF(OR(I57="",I57&lt;0,K57&lt;0),"",MAX(I57-K57,0)))</f>
        <v/>
      </c>
      <c r="M57" s="20">
        <f>IF(A57="","",IF(OR(H57="",I57="",I57&lt;0,K57&lt;0,AND(J57&lt;&gt;"",OR(K57="",K57&lt;=0)),AND(J57="",K57&gt;0),K57&gt;I57),"Conferir",IF(L57&lt;=0,"Recebido",IF(K57&gt;0,IF(H57&lt;'Parâmetros'!$B$4,"Parcial vencido","Parcial"),IF(H57&lt;'Parâmetros'!$B$4,"Vencido",IF(H57&lt;='Parâmetros'!$B$4+'Parâmetros'!$B$5,"A vencer","Em aberto"))))))</f>
        <v/>
      </c>
      <c r="N57" s="21">
        <f>IF(OR(A57="",H57="",L57="",L57&lt;=0,H57&gt;='Parâmetros'!$B$4),"",'Parâmetros'!$B$4-H57)</f>
        <v/>
      </c>
      <c r="Q57">
        <f>'Parâmetros'!$B$7</f>
        <v/>
      </c>
      <c r="R57">
        <f>'Parâmetros'!$B$6</f>
        <v/>
      </c>
    </row>
    <row r="58" ht="22" customHeight="1">
      <c r="A58" s="13" t="n"/>
      <c r="B58" s="14" t="n"/>
      <c r="C58" s="15" t="n"/>
      <c r="D58" s="13" t="n"/>
      <c r="E58" s="14" t="n"/>
      <c r="F58" s="16" t="n"/>
      <c r="G58" s="16" t="n"/>
      <c r="H58" s="15" t="n"/>
      <c r="I58" s="17" t="n"/>
      <c r="J58" s="15" t="n"/>
      <c r="K58" s="17" t="n"/>
      <c r="L58" s="8">
        <f>IF(A58="","",IF(OR(I58="",I58&lt;0,K58&lt;0),"",MAX(I58-K58,0)))</f>
        <v/>
      </c>
      <c r="M58" s="18">
        <f>IF(A58="","",IF(OR(H58="",I58="",I58&lt;0,K58&lt;0,AND(J58&lt;&gt;"",OR(K58="",K58&lt;=0)),AND(J58="",K58&gt;0),K58&gt;I58),"Conferir",IF(L58&lt;=0,"Recebido",IF(K58&gt;0,IF(H58&lt;'Parâmetros'!$B$4,"Parcial vencido","Parcial"),IF(H58&lt;'Parâmetros'!$B$4,"Vencido",IF(H58&lt;='Parâmetros'!$B$4+'Parâmetros'!$B$5,"A vencer","Em aberto"))))))</f>
        <v/>
      </c>
      <c r="N58" s="19">
        <f>IF(OR(A58="",H58="",L58="",L58&lt;=0,H58&gt;='Parâmetros'!$B$4),"",'Parâmetros'!$B$4-H58)</f>
        <v/>
      </c>
      <c r="Q58">
        <f>'Parâmetros'!$B$7</f>
        <v/>
      </c>
      <c r="R58">
        <f>'Parâmetros'!$B$6</f>
        <v/>
      </c>
    </row>
    <row r="59" ht="22" customHeight="1">
      <c r="A59" s="13" t="n"/>
      <c r="B59" s="14" t="n"/>
      <c r="C59" s="15" t="n"/>
      <c r="D59" s="13" t="n"/>
      <c r="E59" s="14" t="n"/>
      <c r="F59" s="16" t="n"/>
      <c r="G59" s="16" t="n"/>
      <c r="H59" s="15" t="n"/>
      <c r="I59" s="17" t="n"/>
      <c r="J59" s="15" t="n"/>
      <c r="K59" s="17" t="n"/>
      <c r="L59" s="10">
        <f>IF(A59="","",IF(OR(I59="",I59&lt;0,K59&lt;0),"",MAX(I59-K59,0)))</f>
        <v/>
      </c>
      <c r="M59" s="20">
        <f>IF(A59="","",IF(OR(H59="",I59="",I59&lt;0,K59&lt;0,AND(J59&lt;&gt;"",OR(K59="",K59&lt;=0)),AND(J59="",K59&gt;0),K59&gt;I59),"Conferir",IF(L59&lt;=0,"Recebido",IF(K59&gt;0,IF(H59&lt;'Parâmetros'!$B$4,"Parcial vencido","Parcial"),IF(H59&lt;'Parâmetros'!$B$4,"Vencido",IF(H59&lt;='Parâmetros'!$B$4+'Parâmetros'!$B$5,"A vencer","Em aberto"))))))</f>
        <v/>
      </c>
      <c r="N59" s="21">
        <f>IF(OR(A59="",H59="",L59="",L59&lt;=0,H59&gt;='Parâmetros'!$B$4),"",'Parâmetros'!$B$4-H59)</f>
        <v/>
      </c>
      <c r="Q59">
        <f>'Parâmetros'!$B$7</f>
        <v/>
      </c>
      <c r="R59">
        <f>'Parâmetros'!$B$6</f>
        <v/>
      </c>
    </row>
    <row r="60" ht="22" customHeight="1">
      <c r="A60" s="13" t="n"/>
      <c r="B60" s="14" t="n"/>
      <c r="C60" s="15" t="n"/>
      <c r="D60" s="13" t="n"/>
      <c r="E60" s="14" t="n"/>
      <c r="F60" s="16" t="n"/>
      <c r="G60" s="16" t="n"/>
      <c r="H60" s="15" t="n"/>
      <c r="I60" s="17" t="n"/>
      <c r="J60" s="15" t="n"/>
      <c r="K60" s="17" t="n"/>
      <c r="L60" s="8">
        <f>IF(A60="","",IF(OR(I60="",I60&lt;0,K60&lt;0),"",MAX(I60-K60,0)))</f>
        <v/>
      </c>
      <c r="M60" s="18">
        <f>IF(A60="","",IF(OR(H60="",I60="",I60&lt;0,K60&lt;0,AND(J60&lt;&gt;"",OR(K60="",K60&lt;=0)),AND(J60="",K60&gt;0),K60&gt;I60),"Conferir",IF(L60&lt;=0,"Recebido",IF(K60&gt;0,IF(H60&lt;'Parâmetros'!$B$4,"Parcial vencido","Parcial"),IF(H60&lt;'Parâmetros'!$B$4,"Vencido",IF(H60&lt;='Parâmetros'!$B$4+'Parâmetros'!$B$5,"A vencer","Em aberto"))))))</f>
        <v/>
      </c>
      <c r="N60" s="19">
        <f>IF(OR(A60="",H60="",L60="",L60&lt;=0,H60&gt;='Parâmetros'!$B$4),"",'Parâmetros'!$B$4-H60)</f>
        <v/>
      </c>
      <c r="Q60">
        <f>'Parâmetros'!$B$7</f>
        <v/>
      </c>
      <c r="R60">
        <f>'Parâmetros'!$B$6</f>
        <v/>
      </c>
    </row>
    <row r="61" ht="22" customHeight="1">
      <c r="A61" s="13" t="n"/>
      <c r="B61" s="14" t="n"/>
      <c r="C61" s="15" t="n"/>
      <c r="D61" s="13" t="n"/>
      <c r="E61" s="14" t="n"/>
      <c r="F61" s="16" t="n"/>
      <c r="G61" s="16" t="n"/>
      <c r="H61" s="15" t="n"/>
      <c r="I61" s="17" t="n"/>
      <c r="J61" s="15" t="n"/>
      <c r="K61" s="17" t="n"/>
      <c r="L61" s="10">
        <f>IF(A61="","",IF(OR(I61="",I61&lt;0,K61&lt;0),"",MAX(I61-K61,0)))</f>
        <v/>
      </c>
      <c r="M61" s="20">
        <f>IF(A61="","",IF(OR(H61="",I61="",I61&lt;0,K61&lt;0,AND(J61&lt;&gt;"",OR(K61="",K61&lt;=0)),AND(J61="",K61&gt;0),K61&gt;I61),"Conferir",IF(L61&lt;=0,"Recebido",IF(K61&gt;0,IF(H61&lt;'Parâmetros'!$B$4,"Parcial vencido","Parcial"),IF(H61&lt;'Parâmetros'!$B$4,"Vencido",IF(H61&lt;='Parâmetros'!$B$4+'Parâmetros'!$B$5,"A vencer","Em aberto"))))))</f>
        <v/>
      </c>
      <c r="N61" s="21">
        <f>IF(OR(A61="",H61="",L61="",L61&lt;=0,H61&gt;='Parâmetros'!$B$4),"",'Parâmetros'!$B$4-H61)</f>
        <v/>
      </c>
      <c r="Q61">
        <f>'Parâmetros'!$B$7</f>
        <v/>
      </c>
      <c r="R61">
        <f>'Parâmetros'!$B$6</f>
        <v/>
      </c>
    </row>
    <row r="62" ht="22" customHeight="1">
      <c r="A62" s="13" t="n"/>
      <c r="B62" s="14" t="n"/>
      <c r="C62" s="15" t="n"/>
      <c r="D62" s="13" t="n"/>
      <c r="E62" s="14" t="n"/>
      <c r="F62" s="16" t="n"/>
      <c r="G62" s="16" t="n"/>
      <c r="H62" s="15" t="n"/>
      <c r="I62" s="17" t="n"/>
      <c r="J62" s="15" t="n"/>
      <c r="K62" s="17" t="n"/>
      <c r="L62" s="8">
        <f>IF(A62="","",IF(OR(I62="",I62&lt;0,K62&lt;0),"",MAX(I62-K62,0)))</f>
        <v/>
      </c>
      <c r="M62" s="18">
        <f>IF(A62="","",IF(OR(H62="",I62="",I62&lt;0,K62&lt;0,AND(J62&lt;&gt;"",OR(K62="",K62&lt;=0)),AND(J62="",K62&gt;0),K62&gt;I62),"Conferir",IF(L62&lt;=0,"Recebido",IF(K62&gt;0,IF(H62&lt;'Parâmetros'!$B$4,"Parcial vencido","Parcial"),IF(H62&lt;'Parâmetros'!$B$4,"Vencido",IF(H62&lt;='Parâmetros'!$B$4+'Parâmetros'!$B$5,"A vencer","Em aberto"))))))</f>
        <v/>
      </c>
      <c r="N62" s="19">
        <f>IF(OR(A62="",H62="",L62="",L62&lt;=0,H62&gt;='Parâmetros'!$B$4),"",'Parâmetros'!$B$4-H62)</f>
        <v/>
      </c>
      <c r="Q62">
        <f>'Parâmetros'!$B$7</f>
        <v/>
      </c>
      <c r="R62">
        <f>'Parâmetros'!$B$6</f>
        <v/>
      </c>
    </row>
    <row r="63" ht="22" customHeight="1">
      <c r="A63" s="13" t="n"/>
      <c r="B63" s="14" t="n"/>
      <c r="C63" s="15" t="n"/>
      <c r="D63" s="13" t="n"/>
      <c r="E63" s="14" t="n"/>
      <c r="F63" s="16" t="n"/>
      <c r="G63" s="16" t="n"/>
      <c r="H63" s="15" t="n"/>
      <c r="I63" s="17" t="n"/>
      <c r="J63" s="15" t="n"/>
      <c r="K63" s="17" t="n"/>
      <c r="L63" s="10">
        <f>IF(A63="","",IF(OR(I63="",I63&lt;0,K63&lt;0),"",MAX(I63-K63,0)))</f>
        <v/>
      </c>
      <c r="M63" s="20">
        <f>IF(A63="","",IF(OR(H63="",I63="",I63&lt;0,K63&lt;0,AND(J63&lt;&gt;"",OR(K63="",K63&lt;=0)),AND(J63="",K63&gt;0),K63&gt;I63),"Conferir",IF(L63&lt;=0,"Recebido",IF(K63&gt;0,IF(H63&lt;'Parâmetros'!$B$4,"Parcial vencido","Parcial"),IF(H63&lt;'Parâmetros'!$B$4,"Vencido",IF(H63&lt;='Parâmetros'!$B$4+'Parâmetros'!$B$5,"A vencer","Em aberto"))))))</f>
        <v/>
      </c>
      <c r="N63" s="21">
        <f>IF(OR(A63="",H63="",L63="",L63&lt;=0,H63&gt;='Parâmetros'!$B$4),"",'Parâmetros'!$B$4-H63)</f>
        <v/>
      </c>
      <c r="Q63">
        <f>'Parâmetros'!$B$7</f>
        <v/>
      </c>
      <c r="R63">
        <f>'Parâmetros'!$B$6</f>
        <v/>
      </c>
    </row>
    <row r="64" ht="22" customHeight="1">
      <c r="A64" s="13" t="n"/>
      <c r="B64" s="14" t="n"/>
      <c r="C64" s="15" t="n"/>
      <c r="D64" s="13" t="n"/>
      <c r="E64" s="14" t="n"/>
      <c r="F64" s="16" t="n"/>
      <c r="G64" s="16" t="n"/>
      <c r="H64" s="15" t="n"/>
      <c r="I64" s="17" t="n"/>
      <c r="J64" s="15" t="n"/>
      <c r="K64" s="17" t="n"/>
      <c r="L64" s="8">
        <f>IF(A64="","",IF(OR(I64="",I64&lt;0,K64&lt;0),"",MAX(I64-K64,0)))</f>
        <v/>
      </c>
      <c r="M64" s="18">
        <f>IF(A64="","",IF(OR(H64="",I64="",I64&lt;0,K64&lt;0,AND(J64&lt;&gt;"",OR(K64="",K64&lt;=0)),AND(J64="",K64&gt;0),K64&gt;I64),"Conferir",IF(L64&lt;=0,"Recebido",IF(K64&gt;0,IF(H64&lt;'Parâmetros'!$B$4,"Parcial vencido","Parcial"),IF(H64&lt;'Parâmetros'!$B$4,"Vencido",IF(H64&lt;='Parâmetros'!$B$4+'Parâmetros'!$B$5,"A vencer","Em aberto"))))))</f>
        <v/>
      </c>
      <c r="N64" s="19">
        <f>IF(OR(A64="",H64="",L64="",L64&lt;=0,H64&gt;='Parâmetros'!$B$4),"",'Parâmetros'!$B$4-H64)</f>
        <v/>
      </c>
      <c r="Q64">
        <f>'Parâmetros'!$B$7</f>
        <v/>
      </c>
      <c r="R64">
        <f>'Parâmetros'!$B$6</f>
        <v/>
      </c>
    </row>
    <row r="65" ht="22" customHeight="1">
      <c r="A65" s="13" t="n"/>
      <c r="B65" s="14" t="n"/>
      <c r="C65" s="15" t="n"/>
      <c r="D65" s="13" t="n"/>
      <c r="E65" s="14" t="n"/>
      <c r="F65" s="16" t="n"/>
      <c r="G65" s="16" t="n"/>
      <c r="H65" s="15" t="n"/>
      <c r="I65" s="17" t="n"/>
      <c r="J65" s="15" t="n"/>
      <c r="K65" s="17" t="n"/>
      <c r="L65" s="10">
        <f>IF(A65="","",IF(OR(I65="",I65&lt;0,K65&lt;0),"",MAX(I65-K65,0)))</f>
        <v/>
      </c>
      <c r="M65" s="20">
        <f>IF(A65="","",IF(OR(H65="",I65="",I65&lt;0,K65&lt;0,AND(J65&lt;&gt;"",OR(K65="",K65&lt;=0)),AND(J65="",K65&gt;0),K65&gt;I65),"Conferir",IF(L65&lt;=0,"Recebido",IF(K65&gt;0,IF(H65&lt;'Parâmetros'!$B$4,"Parcial vencido","Parcial"),IF(H65&lt;'Parâmetros'!$B$4,"Vencido",IF(H65&lt;='Parâmetros'!$B$4+'Parâmetros'!$B$5,"A vencer","Em aberto"))))))</f>
        <v/>
      </c>
      <c r="N65" s="21">
        <f>IF(OR(A65="",H65="",L65="",L65&lt;=0,H65&gt;='Parâmetros'!$B$4),"",'Parâmetros'!$B$4-H65)</f>
        <v/>
      </c>
      <c r="Q65">
        <f>'Parâmetros'!$B$7</f>
        <v/>
      </c>
      <c r="R65">
        <f>'Parâmetros'!$B$6</f>
        <v/>
      </c>
    </row>
    <row r="66" ht="22" customHeight="1">
      <c r="A66" s="13" t="n"/>
      <c r="B66" s="14" t="n"/>
      <c r="C66" s="15" t="n"/>
      <c r="D66" s="13" t="n"/>
      <c r="E66" s="14" t="n"/>
      <c r="F66" s="16" t="n"/>
      <c r="G66" s="16" t="n"/>
      <c r="H66" s="15" t="n"/>
      <c r="I66" s="17" t="n"/>
      <c r="J66" s="15" t="n"/>
      <c r="K66" s="17" t="n"/>
      <c r="L66" s="8">
        <f>IF(A66="","",IF(OR(I66="",I66&lt;0,K66&lt;0),"",MAX(I66-K66,0)))</f>
        <v/>
      </c>
      <c r="M66" s="18">
        <f>IF(A66="","",IF(OR(H66="",I66="",I66&lt;0,K66&lt;0,AND(J66&lt;&gt;"",OR(K66="",K66&lt;=0)),AND(J66="",K66&gt;0),K66&gt;I66),"Conferir",IF(L66&lt;=0,"Recebido",IF(K66&gt;0,IF(H66&lt;'Parâmetros'!$B$4,"Parcial vencido","Parcial"),IF(H66&lt;'Parâmetros'!$B$4,"Vencido",IF(H66&lt;='Parâmetros'!$B$4+'Parâmetros'!$B$5,"A vencer","Em aberto"))))))</f>
        <v/>
      </c>
      <c r="N66" s="19">
        <f>IF(OR(A66="",H66="",L66="",L66&lt;=0,H66&gt;='Parâmetros'!$B$4),"",'Parâmetros'!$B$4-H66)</f>
        <v/>
      </c>
      <c r="Q66">
        <f>'Parâmetros'!$B$7</f>
        <v/>
      </c>
      <c r="R66">
        <f>'Parâmetros'!$B$6</f>
        <v/>
      </c>
    </row>
    <row r="67" ht="22" customHeight="1">
      <c r="A67" s="13" t="n"/>
      <c r="B67" s="14" t="n"/>
      <c r="C67" s="15" t="n"/>
      <c r="D67" s="13" t="n"/>
      <c r="E67" s="14" t="n"/>
      <c r="F67" s="16" t="n"/>
      <c r="G67" s="16" t="n"/>
      <c r="H67" s="15" t="n"/>
      <c r="I67" s="17" t="n"/>
      <c r="J67" s="15" t="n"/>
      <c r="K67" s="17" t="n"/>
      <c r="L67" s="10">
        <f>IF(A67="","",IF(OR(I67="",I67&lt;0,K67&lt;0),"",MAX(I67-K67,0)))</f>
        <v/>
      </c>
      <c r="M67" s="20">
        <f>IF(A67="","",IF(OR(H67="",I67="",I67&lt;0,K67&lt;0,AND(J67&lt;&gt;"",OR(K67="",K67&lt;=0)),AND(J67="",K67&gt;0),K67&gt;I67),"Conferir",IF(L67&lt;=0,"Recebido",IF(K67&gt;0,IF(H67&lt;'Parâmetros'!$B$4,"Parcial vencido","Parcial"),IF(H67&lt;'Parâmetros'!$B$4,"Vencido",IF(H67&lt;='Parâmetros'!$B$4+'Parâmetros'!$B$5,"A vencer","Em aberto"))))))</f>
        <v/>
      </c>
      <c r="N67" s="21">
        <f>IF(OR(A67="",H67="",L67="",L67&lt;=0,H67&gt;='Parâmetros'!$B$4),"",'Parâmetros'!$B$4-H67)</f>
        <v/>
      </c>
      <c r="Q67">
        <f>'Parâmetros'!$B$7</f>
        <v/>
      </c>
      <c r="R67">
        <f>'Parâmetros'!$B$6</f>
        <v/>
      </c>
    </row>
    <row r="68" ht="22" customHeight="1">
      <c r="A68" s="13" t="n"/>
      <c r="B68" s="14" t="n"/>
      <c r="C68" s="15" t="n"/>
      <c r="D68" s="13" t="n"/>
      <c r="E68" s="14" t="n"/>
      <c r="F68" s="16" t="n"/>
      <c r="G68" s="16" t="n"/>
      <c r="H68" s="15" t="n"/>
      <c r="I68" s="17" t="n"/>
      <c r="J68" s="15" t="n"/>
      <c r="K68" s="17" t="n"/>
      <c r="L68" s="8">
        <f>IF(A68="","",IF(OR(I68="",I68&lt;0,K68&lt;0),"",MAX(I68-K68,0)))</f>
        <v/>
      </c>
      <c r="M68" s="18">
        <f>IF(A68="","",IF(OR(H68="",I68="",I68&lt;0,K68&lt;0,AND(J68&lt;&gt;"",OR(K68="",K68&lt;=0)),AND(J68="",K68&gt;0),K68&gt;I68),"Conferir",IF(L68&lt;=0,"Recebido",IF(K68&gt;0,IF(H68&lt;'Parâmetros'!$B$4,"Parcial vencido","Parcial"),IF(H68&lt;'Parâmetros'!$B$4,"Vencido",IF(H68&lt;='Parâmetros'!$B$4+'Parâmetros'!$B$5,"A vencer","Em aberto"))))))</f>
        <v/>
      </c>
      <c r="N68" s="19">
        <f>IF(OR(A68="",H68="",L68="",L68&lt;=0,H68&gt;='Parâmetros'!$B$4),"",'Parâmetros'!$B$4-H68)</f>
        <v/>
      </c>
      <c r="Q68">
        <f>'Parâmetros'!$B$7</f>
        <v/>
      </c>
      <c r="R68">
        <f>'Parâmetros'!$B$6</f>
        <v/>
      </c>
    </row>
    <row r="69" ht="22" customHeight="1">
      <c r="A69" s="13" t="n"/>
      <c r="B69" s="14" t="n"/>
      <c r="C69" s="15" t="n"/>
      <c r="D69" s="13" t="n"/>
      <c r="E69" s="14" t="n"/>
      <c r="F69" s="16" t="n"/>
      <c r="G69" s="16" t="n"/>
      <c r="H69" s="15" t="n"/>
      <c r="I69" s="17" t="n"/>
      <c r="J69" s="15" t="n"/>
      <c r="K69" s="17" t="n"/>
      <c r="L69" s="10">
        <f>IF(A69="","",IF(OR(I69="",I69&lt;0,K69&lt;0),"",MAX(I69-K69,0)))</f>
        <v/>
      </c>
      <c r="M69" s="20">
        <f>IF(A69="","",IF(OR(H69="",I69="",I69&lt;0,K69&lt;0,AND(J69&lt;&gt;"",OR(K69="",K69&lt;=0)),AND(J69="",K69&gt;0),K69&gt;I69),"Conferir",IF(L69&lt;=0,"Recebido",IF(K69&gt;0,IF(H69&lt;'Parâmetros'!$B$4,"Parcial vencido","Parcial"),IF(H69&lt;'Parâmetros'!$B$4,"Vencido",IF(H69&lt;='Parâmetros'!$B$4+'Parâmetros'!$B$5,"A vencer","Em aberto"))))))</f>
        <v/>
      </c>
      <c r="N69" s="21">
        <f>IF(OR(A69="",H69="",L69="",L69&lt;=0,H69&gt;='Parâmetros'!$B$4),"",'Parâmetros'!$B$4-H69)</f>
        <v/>
      </c>
      <c r="Q69">
        <f>'Parâmetros'!$B$7</f>
        <v/>
      </c>
      <c r="R69">
        <f>'Parâmetros'!$B$6</f>
        <v/>
      </c>
    </row>
    <row r="70" ht="22" customHeight="1">
      <c r="A70" s="13" t="n"/>
      <c r="B70" s="14" t="n"/>
      <c r="C70" s="15" t="n"/>
      <c r="D70" s="13" t="n"/>
      <c r="E70" s="14" t="n"/>
      <c r="F70" s="16" t="n"/>
      <c r="G70" s="16" t="n"/>
      <c r="H70" s="15" t="n"/>
      <c r="I70" s="17" t="n"/>
      <c r="J70" s="15" t="n"/>
      <c r="K70" s="17" t="n"/>
      <c r="L70" s="8">
        <f>IF(A70="","",IF(OR(I70="",I70&lt;0,K70&lt;0),"",MAX(I70-K70,0)))</f>
        <v/>
      </c>
      <c r="M70" s="18">
        <f>IF(A70="","",IF(OR(H70="",I70="",I70&lt;0,K70&lt;0,AND(J70&lt;&gt;"",OR(K70="",K70&lt;=0)),AND(J70="",K70&gt;0),K70&gt;I70),"Conferir",IF(L70&lt;=0,"Recebido",IF(K70&gt;0,IF(H70&lt;'Parâmetros'!$B$4,"Parcial vencido","Parcial"),IF(H70&lt;'Parâmetros'!$B$4,"Vencido",IF(H70&lt;='Parâmetros'!$B$4+'Parâmetros'!$B$5,"A vencer","Em aberto"))))))</f>
        <v/>
      </c>
      <c r="N70" s="19">
        <f>IF(OR(A70="",H70="",L70="",L70&lt;=0,H70&gt;='Parâmetros'!$B$4),"",'Parâmetros'!$B$4-H70)</f>
        <v/>
      </c>
      <c r="Q70">
        <f>'Parâmetros'!$B$7</f>
        <v/>
      </c>
      <c r="R70">
        <f>'Parâmetros'!$B$6</f>
        <v/>
      </c>
    </row>
    <row r="71" ht="22" customHeight="1">
      <c r="A71" s="13" t="n"/>
      <c r="B71" s="14" t="n"/>
      <c r="C71" s="15" t="n"/>
      <c r="D71" s="13" t="n"/>
      <c r="E71" s="14" t="n"/>
      <c r="F71" s="16" t="n"/>
      <c r="G71" s="16" t="n"/>
      <c r="H71" s="15" t="n"/>
      <c r="I71" s="17" t="n"/>
      <c r="J71" s="15" t="n"/>
      <c r="K71" s="17" t="n"/>
      <c r="L71" s="10">
        <f>IF(A71="","",IF(OR(I71="",I71&lt;0,K71&lt;0),"",MAX(I71-K71,0)))</f>
        <v/>
      </c>
      <c r="M71" s="20">
        <f>IF(A71="","",IF(OR(H71="",I71="",I71&lt;0,K71&lt;0,AND(J71&lt;&gt;"",OR(K71="",K71&lt;=0)),AND(J71="",K71&gt;0),K71&gt;I71),"Conferir",IF(L71&lt;=0,"Recebido",IF(K71&gt;0,IF(H71&lt;'Parâmetros'!$B$4,"Parcial vencido","Parcial"),IF(H71&lt;'Parâmetros'!$B$4,"Vencido",IF(H71&lt;='Parâmetros'!$B$4+'Parâmetros'!$B$5,"A vencer","Em aberto"))))))</f>
        <v/>
      </c>
      <c r="N71" s="21">
        <f>IF(OR(A71="",H71="",L71="",L71&lt;=0,H71&gt;='Parâmetros'!$B$4),"",'Parâmetros'!$B$4-H71)</f>
        <v/>
      </c>
      <c r="Q71">
        <f>'Parâmetros'!$B$7</f>
        <v/>
      </c>
      <c r="R71">
        <f>'Parâmetros'!$B$6</f>
        <v/>
      </c>
    </row>
    <row r="72" ht="22" customHeight="1">
      <c r="A72" s="13" t="n"/>
      <c r="B72" s="14" t="n"/>
      <c r="C72" s="15" t="n"/>
      <c r="D72" s="13" t="n"/>
      <c r="E72" s="14" t="n"/>
      <c r="F72" s="16" t="n"/>
      <c r="G72" s="16" t="n"/>
      <c r="H72" s="15" t="n"/>
      <c r="I72" s="17" t="n"/>
      <c r="J72" s="15" t="n"/>
      <c r="K72" s="17" t="n"/>
      <c r="L72" s="8">
        <f>IF(A72="","",IF(OR(I72="",I72&lt;0,K72&lt;0),"",MAX(I72-K72,0)))</f>
        <v/>
      </c>
      <c r="M72" s="18">
        <f>IF(A72="","",IF(OR(H72="",I72="",I72&lt;0,K72&lt;0,AND(J72&lt;&gt;"",OR(K72="",K72&lt;=0)),AND(J72="",K72&gt;0),K72&gt;I72),"Conferir",IF(L72&lt;=0,"Recebido",IF(K72&gt;0,IF(H72&lt;'Parâmetros'!$B$4,"Parcial vencido","Parcial"),IF(H72&lt;'Parâmetros'!$B$4,"Vencido",IF(H72&lt;='Parâmetros'!$B$4+'Parâmetros'!$B$5,"A vencer","Em aberto"))))))</f>
        <v/>
      </c>
      <c r="N72" s="19">
        <f>IF(OR(A72="",H72="",L72="",L72&lt;=0,H72&gt;='Parâmetros'!$B$4),"",'Parâmetros'!$B$4-H72)</f>
        <v/>
      </c>
      <c r="Q72">
        <f>'Parâmetros'!$B$7</f>
        <v/>
      </c>
      <c r="R72">
        <f>'Parâmetros'!$B$6</f>
        <v/>
      </c>
    </row>
    <row r="73" ht="22" customHeight="1">
      <c r="A73" s="13" t="n"/>
      <c r="B73" s="14" t="n"/>
      <c r="C73" s="15" t="n"/>
      <c r="D73" s="13" t="n"/>
      <c r="E73" s="14" t="n"/>
      <c r="F73" s="16" t="n"/>
      <c r="G73" s="16" t="n"/>
      <c r="H73" s="15" t="n"/>
      <c r="I73" s="17" t="n"/>
      <c r="J73" s="15" t="n"/>
      <c r="K73" s="17" t="n"/>
      <c r="L73" s="10">
        <f>IF(A73="","",IF(OR(I73="",I73&lt;0,K73&lt;0),"",MAX(I73-K73,0)))</f>
        <v/>
      </c>
      <c r="M73" s="20">
        <f>IF(A73="","",IF(OR(H73="",I73="",I73&lt;0,K73&lt;0,AND(J73&lt;&gt;"",OR(K73="",K73&lt;=0)),AND(J73="",K73&gt;0),K73&gt;I73),"Conferir",IF(L73&lt;=0,"Recebido",IF(K73&gt;0,IF(H73&lt;'Parâmetros'!$B$4,"Parcial vencido","Parcial"),IF(H73&lt;'Parâmetros'!$B$4,"Vencido",IF(H73&lt;='Parâmetros'!$B$4+'Parâmetros'!$B$5,"A vencer","Em aberto"))))))</f>
        <v/>
      </c>
      <c r="N73" s="21">
        <f>IF(OR(A73="",H73="",L73="",L73&lt;=0,H73&gt;='Parâmetros'!$B$4),"",'Parâmetros'!$B$4-H73)</f>
        <v/>
      </c>
      <c r="Q73">
        <f>'Parâmetros'!$B$7</f>
        <v/>
      </c>
      <c r="R73">
        <f>'Parâmetros'!$B$6</f>
        <v/>
      </c>
    </row>
    <row r="74" ht="22" customHeight="1">
      <c r="A74" s="13" t="n"/>
      <c r="B74" s="14" t="n"/>
      <c r="C74" s="15" t="n"/>
      <c r="D74" s="13" t="n"/>
      <c r="E74" s="14" t="n"/>
      <c r="F74" s="16" t="n"/>
      <c r="G74" s="16" t="n"/>
      <c r="H74" s="15" t="n"/>
      <c r="I74" s="17" t="n"/>
      <c r="J74" s="15" t="n"/>
      <c r="K74" s="17" t="n"/>
      <c r="L74" s="8">
        <f>IF(A74="","",IF(OR(I74="",I74&lt;0,K74&lt;0),"",MAX(I74-K74,0)))</f>
        <v/>
      </c>
      <c r="M74" s="18">
        <f>IF(A74="","",IF(OR(H74="",I74="",I74&lt;0,K74&lt;0,AND(J74&lt;&gt;"",OR(K74="",K74&lt;=0)),AND(J74="",K74&gt;0),K74&gt;I74),"Conferir",IF(L74&lt;=0,"Recebido",IF(K74&gt;0,IF(H74&lt;'Parâmetros'!$B$4,"Parcial vencido","Parcial"),IF(H74&lt;'Parâmetros'!$B$4,"Vencido",IF(H74&lt;='Parâmetros'!$B$4+'Parâmetros'!$B$5,"A vencer","Em aberto"))))))</f>
        <v/>
      </c>
      <c r="N74" s="19">
        <f>IF(OR(A74="",H74="",L74="",L74&lt;=0,H74&gt;='Parâmetros'!$B$4),"",'Parâmetros'!$B$4-H74)</f>
        <v/>
      </c>
      <c r="Q74">
        <f>'Parâmetros'!$B$7</f>
        <v/>
      </c>
      <c r="R74">
        <f>'Parâmetros'!$B$6</f>
        <v/>
      </c>
    </row>
    <row r="75" ht="22" customHeight="1">
      <c r="A75" s="13" t="n"/>
      <c r="B75" s="14" t="n"/>
      <c r="C75" s="15" t="n"/>
      <c r="D75" s="13" t="n"/>
      <c r="E75" s="14" t="n"/>
      <c r="F75" s="16" t="n"/>
      <c r="G75" s="16" t="n"/>
      <c r="H75" s="15" t="n"/>
      <c r="I75" s="17" t="n"/>
      <c r="J75" s="15" t="n"/>
      <c r="K75" s="17" t="n"/>
      <c r="L75" s="10">
        <f>IF(A75="","",IF(OR(I75="",I75&lt;0,K75&lt;0),"",MAX(I75-K75,0)))</f>
        <v/>
      </c>
      <c r="M75" s="20">
        <f>IF(A75="","",IF(OR(H75="",I75="",I75&lt;0,K75&lt;0,AND(J75&lt;&gt;"",OR(K75="",K75&lt;=0)),AND(J75="",K75&gt;0),K75&gt;I75),"Conferir",IF(L75&lt;=0,"Recebido",IF(K75&gt;0,IF(H75&lt;'Parâmetros'!$B$4,"Parcial vencido","Parcial"),IF(H75&lt;'Parâmetros'!$B$4,"Vencido",IF(H75&lt;='Parâmetros'!$B$4+'Parâmetros'!$B$5,"A vencer","Em aberto"))))))</f>
        <v/>
      </c>
      <c r="N75" s="21">
        <f>IF(OR(A75="",H75="",L75="",L75&lt;=0,H75&gt;='Parâmetros'!$B$4),"",'Parâmetros'!$B$4-H75)</f>
        <v/>
      </c>
      <c r="Q75">
        <f>'Parâmetros'!$B$7</f>
        <v/>
      </c>
      <c r="R75">
        <f>'Parâmetros'!$B$6</f>
        <v/>
      </c>
    </row>
    <row r="76" ht="22" customHeight="1">
      <c r="A76" s="13" t="n"/>
      <c r="B76" s="14" t="n"/>
      <c r="C76" s="15" t="n"/>
      <c r="D76" s="13" t="n"/>
      <c r="E76" s="14" t="n"/>
      <c r="F76" s="16" t="n"/>
      <c r="G76" s="16" t="n"/>
      <c r="H76" s="15" t="n"/>
      <c r="I76" s="17" t="n"/>
      <c r="J76" s="15" t="n"/>
      <c r="K76" s="17" t="n"/>
      <c r="L76" s="8">
        <f>IF(A76="","",IF(OR(I76="",I76&lt;0,K76&lt;0),"",MAX(I76-K76,0)))</f>
        <v/>
      </c>
      <c r="M76" s="18">
        <f>IF(A76="","",IF(OR(H76="",I76="",I76&lt;0,K76&lt;0,AND(J76&lt;&gt;"",OR(K76="",K76&lt;=0)),AND(J76="",K76&gt;0),K76&gt;I76),"Conferir",IF(L76&lt;=0,"Recebido",IF(K76&gt;0,IF(H76&lt;'Parâmetros'!$B$4,"Parcial vencido","Parcial"),IF(H76&lt;'Parâmetros'!$B$4,"Vencido",IF(H76&lt;='Parâmetros'!$B$4+'Parâmetros'!$B$5,"A vencer","Em aberto"))))))</f>
        <v/>
      </c>
      <c r="N76" s="19">
        <f>IF(OR(A76="",H76="",L76="",L76&lt;=0,H76&gt;='Parâmetros'!$B$4),"",'Parâmetros'!$B$4-H76)</f>
        <v/>
      </c>
      <c r="Q76">
        <f>'Parâmetros'!$B$7</f>
        <v/>
      </c>
      <c r="R76">
        <f>'Parâmetros'!$B$6</f>
        <v/>
      </c>
    </row>
    <row r="77" ht="22" customHeight="1">
      <c r="A77" s="13" t="n"/>
      <c r="B77" s="14" t="n"/>
      <c r="C77" s="15" t="n"/>
      <c r="D77" s="13" t="n"/>
      <c r="E77" s="14" t="n"/>
      <c r="F77" s="16" t="n"/>
      <c r="G77" s="16" t="n"/>
      <c r="H77" s="15" t="n"/>
      <c r="I77" s="17" t="n"/>
      <c r="J77" s="15" t="n"/>
      <c r="K77" s="17" t="n"/>
      <c r="L77" s="10">
        <f>IF(A77="","",IF(OR(I77="",I77&lt;0,K77&lt;0),"",MAX(I77-K77,0)))</f>
        <v/>
      </c>
      <c r="M77" s="20">
        <f>IF(A77="","",IF(OR(H77="",I77="",I77&lt;0,K77&lt;0,AND(J77&lt;&gt;"",OR(K77="",K77&lt;=0)),AND(J77="",K77&gt;0),K77&gt;I77),"Conferir",IF(L77&lt;=0,"Recebido",IF(K77&gt;0,IF(H77&lt;'Parâmetros'!$B$4,"Parcial vencido","Parcial"),IF(H77&lt;'Parâmetros'!$B$4,"Vencido",IF(H77&lt;='Parâmetros'!$B$4+'Parâmetros'!$B$5,"A vencer","Em aberto"))))))</f>
        <v/>
      </c>
      <c r="N77" s="21">
        <f>IF(OR(A77="",H77="",L77="",L77&lt;=0,H77&gt;='Parâmetros'!$B$4),"",'Parâmetros'!$B$4-H77)</f>
        <v/>
      </c>
      <c r="Q77">
        <f>'Parâmetros'!$B$7</f>
        <v/>
      </c>
      <c r="R77">
        <f>'Parâmetros'!$B$6</f>
        <v/>
      </c>
    </row>
    <row r="78" ht="22" customHeight="1">
      <c r="A78" s="13" t="n"/>
      <c r="B78" s="14" t="n"/>
      <c r="C78" s="15" t="n"/>
      <c r="D78" s="13" t="n"/>
      <c r="E78" s="14" t="n"/>
      <c r="F78" s="16" t="n"/>
      <c r="G78" s="16" t="n"/>
      <c r="H78" s="15" t="n"/>
      <c r="I78" s="17" t="n"/>
      <c r="J78" s="15" t="n"/>
      <c r="K78" s="17" t="n"/>
      <c r="L78" s="8">
        <f>IF(A78="","",IF(OR(I78="",I78&lt;0,K78&lt;0),"",MAX(I78-K78,0)))</f>
        <v/>
      </c>
      <c r="M78" s="18">
        <f>IF(A78="","",IF(OR(H78="",I78="",I78&lt;0,K78&lt;0,AND(J78&lt;&gt;"",OR(K78="",K78&lt;=0)),AND(J78="",K78&gt;0),K78&gt;I78),"Conferir",IF(L78&lt;=0,"Recebido",IF(K78&gt;0,IF(H78&lt;'Parâmetros'!$B$4,"Parcial vencido","Parcial"),IF(H78&lt;'Parâmetros'!$B$4,"Vencido",IF(H78&lt;='Parâmetros'!$B$4+'Parâmetros'!$B$5,"A vencer","Em aberto"))))))</f>
        <v/>
      </c>
      <c r="N78" s="19">
        <f>IF(OR(A78="",H78="",L78="",L78&lt;=0,H78&gt;='Parâmetros'!$B$4),"",'Parâmetros'!$B$4-H78)</f>
        <v/>
      </c>
      <c r="Q78">
        <f>'Parâmetros'!$B$7</f>
        <v/>
      </c>
      <c r="R78">
        <f>'Parâmetros'!$B$6</f>
        <v/>
      </c>
    </row>
    <row r="79" ht="22" customHeight="1">
      <c r="A79" s="13" t="n"/>
      <c r="B79" s="14" t="n"/>
      <c r="C79" s="15" t="n"/>
      <c r="D79" s="13" t="n"/>
      <c r="E79" s="14" t="n"/>
      <c r="F79" s="16" t="n"/>
      <c r="G79" s="16" t="n"/>
      <c r="H79" s="15" t="n"/>
      <c r="I79" s="17" t="n"/>
      <c r="J79" s="15" t="n"/>
      <c r="K79" s="17" t="n"/>
      <c r="L79" s="10">
        <f>IF(A79="","",IF(OR(I79="",I79&lt;0,K79&lt;0),"",MAX(I79-K79,0)))</f>
        <v/>
      </c>
      <c r="M79" s="20">
        <f>IF(A79="","",IF(OR(H79="",I79="",I79&lt;0,K79&lt;0,AND(J79&lt;&gt;"",OR(K79="",K79&lt;=0)),AND(J79="",K79&gt;0),K79&gt;I79),"Conferir",IF(L79&lt;=0,"Recebido",IF(K79&gt;0,IF(H79&lt;'Parâmetros'!$B$4,"Parcial vencido","Parcial"),IF(H79&lt;'Parâmetros'!$B$4,"Vencido",IF(H79&lt;='Parâmetros'!$B$4+'Parâmetros'!$B$5,"A vencer","Em aberto"))))))</f>
        <v/>
      </c>
      <c r="N79" s="21">
        <f>IF(OR(A79="",H79="",L79="",L79&lt;=0,H79&gt;='Parâmetros'!$B$4),"",'Parâmetros'!$B$4-H79)</f>
        <v/>
      </c>
      <c r="Q79">
        <f>'Parâmetros'!$B$7</f>
        <v/>
      </c>
      <c r="R79">
        <f>'Parâmetros'!$B$6</f>
        <v/>
      </c>
    </row>
    <row r="80" ht="22" customHeight="1">
      <c r="A80" s="13" t="n"/>
      <c r="B80" s="14" t="n"/>
      <c r="C80" s="15" t="n"/>
      <c r="D80" s="13" t="n"/>
      <c r="E80" s="14" t="n"/>
      <c r="F80" s="16" t="n"/>
      <c r="G80" s="16" t="n"/>
      <c r="H80" s="15" t="n"/>
      <c r="I80" s="17" t="n"/>
      <c r="J80" s="15" t="n"/>
      <c r="K80" s="17" t="n"/>
      <c r="L80" s="8">
        <f>IF(A80="","",IF(OR(I80="",I80&lt;0,K80&lt;0),"",MAX(I80-K80,0)))</f>
        <v/>
      </c>
      <c r="M80" s="18">
        <f>IF(A80="","",IF(OR(H80="",I80="",I80&lt;0,K80&lt;0,AND(J80&lt;&gt;"",OR(K80="",K80&lt;=0)),AND(J80="",K80&gt;0),K80&gt;I80),"Conferir",IF(L80&lt;=0,"Recebido",IF(K80&gt;0,IF(H80&lt;'Parâmetros'!$B$4,"Parcial vencido","Parcial"),IF(H80&lt;'Parâmetros'!$B$4,"Vencido",IF(H80&lt;='Parâmetros'!$B$4+'Parâmetros'!$B$5,"A vencer","Em aberto"))))))</f>
        <v/>
      </c>
      <c r="N80" s="19">
        <f>IF(OR(A80="",H80="",L80="",L80&lt;=0,H80&gt;='Parâmetros'!$B$4),"",'Parâmetros'!$B$4-H80)</f>
        <v/>
      </c>
      <c r="Q80">
        <f>'Parâmetros'!$B$7</f>
        <v/>
      </c>
      <c r="R80">
        <f>'Parâmetros'!$B$6</f>
        <v/>
      </c>
    </row>
    <row r="81" ht="22" customHeight="1">
      <c r="A81" s="13" t="n"/>
      <c r="B81" s="14" t="n"/>
      <c r="C81" s="15" t="n"/>
      <c r="D81" s="13" t="n"/>
      <c r="E81" s="14" t="n"/>
      <c r="F81" s="16" t="n"/>
      <c r="G81" s="16" t="n"/>
      <c r="H81" s="15" t="n"/>
      <c r="I81" s="17" t="n"/>
      <c r="J81" s="15" t="n"/>
      <c r="K81" s="17" t="n"/>
      <c r="L81" s="10">
        <f>IF(A81="","",IF(OR(I81="",I81&lt;0,K81&lt;0),"",MAX(I81-K81,0)))</f>
        <v/>
      </c>
      <c r="M81" s="20">
        <f>IF(A81="","",IF(OR(H81="",I81="",I81&lt;0,K81&lt;0,AND(J81&lt;&gt;"",OR(K81="",K81&lt;=0)),AND(J81="",K81&gt;0),K81&gt;I81),"Conferir",IF(L81&lt;=0,"Recebido",IF(K81&gt;0,IF(H81&lt;'Parâmetros'!$B$4,"Parcial vencido","Parcial"),IF(H81&lt;'Parâmetros'!$B$4,"Vencido",IF(H81&lt;='Parâmetros'!$B$4+'Parâmetros'!$B$5,"A vencer","Em aberto"))))))</f>
        <v/>
      </c>
      <c r="N81" s="21">
        <f>IF(OR(A81="",H81="",L81="",L81&lt;=0,H81&gt;='Parâmetros'!$B$4),"",'Parâmetros'!$B$4-H81)</f>
        <v/>
      </c>
      <c r="Q81">
        <f>'Parâmetros'!$B$7</f>
        <v/>
      </c>
      <c r="R81">
        <f>'Parâmetros'!$B$6</f>
        <v/>
      </c>
    </row>
    <row r="82" ht="22" customHeight="1">
      <c r="A82" s="13" t="n"/>
      <c r="B82" s="14" t="n"/>
      <c r="C82" s="15" t="n"/>
      <c r="D82" s="13" t="n"/>
      <c r="E82" s="14" t="n"/>
      <c r="F82" s="16" t="n"/>
      <c r="G82" s="16" t="n"/>
      <c r="H82" s="15" t="n"/>
      <c r="I82" s="17" t="n"/>
      <c r="J82" s="15" t="n"/>
      <c r="K82" s="17" t="n"/>
      <c r="L82" s="8">
        <f>IF(A82="","",IF(OR(I82="",I82&lt;0,K82&lt;0),"",MAX(I82-K82,0)))</f>
        <v/>
      </c>
      <c r="M82" s="18">
        <f>IF(A82="","",IF(OR(H82="",I82="",I82&lt;0,K82&lt;0,AND(J82&lt;&gt;"",OR(K82="",K82&lt;=0)),AND(J82="",K82&gt;0),K82&gt;I82),"Conferir",IF(L82&lt;=0,"Recebido",IF(K82&gt;0,IF(H82&lt;'Parâmetros'!$B$4,"Parcial vencido","Parcial"),IF(H82&lt;'Parâmetros'!$B$4,"Vencido",IF(H82&lt;='Parâmetros'!$B$4+'Parâmetros'!$B$5,"A vencer","Em aberto"))))))</f>
        <v/>
      </c>
      <c r="N82" s="19">
        <f>IF(OR(A82="",H82="",L82="",L82&lt;=0,H82&gt;='Parâmetros'!$B$4),"",'Parâmetros'!$B$4-H82)</f>
        <v/>
      </c>
      <c r="Q82">
        <f>'Parâmetros'!$B$7</f>
        <v/>
      </c>
      <c r="R82">
        <f>'Parâmetros'!$B$6</f>
        <v/>
      </c>
    </row>
    <row r="83" ht="22" customHeight="1">
      <c r="A83" s="13" t="n"/>
      <c r="B83" s="14" t="n"/>
      <c r="C83" s="15" t="n"/>
      <c r="D83" s="13" t="n"/>
      <c r="E83" s="14" t="n"/>
      <c r="F83" s="16" t="n"/>
      <c r="G83" s="16" t="n"/>
      <c r="H83" s="15" t="n"/>
      <c r="I83" s="17" t="n"/>
      <c r="J83" s="15" t="n"/>
      <c r="K83" s="17" t="n"/>
      <c r="L83" s="10">
        <f>IF(A83="","",IF(OR(I83="",I83&lt;0,K83&lt;0),"",MAX(I83-K83,0)))</f>
        <v/>
      </c>
      <c r="M83" s="20">
        <f>IF(A83="","",IF(OR(H83="",I83="",I83&lt;0,K83&lt;0,AND(J83&lt;&gt;"",OR(K83="",K83&lt;=0)),AND(J83="",K83&gt;0),K83&gt;I83),"Conferir",IF(L83&lt;=0,"Recebido",IF(K83&gt;0,IF(H83&lt;'Parâmetros'!$B$4,"Parcial vencido","Parcial"),IF(H83&lt;'Parâmetros'!$B$4,"Vencido",IF(H83&lt;='Parâmetros'!$B$4+'Parâmetros'!$B$5,"A vencer","Em aberto"))))))</f>
        <v/>
      </c>
      <c r="N83" s="21">
        <f>IF(OR(A83="",H83="",L83="",L83&lt;=0,H83&gt;='Parâmetros'!$B$4),"",'Parâmetros'!$B$4-H83)</f>
        <v/>
      </c>
      <c r="Q83">
        <f>'Parâmetros'!$B$7</f>
        <v/>
      </c>
      <c r="R83">
        <f>'Parâmetros'!$B$6</f>
        <v/>
      </c>
    </row>
    <row r="84" ht="22" customHeight="1">
      <c r="A84" s="13" t="n"/>
      <c r="B84" s="14" t="n"/>
      <c r="C84" s="15" t="n"/>
      <c r="D84" s="13" t="n"/>
      <c r="E84" s="14" t="n"/>
      <c r="F84" s="16" t="n"/>
      <c r="G84" s="16" t="n"/>
      <c r="H84" s="15" t="n"/>
      <c r="I84" s="17" t="n"/>
      <c r="J84" s="15" t="n"/>
      <c r="K84" s="17" t="n"/>
      <c r="L84" s="8">
        <f>IF(A84="","",IF(OR(I84="",I84&lt;0,K84&lt;0),"",MAX(I84-K84,0)))</f>
        <v/>
      </c>
      <c r="M84" s="18">
        <f>IF(A84="","",IF(OR(H84="",I84="",I84&lt;0,K84&lt;0,AND(J84&lt;&gt;"",OR(K84="",K84&lt;=0)),AND(J84="",K84&gt;0),K84&gt;I84),"Conferir",IF(L84&lt;=0,"Recebido",IF(K84&gt;0,IF(H84&lt;'Parâmetros'!$B$4,"Parcial vencido","Parcial"),IF(H84&lt;'Parâmetros'!$B$4,"Vencido",IF(H84&lt;='Parâmetros'!$B$4+'Parâmetros'!$B$5,"A vencer","Em aberto"))))))</f>
        <v/>
      </c>
      <c r="N84" s="19">
        <f>IF(OR(A84="",H84="",L84="",L84&lt;=0,H84&gt;='Parâmetros'!$B$4),"",'Parâmetros'!$B$4-H84)</f>
        <v/>
      </c>
      <c r="Q84">
        <f>'Parâmetros'!$B$7</f>
        <v/>
      </c>
      <c r="R84">
        <f>'Parâmetros'!$B$6</f>
        <v/>
      </c>
    </row>
    <row r="85" ht="22" customHeight="1">
      <c r="A85" s="13" t="n"/>
      <c r="B85" s="14" t="n"/>
      <c r="C85" s="15" t="n"/>
      <c r="D85" s="13" t="n"/>
      <c r="E85" s="14" t="n"/>
      <c r="F85" s="16" t="n"/>
      <c r="G85" s="16" t="n"/>
      <c r="H85" s="15" t="n"/>
      <c r="I85" s="17" t="n"/>
      <c r="J85" s="15" t="n"/>
      <c r="K85" s="17" t="n"/>
      <c r="L85" s="10">
        <f>IF(A85="","",IF(OR(I85="",I85&lt;0,K85&lt;0),"",MAX(I85-K85,0)))</f>
        <v/>
      </c>
      <c r="M85" s="20">
        <f>IF(A85="","",IF(OR(H85="",I85="",I85&lt;0,K85&lt;0,AND(J85&lt;&gt;"",OR(K85="",K85&lt;=0)),AND(J85="",K85&gt;0),K85&gt;I85),"Conferir",IF(L85&lt;=0,"Recebido",IF(K85&gt;0,IF(H85&lt;'Parâmetros'!$B$4,"Parcial vencido","Parcial"),IF(H85&lt;'Parâmetros'!$B$4,"Vencido",IF(H85&lt;='Parâmetros'!$B$4+'Parâmetros'!$B$5,"A vencer","Em aberto"))))))</f>
        <v/>
      </c>
      <c r="N85" s="21">
        <f>IF(OR(A85="",H85="",L85="",L85&lt;=0,H85&gt;='Parâmetros'!$B$4),"",'Parâmetros'!$B$4-H85)</f>
        <v/>
      </c>
      <c r="Q85">
        <f>'Parâmetros'!$B$7</f>
        <v/>
      </c>
      <c r="R85">
        <f>'Parâmetros'!$B$6</f>
        <v/>
      </c>
    </row>
    <row r="86" ht="22" customHeight="1">
      <c r="A86" s="13" t="n"/>
      <c r="B86" s="14" t="n"/>
      <c r="C86" s="15" t="n"/>
      <c r="D86" s="13" t="n"/>
      <c r="E86" s="14" t="n"/>
      <c r="F86" s="16" t="n"/>
      <c r="G86" s="16" t="n"/>
      <c r="H86" s="15" t="n"/>
      <c r="I86" s="17" t="n"/>
      <c r="J86" s="15" t="n"/>
      <c r="K86" s="17" t="n"/>
      <c r="L86" s="8">
        <f>IF(A86="","",IF(OR(I86="",I86&lt;0,K86&lt;0),"",MAX(I86-K86,0)))</f>
        <v/>
      </c>
      <c r="M86" s="18">
        <f>IF(A86="","",IF(OR(H86="",I86="",I86&lt;0,K86&lt;0,AND(J86&lt;&gt;"",OR(K86="",K86&lt;=0)),AND(J86="",K86&gt;0),K86&gt;I86),"Conferir",IF(L86&lt;=0,"Recebido",IF(K86&gt;0,IF(H86&lt;'Parâmetros'!$B$4,"Parcial vencido","Parcial"),IF(H86&lt;'Parâmetros'!$B$4,"Vencido",IF(H86&lt;='Parâmetros'!$B$4+'Parâmetros'!$B$5,"A vencer","Em aberto"))))))</f>
        <v/>
      </c>
      <c r="N86" s="19">
        <f>IF(OR(A86="",H86="",L86="",L86&lt;=0,H86&gt;='Parâmetros'!$B$4),"",'Parâmetros'!$B$4-H86)</f>
        <v/>
      </c>
      <c r="Q86">
        <f>'Parâmetros'!$B$7</f>
        <v/>
      </c>
      <c r="R86">
        <f>'Parâmetros'!$B$6</f>
        <v/>
      </c>
    </row>
    <row r="87" ht="22" customHeight="1">
      <c r="A87" s="13" t="n"/>
      <c r="B87" s="14" t="n"/>
      <c r="C87" s="15" t="n"/>
      <c r="D87" s="13" t="n"/>
      <c r="E87" s="14" t="n"/>
      <c r="F87" s="16" t="n"/>
      <c r="G87" s="16" t="n"/>
      <c r="H87" s="15" t="n"/>
      <c r="I87" s="17" t="n"/>
      <c r="J87" s="15" t="n"/>
      <c r="K87" s="17" t="n"/>
      <c r="L87" s="10">
        <f>IF(A87="","",IF(OR(I87="",I87&lt;0,K87&lt;0),"",MAX(I87-K87,0)))</f>
        <v/>
      </c>
      <c r="M87" s="20">
        <f>IF(A87="","",IF(OR(H87="",I87="",I87&lt;0,K87&lt;0,AND(J87&lt;&gt;"",OR(K87="",K87&lt;=0)),AND(J87="",K87&gt;0),K87&gt;I87),"Conferir",IF(L87&lt;=0,"Recebido",IF(K87&gt;0,IF(H87&lt;'Parâmetros'!$B$4,"Parcial vencido","Parcial"),IF(H87&lt;'Parâmetros'!$B$4,"Vencido",IF(H87&lt;='Parâmetros'!$B$4+'Parâmetros'!$B$5,"A vencer","Em aberto"))))))</f>
        <v/>
      </c>
      <c r="N87" s="21">
        <f>IF(OR(A87="",H87="",L87="",L87&lt;=0,H87&gt;='Parâmetros'!$B$4),"",'Parâmetros'!$B$4-H87)</f>
        <v/>
      </c>
      <c r="Q87">
        <f>'Parâmetros'!$B$7</f>
        <v/>
      </c>
      <c r="R87">
        <f>'Parâmetros'!$B$6</f>
        <v/>
      </c>
    </row>
    <row r="88" ht="22" customHeight="1">
      <c r="A88" s="13" t="n"/>
      <c r="B88" s="14" t="n"/>
      <c r="C88" s="15" t="n"/>
      <c r="D88" s="13" t="n"/>
      <c r="E88" s="14" t="n"/>
      <c r="F88" s="16" t="n"/>
      <c r="G88" s="16" t="n"/>
      <c r="H88" s="15" t="n"/>
      <c r="I88" s="17" t="n"/>
      <c r="J88" s="15" t="n"/>
      <c r="K88" s="17" t="n"/>
      <c r="L88" s="8">
        <f>IF(A88="","",IF(OR(I88="",I88&lt;0,K88&lt;0),"",MAX(I88-K88,0)))</f>
        <v/>
      </c>
      <c r="M88" s="18">
        <f>IF(A88="","",IF(OR(H88="",I88="",I88&lt;0,K88&lt;0,AND(J88&lt;&gt;"",OR(K88="",K88&lt;=0)),AND(J88="",K88&gt;0),K88&gt;I88),"Conferir",IF(L88&lt;=0,"Recebido",IF(K88&gt;0,IF(H88&lt;'Parâmetros'!$B$4,"Parcial vencido","Parcial"),IF(H88&lt;'Parâmetros'!$B$4,"Vencido",IF(H88&lt;='Parâmetros'!$B$4+'Parâmetros'!$B$5,"A vencer","Em aberto"))))))</f>
        <v/>
      </c>
      <c r="N88" s="19">
        <f>IF(OR(A88="",H88="",L88="",L88&lt;=0,H88&gt;='Parâmetros'!$B$4),"",'Parâmetros'!$B$4-H88)</f>
        <v/>
      </c>
      <c r="Q88">
        <f>'Parâmetros'!$B$7</f>
        <v/>
      </c>
      <c r="R88">
        <f>'Parâmetros'!$B$6</f>
        <v/>
      </c>
    </row>
    <row r="89" ht="22" customHeight="1">
      <c r="A89" s="13" t="n"/>
      <c r="B89" s="14" t="n"/>
      <c r="C89" s="15" t="n"/>
      <c r="D89" s="13" t="n"/>
      <c r="E89" s="14" t="n"/>
      <c r="F89" s="16" t="n"/>
      <c r="G89" s="16" t="n"/>
      <c r="H89" s="15" t="n"/>
      <c r="I89" s="17" t="n"/>
      <c r="J89" s="15" t="n"/>
      <c r="K89" s="17" t="n"/>
      <c r="L89" s="10">
        <f>IF(A89="","",IF(OR(I89="",I89&lt;0,K89&lt;0),"",MAX(I89-K89,0)))</f>
        <v/>
      </c>
      <c r="M89" s="20">
        <f>IF(A89="","",IF(OR(H89="",I89="",I89&lt;0,K89&lt;0,AND(J89&lt;&gt;"",OR(K89="",K89&lt;=0)),AND(J89="",K89&gt;0),K89&gt;I89),"Conferir",IF(L89&lt;=0,"Recebido",IF(K89&gt;0,IF(H89&lt;'Parâmetros'!$B$4,"Parcial vencido","Parcial"),IF(H89&lt;'Parâmetros'!$B$4,"Vencido",IF(H89&lt;='Parâmetros'!$B$4+'Parâmetros'!$B$5,"A vencer","Em aberto"))))))</f>
        <v/>
      </c>
      <c r="N89" s="21">
        <f>IF(OR(A89="",H89="",L89="",L89&lt;=0,H89&gt;='Parâmetros'!$B$4),"",'Parâmetros'!$B$4-H89)</f>
        <v/>
      </c>
      <c r="Q89">
        <f>'Parâmetros'!$B$7</f>
        <v/>
      </c>
      <c r="R89">
        <f>'Parâmetros'!$B$6</f>
        <v/>
      </c>
    </row>
    <row r="90" ht="22" customHeight="1">
      <c r="A90" s="13" t="n"/>
      <c r="B90" s="14" t="n"/>
      <c r="C90" s="15" t="n"/>
      <c r="D90" s="13" t="n"/>
      <c r="E90" s="14" t="n"/>
      <c r="F90" s="16" t="n"/>
      <c r="G90" s="16" t="n"/>
      <c r="H90" s="15" t="n"/>
      <c r="I90" s="17" t="n"/>
      <c r="J90" s="15" t="n"/>
      <c r="K90" s="17" t="n"/>
      <c r="L90" s="8">
        <f>IF(A90="","",IF(OR(I90="",I90&lt;0,K90&lt;0),"",MAX(I90-K90,0)))</f>
        <v/>
      </c>
      <c r="M90" s="18">
        <f>IF(A90="","",IF(OR(H90="",I90="",I90&lt;0,K90&lt;0,AND(J90&lt;&gt;"",OR(K90="",K90&lt;=0)),AND(J90="",K90&gt;0),K90&gt;I90),"Conferir",IF(L90&lt;=0,"Recebido",IF(K90&gt;0,IF(H90&lt;'Parâmetros'!$B$4,"Parcial vencido","Parcial"),IF(H90&lt;'Parâmetros'!$B$4,"Vencido",IF(H90&lt;='Parâmetros'!$B$4+'Parâmetros'!$B$5,"A vencer","Em aberto"))))))</f>
        <v/>
      </c>
      <c r="N90" s="19">
        <f>IF(OR(A90="",H90="",L90="",L90&lt;=0,H90&gt;='Parâmetros'!$B$4),"",'Parâmetros'!$B$4-H90)</f>
        <v/>
      </c>
      <c r="Q90">
        <f>'Parâmetros'!$B$7</f>
        <v/>
      </c>
      <c r="R90">
        <f>'Parâmetros'!$B$6</f>
        <v/>
      </c>
    </row>
    <row r="91" ht="22" customHeight="1">
      <c r="A91" s="13" t="n"/>
      <c r="B91" s="14" t="n"/>
      <c r="C91" s="15" t="n"/>
      <c r="D91" s="13" t="n"/>
      <c r="E91" s="14" t="n"/>
      <c r="F91" s="16" t="n"/>
      <c r="G91" s="16" t="n"/>
      <c r="H91" s="15" t="n"/>
      <c r="I91" s="17" t="n"/>
      <c r="J91" s="15" t="n"/>
      <c r="K91" s="17" t="n"/>
      <c r="L91" s="10">
        <f>IF(A91="","",IF(OR(I91="",I91&lt;0,K91&lt;0),"",MAX(I91-K91,0)))</f>
        <v/>
      </c>
      <c r="M91" s="20">
        <f>IF(A91="","",IF(OR(H91="",I91="",I91&lt;0,K91&lt;0,AND(J91&lt;&gt;"",OR(K91="",K91&lt;=0)),AND(J91="",K91&gt;0),K91&gt;I91),"Conferir",IF(L91&lt;=0,"Recebido",IF(K91&gt;0,IF(H91&lt;'Parâmetros'!$B$4,"Parcial vencido","Parcial"),IF(H91&lt;'Parâmetros'!$B$4,"Vencido",IF(H91&lt;='Parâmetros'!$B$4+'Parâmetros'!$B$5,"A vencer","Em aberto"))))))</f>
        <v/>
      </c>
      <c r="N91" s="21">
        <f>IF(OR(A91="",H91="",L91="",L91&lt;=0,H91&gt;='Parâmetros'!$B$4),"",'Parâmetros'!$B$4-H91)</f>
        <v/>
      </c>
      <c r="Q91">
        <f>'Parâmetros'!$B$7</f>
        <v/>
      </c>
      <c r="R91">
        <f>'Parâmetros'!$B$6</f>
        <v/>
      </c>
    </row>
    <row r="92" ht="22" customHeight="1">
      <c r="A92" s="13" t="n"/>
      <c r="B92" s="14" t="n"/>
      <c r="C92" s="15" t="n"/>
      <c r="D92" s="13" t="n"/>
      <c r="E92" s="14" t="n"/>
      <c r="F92" s="16" t="n"/>
      <c r="G92" s="16" t="n"/>
      <c r="H92" s="15" t="n"/>
      <c r="I92" s="17" t="n"/>
      <c r="J92" s="15" t="n"/>
      <c r="K92" s="17" t="n"/>
      <c r="L92" s="8">
        <f>IF(A92="","",IF(OR(I92="",I92&lt;0,K92&lt;0),"",MAX(I92-K92,0)))</f>
        <v/>
      </c>
      <c r="M92" s="18">
        <f>IF(A92="","",IF(OR(H92="",I92="",I92&lt;0,K92&lt;0,AND(J92&lt;&gt;"",OR(K92="",K92&lt;=0)),AND(J92="",K92&gt;0),K92&gt;I92),"Conferir",IF(L92&lt;=0,"Recebido",IF(K92&gt;0,IF(H92&lt;'Parâmetros'!$B$4,"Parcial vencido","Parcial"),IF(H92&lt;'Parâmetros'!$B$4,"Vencido",IF(H92&lt;='Parâmetros'!$B$4+'Parâmetros'!$B$5,"A vencer","Em aberto"))))))</f>
        <v/>
      </c>
      <c r="N92" s="19">
        <f>IF(OR(A92="",H92="",L92="",L92&lt;=0,H92&gt;='Parâmetros'!$B$4),"",'Parâmetros'!$B$4-H92)</f>
        <v/>
      </c>
      <c r="Q92">
        <f>'Parâmetros'!$B$7</f>
        <v/>
      </c>
      <c r="R92">
        <f>'Parâmetros'!$B$6</f>
        <v/>
      </c>
    </row>
    <row r="93" ht="22" customHeight="1">
      <c r="A93" s="13" t="n"/>
      <c r="B93" s="14" t="n"/>
      <c r="C93" s="15" t="n"/>
      <c r="D93" s="13" t="n"/>
      <c r="E93" s="14" t="n"/>
      <c r="F93" s="16" t="n"/>
      <c r="G93" s="16" t="n"/>
      <c r="H93" s="15" t="n"/>
      <c r="I93" s="17" t="n"/>
      <c r="J93" s="15" t="n"/>
      <c r="K93" s="17" t="n"/>
      <c r="L93" s="10">
        <f>IF(A93="","",IF(OR(I93="",I93&lt;0,K93&lt;0),"",MAX(I93-K93,0)))</f>
        <v/>
      </c>
      <c r="M93" s="20">
        <f>IF(A93="","",IF(OR(H93="",I93="",I93&lt;0,K93&lt;0,AND(J93&lt;&gt;"",OR(K93="",K93&lt;=0)),AND(J93="",K93&gt;0),K93&gt;I93),"Conferir",IF(L93&lt;=0,"Recebido",IF(K93&gt;0,IF(H93&lt;'Parâmetros'!$B$4,"Parcial vencido","Parcial"),IF(H93&lt;'Parâmetros'!$B$4,"Vencido",IF(H93&lt;='Parâmetros'!$B$4+'Parâmetros'!$B$5,"A vencer","Em aberto"))))))</f>
        <v/>
      </c>
      <c r="N93" s="21">
        <f>IF(OR(A93="",H93="",L93="",L93&lt;=0,H93&gt;='Parâmetros'!$B$4),"",'Parâmetros'!$B$4-H93)</f>
        <v/>
      </c>
      <c r="Q93">
        <f>'Parâmetros'!$B$7</f>
        <v/>
      </c>
      <c r="R93">
        <f>'Parâmetros'!$B$6</f>
        <v/>
      </c>
    </row>
    <row r="94" ht="22" customHeight="1">
      <c r="A94" s="13" t="n"/>
      <c r="B94" s="14" t="n"/>
      <c r="C94" s="15" t="n"/>
      <c r="D94" s="13" t="n"/>
      <c r="E94" s="14" t="n"/>
      <c r="F94" s="16" t="n"/>
      <c r="G94" s="16" t="n"/>
      <c r="H94" s="15" t="n"/>
      <c r="I94" s="17" t="n"/>
      <c r="J94" s="15" t="n"/>
      <c r="K94" s="17" t="n"/>
      <c r="L94" s="8">
        <f>IF(A94="","",IF(OR(I94="",I94&lt;0,K94&lt;0),"",MAX(I94-K94,0)))</f>
        <v/>
      </c>
      <c r="M94" s="18">
        <f>IF(A94="","",IF(OR(H94="",I94="",I94&lt;0,K94&lt;0,AND(J94&lt;&gt;"",OR(K94="",K94&lt;=0)),AND(J94="",K94&gt;0),K94&gt;I94),"Conferir",IF(L94&lt;=0,"Recebido",IF(K94&gt;0,IF(H94&lt;'Parâmetros'!$B$4,"Parcial vencido","Parcial"),IF(H94&lt;'Parâmetros'!$B$4,"Vencido",IF(H94&lt;='Parâmetros'!$B$4+'Parâmetros'!$B$5,"A vencer","Em aberto"))))))</f>
        <v/>
      </c>
      <c r="N94" s="19">
        <f>IF(OR(A94="",H94="",L94="",L94&lt;=0,H94&gt;='Parâmetros'!$B$4),"",'Parâmetros'!$B$4-H94)</f>
        <v/>
      </c>
      <c r="Q94">
        <f>'Parâmetros'!$B$7</f>
        <v/>
      </c>
      <c r="R94">
        <f>'Parâmetros'!$B$6</f>
        <v/>
      </c>
    </row>
    <row r="95" ht="22" customHeight="1">
      <c r="A95" s="13" t="n"/>
      <c r="B95" s="14" t="n"/>
      <c r="C95" s="15" t="n"/>
      <c r="D95" s="13" t="n"/>
      <c r="E95" s="14" t="n"/>
      <c r="F95" s="16" t="n"/>
      <c r="G95" s="16" t="n"/>
      <c r="H95" s="15" t="n"/>
      <c r="I95" s="17" t="n"/>
      <c r="J95" s="15" t="n"/>
      <c r="K95" s="17" t="n"/>
      <c r="L95" s="10">
        <f>IF(A95="","",IF(OR(I95="",I95&lt;0,K95&lt;0),"",MAX(I95-K95,0)))</f>
        <v/>
      </c>
      <c r="M95" s="20">
        <f>IF(A95="","",IF(OR(H95="",I95="",I95&lt;0,K95&lt;0,AND(J95&lt;&gt;"",OR(K95="",K95&lt;=0)),AND(J95="",K95&gt;0),K95&gt;I95),"Conferir",IF(L95&lt;=0,"Recebido",IF(K95&gt;0,IF(H95&lt;'Parâmetros'!$B$4,"Parcial vencido","Parcial"),IF(H95&lt;'Parâmetros'!$B$4,"Vencido",IF(H95&lt;='Parâmetros'!$B$4+'Parâmetros'!$B$5,"A vencer","Em aberto"))))))</f>
        <v/>
      </c>
      <c r="N95" s="21">
        <f>IF(OR(A95="",H95="",L95="",L95&lt;=0,H95&gt;='Parâmetros'!$B$4),"",'Parâmetros'!$B$4-H95)</f>
        <v/>
      </c>
      <c r="Q95">
        <f>'Parâmetros'!$B$7</f>
        <v/>
      </c>
      <c r="R95">
        <f>'Parâmetros'!$B$6</f>
        <v/>
      </c>
    </row>
    <row r="96" ht="22" customHeight="1">
      <c r="A96" s="13" t="n"/>
      <c r="B96" s="14" t="n"/>
      <c r="C96" s="15" t="n"/>
      <c r="D96" s="13" t="n"/>
      <c r="E96" s="14" t="n"/>
      <c r="F96" s="16" t="n"/>
      <c r="G96" s="16" t="n"/>
      <c r="H96" s="15" t="n"/>
      <c r="I96" s="17" t="n"/>
      <c r="J96" s="15" t="n"/>
      <c r="K96" s="17" t="n"/>
      <c r="L96" s="8">
        <f>IF(A96="","",IF(OR(I96="",I96&lt;0,K96&lt;0),"",MAX(I96-K96,0)))</f>
        <v/>
      </c>
      <c r="M96" s="18">
        <f>IF(A96="","",IF(OR(H96="",I96="",I96&lt;0,K96&lt;0,AND(J96&lt;&gt;"",OR(K96="",K96&lt;=0)),AND(J96="",K96&gt;0),K96&gt;I96),"Conferir",IF(L96&lt;=0,"Recebido",IF(K96&gt;0,IF(H96&lt;'Parâmetros'!$B$4,"Parcial vencido","Parcial"),IF(H96&lt;'Parâmetros'!$B$4,"Vencido",IF(H96&lt;='Parâmetros'!$B$4+'Parâmetros'!$B$5,"A vencer","Em aberto"))))))</f>
        <v/>
      </c>
      <c r="N96" s="19">
        <f>IF(OR(A96="",H96="",L96="",L96&lt;=0,H96&gt;='Parâmetros'!$B$4),"",'Parâmetros'!$B$4-H96)</f>
        <v/>
      </c>
      <c r="Q96">
        <f>'Parâmetros'!$B$7</f>
        <v/>
      </c>
      <c r="R96">
        <f>'Parâmetros'!$B$6</f>
        <v/>
      </c>
    </row>
    <row r="97" ht="22" customHeight="1">
      <c r="A97" s="13" t="n"/>
      <c r="B97" s="14" t="n"/>
      <c r="C97" s="15" t="n"/>
      <c r="D97" s="13" t="n"/>
      <c r="E97" s="14" t="n"/>
      <c r="F97" s="16" t="n"/>
      <c r="G97" s="16" t="n"/>
      <c r="H97" s="15" t="n"/>
      <c r="I97" s="17" t="n"/>
      <c r="J97" s="15" t="n"/>
      <c r="K97" s="17" t="n"/>
      <c r="L97" s="10">
        <f>IF(A97="","",IF(OR(I97="",I97&lt;0,K97&lt;0),"",MAX(I97-K97,0)))</f>
        <v/>
      </c>
      <c r="M97" s="20">
        <f>IF(A97="","",IF(OR(H97="",I97="",I97&lt;0,K97&lt;0,AND(J97&lt;&gt;"",OR(K97="",K97&lt;=0)),AND(J97="",K97&gt;0),K97&gt;I97),"Conferir",IF(L97&lt;=0,"Recebido",IF(K97&gt;0,IF(H97&lt;'Parâmetros'!$B$4,"Parcial vencido","Parcial"),IF(H97&lt;'Parâmetros'!$B$4,"Vencido",IF(H97&lt;='Parâmetros'!$B$4+'Parâmetros'!$B$5,"A vencer","Em aberto"))))))</f>
        <v/>
      </c>
      <c r="N97" s="21">
        <f>IF(OR(A97="",H97="",L97="",L97&lt;=0,H97&gt;='Parâmetros'!$B$4),"",'Parâmetros'!$B$4-H97)</f>
        <v/>
      </c>
      <c r="Q97">
        <f>'Parâmetros'!$B$7</f>
        <v/>
      </c>
      <c r="R97">
        <f>'Parâmetros'!$B$6</f>
        <v/>
      </c>
    </row>
    <row r="98" ht="22" customHeight="1">
      <c r="A98" s="13" t="n"/>
      <c r="B98" s="14" t="n"/>
      <c r="C98" s="15" t="n"/>
      <c r="D98" s="13" t="n"/>
      <c r="E98" s="14" t="n"/>
      <c r="F98" s="16" t="n"/>
      <c r="G98" s="16" t="n"/>
      <c r="H98" s="15" t="n"/>
      <c r="I98" s="17" t="n"/>
      <c r="J98" s="15" t="n"/>
      <c r="K98" s="17" t="n"/>
      <c r="L98" s="8">
        <f>IF(A98="","",IF(OR(I98="",I98&lt;0,K98&lt;0),"",MAX(I98-K98,0)))</f>
        <v/>
      </c>
      <c r="M98" s="18">
        <f>IF(A98="","",IF(OR(H98="",I98="",I98&lt;0,K98&lt;0,AND(J98&lt;&gt;"",OR(K98="",K98&lt;=0)),AND(J98="",K98&gt;0),K98&gt;I98),"Conferir",IF(L98&lt;=0,"Recebido",IF(K98&gt;0,IF(H98&lt;'Parâmetros'!$B$4,"Parcial vencido","Parcial"),IF(H98&lt;'Parâmetros'!$B$4,"Vencido",IF(H98&lt;='Parâmetros'!$B$4+'Parâmetros'!$B$5,"A vencer","Em aberto"))))))</f>
        <v/>
      </c>
      <c r="N98" s="19">
        <f>IF(OR(A98="",H98="",L98="",L98&lt;=0,H98&gt;='Parâmetros'!$B$4),"",'Parâmetros'!$B$4-H98)</f>
        <v/>
      </c>
      <c r="Q98">
        <f>'Parâmetros'!$B$7</f>
        <v/>
      </c>
      <c r="R98">
        <f>'Parâmetros'!$B$6</f>
        <v/>
      </c>
    </row>
    <row r="99" ht="22" customHeight="1">
      <c r="A99" s="13" t="n"/>
      <c r="B99" s="14" t="n"/>
      <c r="C99" s="15" t="n"/>
      <c r="D99" s="13" t="n"/>
      <c r="E99" s="14" t="n"/>
      <c r="F99" s="16" t="n"/>
      <c r="G99" s="16" t="n"/>
      <c r="H99" s="15" t="n"/>
      <c r="I99" s="17" t="n"/>
      <c r="J99" s="15" t="n"/>
      <c r="K99" s="17" t="n"/>
      <c r="L99" s="10">
        <f>IF(A99="","",IF(OR(I99="",I99&lt;0,K99&lt;0),"",MAX(I99-K99,0)))</f>
        <v/>
      </c>
      <c r="M99" s="20">
        <f>IF(A99="","",IF(OR(H99="",I99="",I99&lt;0,K99&lt;0,AND(J99&lt;&gt;"",OR(K99="",K99&lt;=0)),AND(J99="",K99&gt;0),K99&gt;I99),"Conferir",IF(L99&lt;=0,"Recebido",IF(K99&gt;0,IF(H99&lt;'Parâmetros'!$B$4,"Parcial vencido","Parcial"),IF(H99&lt;'Parâmetros'!$B$4,"Vencido",IF(H99&lt;='Parâmetros'!$B$4+'Parâmetros'!$B$5,"A vencer","Em aberto"))))))</f>
        <v/>
      </c>
      <c r="N99" s="21">
        <f>IF(OR(A99="",H99="",L99="",L99&lt;=0,H99&gt;='Parâmetros'!$B$4),"",'Parâmetros'!$B$4-H99)</f>
        <v/>
      </c>
      <c r="Q99">
        <f>'Parâmetros'!$B$7</f>
        <v/>
      </c>
      <c r="R99">
        <f>'Parâmetros'!$B$6</f>
        <v/>
      </c>
    </row>
    <row r="100" ht="22" customHeight="1">
      <c r="A100" s="13" t="n"/>
      <c r="B100" s="14" t="n"/>
      <c r="C100" s="15" t="n"/>
      <c r="D100" s="13" t="n"/>
      <c r="E100" s="14" t="n"/>
      <c r="F100" s="16" t="n"/>
      <c r="G100" s="16" t="n"/>
      <c r="H100" s="15" t="n"/>
      <c r="I100" s="17" t="n"/>
      <c r="J100" s="15" t="n"/>
      <c r="K100" s="17" t="n"/>
      <c r="L100" s="8">
        <f>IF(A100="","",IF(OR(I100="",I100&lt;0,K100&lt;0),"",MAX(I100-K100,0)))</f>
        <v/>
      </c>
      <c r="M100" s="18">
        <f>IF(A100="","",IF(OR(H100="",I100="",I100&lt;0,K100&lt;0,AND(J100&lt;&gt;"",OR(K100="",K100&lt;=0)),AND(J100="",K100&gt;0),K100&gt;I100),"Conferir",IF(L100&lt;=0,"Recebido",IF(K100&gt;0,IF(H100&lt;'Parâmetros'!$B$4,"Parcial vencido","Parcial"),IF(H100&lt;'Parâmetros'!$B$4,"Vencido",IF(H100&lt;='Parâmetros'!$B$4+'Parâmetros'!$B$5,"A vencer","Em aberto"))))))</f>
        <v/>
      </c>
      <c r="N100" s="19">
        <f>IF(OR(A100="",H100="",L100="",L100&lt;=0,H100&gt;='Parâmetros'!$B$4),"",'Parâmetros'!$B$4-H100)</f>
        <v/>
      </c>
      <c r="Q100">
        <f>'Parâmetros'!$B$7</f>
        <v/>
      </c>
      <c r="R100">
        <f>'Parâmetros'!$B$6</f>
        <v/>
      </c>
    </row>
    <row r="101" ht="22" customHeight="1">
      <c r="A101" s="13" t="n"/>
      <c r="B101" s="14" t="n"/>
      <c r="C101" s="15" t="n"/>
      <c r="D101" s="13" t="n"/>
      <c r="E101" s="14" t="n"/>
      <c r="F101" s="16" t="n"/>
      <c r="G101" s="16" t="n"/>
      <c r="H101" s="15" t="n"/>
      <c r="I101" s="17" t="n"/>
      <c r="J101" s="15" t="n"/>
      <c r="K101" s="17" t="n"/>
      <c r="L101" s="10">
        <f>IF(A101="","",IF(OR(I101="",I101&lt;0,K101&lt;0),"",MAX(I101-K101,0)))</f>
        <v/>
      </c>
      <c r="M101" s="20">
        <f>IF(A101="","",IF(OR(H101="",I101="",I101&lt;0,K101&lt;0,AND(J101&lt;&gt;"",OR(K101="",K101&lt;=0)),AND(J101="",K101&gt;0),K101&gt;I101),"Conferir",IF(L101&lt;=0,"Recebido",IF(K101&gt;0,IF(H101&lt;'Parâmetros'!$B$4,"Parcial vencido","Parcial"),IF(H101&lt;'Parâmetros'!$B$4,"Vencido",IF(H101&lt;='Parâmetros'!$B$4+'Parâmetros'!$B$5,"A vencer","Em aberto"))))))</f>
        <v/>
      </c>
      <c r="N101" s="21">
        <f>IF(OR(A101="",H101="",L101="",L101&lt;=0,H101&gt;='Parâmetros'!$B$4),"",'Parâmetros'!$B$4-H101)</f>
        <v/>
      </c>
      <c r="Q101">
        <f>'Parâmetros'!$B$7</f>
        <v/>
      </c>
      <c r="R101">
        <f>'Parâmetros'!$B$6</f>
        <v/>
      </c>
    </row>
    <row r="102" ht="22" customHeight="1">
      <c r="A102" s="13" t="n"/>
      <c r="B102" s="14" t="n"/>
      <c r="C102" s="15" t="n"/>
      <c r="D102" s="13" t="n"/>
      <c r="E102" s="14" t="n"/>
      <c r="F102" s="16" t="n"/>
      <c r="G102" s="16" t="n"/>
      <c r="H102" s="15" t="n"/>
      <c r="I102" s="17" t="n"/>
      <c r="J102" s="15" t="n"/>
      <c r="K102" s="17" t="n"/>
      <c r="L102" s="8">
        <f>IF(A102="","",IF(OR(I102="",I102&lt;0,K102&lt;0),"",MAX(I102-K102,0)))</f>
        <v/>
      </c>
      <c r="M102" s="18">
        <f>IF(A102="","",IF(OR(H102="",I102="",I102&lt;0,K102&lt;0,AND(J102&lt;&gt;"",OR(K102="",K102&lt;=0)),AND(J102="",K102&gt;0),K102&gt;I102),"Conferir",IF(L102&lt;=0,"Recebido",IF(K102&gt;0,IF(H102&lt;'Parâmetros'!$B$4,"Parcial vencido","Parcial"),IF(H102&lt;'Parâmetros'!$B$4,"Vencido",IF(H102&lt;='Parâmetros'!$B$4+'Parâmetros'!$B$5,"A vencer","Em aberto"))))))</f>
        <v/>
      </c>
      <c r="N102" s="19">
        <f>IF(OR(A102="",H102="",L102="",L102&lt;=0,H102&gt;='Parâmetros'!$B$4),"",'Parâmetros'!$B$4-H102)</f>
        <v/>
      </c>
      <c r="Q102">
        <f>'Parâmetros'!$B$7</f>
        <v/>
      </c>
      <c r="R102">
        <f>'Parâmetros'!$B$6</f>
        <v/>
      </c>
    </row>
    <row r="103" ht="22" customHeight="1">
      <c r="A103" s="13" t="n"/>
      <c r="B103" s="14" t="n"/>
      <c r="C103" s="15" t="n"/>
      <c r="D103" s="13" t="n"/>
      <c r="E103" s="14" t="n"/>
      <c r="F103" s="16" t="n"/>
      <c r="G103" s="16" t="n"/>
      <c r="H103" s="15" t="n"/>
      <c r="I103" s="17" t="n"/>
      <c r="J103" s="15" t="n"/>
      <c r="K103" s="17" t="n"/>
      <c r="L103" s="10">
        <f>IF(A103="","",IF(OR(I103="",I103&lt;0,K103&lt;0),"",MAX(I103-K103,0)))</f>
        <v/>
      </c>
      <c r="M103" s="20">
        <f>IF(A103="","",IF(OR(H103="",I103="",I103&lt;0,K103&lt;0,AND(J103&lt;&gt;"",OR(K103="",K103&lt;=0)),AND(J103="",K103&gt;0),K103&gt;I103),"Conferir",IF(L103&lt;=0,"Recebido",IF(K103&gt;0,IF(H103&lt;'Parâmetros'!$B$4,"Parcial vencido","Parcial"),IF(H103&lt;'Parâmetros'!$B$4,"Vencido",IF(H103&lt;='Parâmetros'!$B$4+'Parâmetros'!$B$5,"A vencer","Em aberto"))))))</f>
        <v/>
      </c>
      <c r="N103" s="21">
        <f>IF(OR(A103="",H103="",L103="",L103&lt;=0,H103&gt;='Parâmetros'!$B$4),"",'Parâmetros'!$B$4-H103)</f>
        <v/>
      </c>
      <c r="Q103">
        <f>'Parâmetros'!$B$7</f>
        <v/>
      </c>
      <c r="R103">
        <f>'Parâmetros'!$B$6</f>
        <v/>
      </c>
    </row>
  </sheetData>
  <autoFilter ref="A3:N103"/>
  <mergeCells count="1">
    <mergeCell ref="A1:N1"/>
  </mergeCells>
  <conditionalFormatting sqref="M4:M103">
    <cfRule type="expression" priority="1" dxfId="1" stopIfTrue="1">
      <formula>OR($M4="Vencido",$M4="Parcial vencido")</formula>
    </cfRule>
    <cfRule type="expression" priority="2" dxfId="1" stopIfTrue="1">
      <formula>$M4="Conferir"</formula>
    </cfRule>
    <cfRule type="expression" priority="3" dxfId="0" stopIfTrue="1">
      <formula>$M4="Recebido"</formula>
    </cfRule>
    <cfRule type="expression" priority="4" dxfId="2" stopIfTrue="1">
      <formula>$M4="A vencer"</formula>
    </cfRule>
  </conditionalFormatting>
  <conditionalFormatting sqref="A4:A103">
    <cfRule type="expression" priority="5" dxfId="1">
      <formula>AND($A4&lt;&gt;"",COUNTIF($A$4:$A$103,$A4)&gt;1)</formula>
    </cfRule>
  </conditionalFormatting>
  <conditionalFormatting sqref="F4:G103">
    <cfRule type="expression" priority="6" dxfId="2">
      <formula>OR($F4&gt;$G4,$F4&gt;$R4,$G4&gt;$R4)</formula>
    </cfRule>
  </conditionalFormatting>
  <conditionalFormatting sqref="I4:I103">
    <cfRule type="expression" priority="7" dxfId="2">
      <formula>AND($I4&lt;&gt;"",$I4&gt;$Q4)</formula>
    </cfRule>
  </conditionalFormatting>
  <conditionalFormatting sqref="H4:H103">
    <cfRule type="expression" priority="8" dxfId="1">
      <formula>AND($C4&lt;&gt;"",$H4&lt;&gt;"",$H4&lt;$C4)</formula>
    </cfRule>
  </conditionalFormatting>
  <dataValidations count="5">
    <dataValidation sqref="D4:D103" showDropDown="0" showInputMessage="1" showErrorMessage="1" allowBlank="0" errorTitle="Categoria inválida" error="Selecione uma categoria disponível na lista." promptTitle="Categoria" prompt="Escolha uma categoria cadastrada na aba Parâmetros." type="list">
      <formula1>=$P$4:$P$8</formula1>
    </dataValidation>
    <dataValidation sqref="C4:C103 H4:H103 J4:J103" showDropDown="0" showInputMessage="0" showErrorMessage="1" allowBlank="0" errorTitle="Data para conferência" error="Informe uma data válida dentro do intervalo permitido." type="date" operator="between">
      <formula1>DATE(YEAR(TODAY())-10,1,1)</formula1>
      <formula2>DATE(YEAR(TODAY())+10,12,31)</formula2>
    </dataValidation>
    <dataValidation sqref="F4:G103" showDropDown="0" showInputMessage="0" showErrorMessage="1" allowBlank="0" errorTitle="Quantidade inválida" error="Informe uma quantidade inteira entre 1 e 999." type="whole" operator="between">
      <formula1>1</formula1>
      <formula2>999</formula2>
    </dataValidation>
    <dataValidation sqref="I4:I103" showDropDown="0" showInputMessage="0" showErrorMessage="1" allowBlank="0" errorTitle="Valor previsto inválido" error="Informe um valor previsto maior que zero." type="decimal" operator="between">
      <formula1>0.01</formula1>
      <formula2>100000000</formula2>
    </dataValidation>
    <dataValidation sqref="K4:K103" showDropDown="0" showInputMessage="0" showErrorMessage="1" allowBlank="0" errorTitle="Valor recebido inválido" error="Informe um valor recebido igual ou maior que zero." type="decimal" operator="between">
      <formula1>0</formula1>
      <formula2>100000000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FFE4D6DC"/>
    <outlinePr summaryBelow="1" summaryRight="1"/>
    <pageSetUpPr/>
  </sheetPr>
  <dimension ref="A1:F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46" customWidth="1" min="3" max="3"/>
    <col width="4" customWidth="1" min="4" max="4"/>
    <col width="25" customWidth="1" min="5" max="5"/>
    <col width="24" customWidth="1" min="6" max="6"/>
  </cols>
  <sheetData>
    <row r="1" ht="30" customHeight="1">
      <c r="A1" s="1" t="inlineStr">
        <is>
          <t>Parâmetros e listas editáveis</t>
        </is>
      </c>
    </row>
    <row r="2" ht="22" customHeight="1">
      <c r="A2" s="2" t="inlineStr">
        <is>
          <t>Ajuste as premissas conforme a rotina interna e confira os destaques gerados.</t>
        </is>
      </c>
    </row>
    <row r="3" ht="30" customHeight="1">
      <c r="A3" s="6" t="inlineStr">
        <is>
          <t>Premissa</t>
        </is>
      </c>
      <c r="B3" s="6" t="inlineStr">
        <is>
          <t>Valor</t>
        </is>
      </c>
      <c r="C3" s="6" t="inlineStr">
        <is>
          <t>Aplicação</t>
        </is>
      </c>
      <c r="E3" s="6" t="inlineStr">
        <is>
          <t>Categoria de serviço</t>
        </is>
      </c>
      <c r="F3" s="6" t="inlineStr">
        <is>
          <t>Aplicação</t>
        </is>
      </c>
    </row>
    <row r="4" ht="24" customHeight="1">
      <c r="A4" s="7" t="inlineStr">
        <is>
          <t>Data de referência</t>
        </is>
      </c>
      <c r="B4" s="15" t="n">
        <v>46273</v>
      </c>
      <c r="C4" s="7" t="inlineStr">
        <is>
          <t>Base para classificar vencimentos e atrasos.</t>
        </is>
      </c>
      <c r="E4" s="14" t="inlineStr">
        <is>
          <t>Cabelo</t>
        </is>
      </c>
      <c r="F4" s="7" t="inlineStr">
        <is>
          <t>Lista dos lançamentos</t>
        </is>
      </c>
    </row>
    <row r="5" ht="24" customHeight="1">
      <c r="A5" s="9" t="inlineStr">
        <is>
          <t>Antecedência para aviso, em dias</t>
        </is>
      </c>
      <c r="B5" s="16" t="n">
        <v>7</v>
      </c>
      <c r="C5" s="9" t="inlineStr">
        <is>
          <t>Define o período da situação "A vencer".</t>
        </is>
      </c>
      <c r="E5" s="14" t="inlineStr">
        <is>
          <t>Unhas</t>
        </is>
      </c>
      <c r="F5" s="9" t="inlineStr">
        <is>
          <t>Lista dos lançamentos</t>
        </is>
      </c>
    </row>
    <row r="6" ht="24" customHeight="1">
      <c r="A6" s="7" t="inlineStr">
        <is>
          <t>Máximo de parcelas para conferência</t>
        </is>
      </c>
      <c r="B6" s="16" t="n">
        <v>24</v>
      </c>
      <c r="C6" s="7" t="inlineStr">
        <is>
          <t>Destaca quantidades acima deste limite.</t>
        </is>
      </c>
      <c r="E6" s="14" t="inlineStr">
        <is>
          <t>Barbearia</t>
        </is>
      </c>
      <c r="F6" s="7" t="inlineStr">
        <is>
          <t>Lista dos lançamentos</t>
        </is>
      </c>
    </row>
    <row r="7" ht="24" customHeight="1">
      <c r="A7" s="9" t="inlineStr">
        <is>
          <t>Valor de parcela para conferência</t>
        </is>
      </c>
      <c r="B7" s="22" t="n">
        <v>1000</v>
      </c>
      <c r="C7" s="9" t="inlineStr">
        <is>
          <t>Destaca valores previstos acima deste limite.</t>
        </is>
      </c>
      <c r="E7" s="14" t="inlineStr">
        <is>
          <t>Estética não clínica</t>
        </is>
      </c>
      <c r="F7" s="9" t="inlineStr">
        <is>
          <t>Lista dos lançamentos</t>
        </is>
      </c>
    </row>
    <row r="8" ht="24" customHeight="1">
      <c r="A8" s="7" t="n"/>
      <c r="B8" s="7" t="n"/>
      <c r="C8" s="7" t="n"/>
      <c r="E8" s="14" t="inlineStr">
        <is>
          <t>Outros</t>
        </is>
      </c>
      <c r="F8" s="7" t="inlineStr">
        <is>
          <t>Lista dos lançamentos</t>
        </is>
      </c>
    </row>
  </sheetData>
  <mergeCells count="1">
    <mergeCell ref="A1:F1"/>
  </mergeCells>
  <dataValidations count="4">
    <dataValidation sqref="B4" showDropDown="0" showInputMessage="0" showErrorMessage="1" allowBlank="0" errorTitle="Data inválida" error="Informe uma data de referência válida." type="date" operator="between">
      <formula1>DATE(YEAR(TODAY())-10,1,1)</formula1>
      <formula2>DATE(YEAR(TODAY())+10,12,31)</formula2>
    </dataValidation>
    <dataValidation sqref="B5" showDropDown="0" showInputMessage="0" showErrorMessage="1" allowBlank="0" errorTitle="Prazo inválido" error="Informe uma quantidade inteira entre 0 e 365 dias." type="whole" operator="between">
      <formula1>0</formula1>
      <formula2>365</formula2>
    </dataValidation>
    <dataValidation sqref="B6" showDropDown="0" showInputMessage="0" showErrorMessage="1" allowBlank="0" errorTitle="Limite inválido" error="Informe um limite inteiro entre 1 e 999." type="whole" operator="between">
      <formula1>1</formula1>
      <formula2>999</formula2>
    </dataValidation>
    <dataValidation sqref="B7" showDropDown="0" showInputMessage="0" showErrorMessage="1" allowBlank="0" errorTitle="Valor inválido" error="Informe um valor maior que zero." type="decimal" operator="between">
      <formula1>0.01</formula1>
      <formula2>100000000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Equipe fictícia de gestão do salão</dc:creator>
  <dc:title xmlns:dc="http://purl.org/dc/elements/1.1/">Controle de contas a receber de salão de beleza</dc:title>
  <dc:subject xmlns:dc="http://purl.org/dc/elements/1.1/">Acompanhamento de valores parcelados, vencimentos e recebimentos</dc:subject>
  <dcterms:created xmlns:dcterms="http://purl.org/dc/terms/" xmlns:xsi="http://www.w3.org/2001/XMLSchema-instance" xsi:type="dcterms:W3CDTF">2026-09-08T21:06:30Z</dcterms:created>
  <dcterms:modified xmlns:dcterms="http://purl.org/dc/terms/" xmlns:xsi="http://www.w3.org/2001/XMLSchema-instance" xsi:type="dcterms:W3CDTF">2026-09-08T21:06:30+00:00Z</dcterms:modified>
</cp:coreProperties>
</file>