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tas a pagar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'Contas a pagar'!$A$3:$O$103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3F303B"/>
      <sz val="10"/>
    </font>
    <font>
      <name val="Aptos"/>
      <b val="1"/>
      <color rgb="00B94762"/>
      <sz val="10"/>
    </font>
    <font>
      <name val="Aptos"/>
      <b val="1"/>
      <color rgb="003F303B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94762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aberto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'Resumo'!$D$4:$D$12</f>
            </numRef>
          </cat>
          <val>
            <numRef>
              <f>'Resumo'!$E$4:$E$12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J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3" customWidth="1" min="3" max="3"/>
    <col width="20" customWidth="1" min="4" max="4"/>
    <col width="18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30" customHeight="1">
      <c r="A1" s="1" t="inlineStr">
        <is>
          <t>Controle de contas a pagar — resumo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/>
    <row r="3">
      <c r="A3" s="4" t="inlineStr">
        <is>
          <t>Indicador</t>
        </is>
      </c>
      <c r="B3" s="4" t="inlineStr">
        <is>
          <t>Resultado</t>
        </is>
      </c>
      <c r="D3" s="4" t="inlineStr">
        <is>
          <t>Categoria</t>
        </is>
      </c>
      <c r="E3" s="4" t="inlineStr">
        <is>
          <t>Saldo em aberto</t>
        </is>
      </c>
    </row>
    <row r="4" ht="23" customHeight="1">
      <c r="A4" s="5" t="inlineStr">
        <is>
          <t>Data de referência</t>
        </is>
      </c>
      <c r="B4" s="26">
        <f>'Parâmetros'!$B$4</f>
        <v/>
      </c>
      <c r="D4" s="7">
        <f>'Parâmetros'!D4</f>
        <v/>
      </c>
      <c r="E4" s="27">
        <f>SUMIFS('Contas a pagar'!$N$4:$N$103,'Contas a pagar'!$C$4:$C$103,D4,'Contas a pagar'!$J$4:$J$103,"Em aberto")</f>
        <v/>
      </c>
    </row>
    <row r="5" ht="23" customHeight="1">
      <c r="A5" s="9" t="inlineStr">
        <is>
          <t>Obrigações registradas</t>
        </is>
      </c>
      <c r="B5" s="10">
        <f>COUNTIF('Contas a pagar'!$A$4:$A$103,"&lt;&gt;")</f>
        <v/>
      </c>
      <c r="D5" s="11">
        <f>'Parâmetros'!D5</f>
        <v/>
      </c>
      <c r="E5" s="28">
        <f>SUMIFS('Contas a pagar'!$N$4:$N$103,'Contas a pagar'!$C$4:$C$103,D5,'Contas a pagar'!$J$4:$J$103,"Em aberto")</f>
        <v/>
      </c>
    </row>
    <row r="6" ht="23" customHeight="1">
      <c r="A6" s="5" t="inlineStr">
        <is>
          <t>Total previsto ativo</t>
        </is>
      </c>
      <c r="B6" s="27">
        <f>SUMIFS('Contas a pagar'!$I$4:$I$103,'Contas a pagar'!$J$4:$J$103,"&lt;&gt;Cancelado",'Contas a pagar'!$A$4:$A$103,"&lt;&gt;")</f>
        <v/>
      </c>
      <c r="D6" s="7">
        <f>'Parâmetros'!D6</f>
        <v/>
      </c>
      <c r="E6" s="27">
        <f>SUMIFS('Contas a pagar'!$N$4:$N$103,'Contas a pagar'!$C$4:$C$103,D6,'Contas a pagar'!$J$4:$J$103,"Em aberto")</f>
        <v/>
      </c>
    </row>
    <row r="7" ht="23" customHeight="1">
      <c r="A7" s="9" t="inlineStr">
        <is>
          <t>Total pago informado</t>
        </is>
      </c>
      <c r="B7" s="28">
        <f>SUMIFS('Contas a pagar'!$L$4:$L$103,'Contas a pagar'!$J$4:$J$103,"&lt;&gt;Cancelado",'Contas a pagar'!$A$4:$A$103,"&lt;&gt;")</f>
        <v/>
      </c>
      <c r="D7" s="11">
        <f>'Parâmetros'!D7</f>
        <v/>
      </c>
      <c r="E7" s="28">
        <f>SUMIFS('Contas a pagar'!$N$4:$N$103,'Contas a pagar'!$C$4:$C$103,D7,'Contas a pagar'!$J$4:$J$103,"Em aberto")</f>
        <v/>
      </c>
    </row>
    <row r="8" ht="23" customHeight="1">
      <c r="A8" s="5" t="inlineStr">
        <is>
          <t>Saldo total em aberto</t>
        </is>
      </c>
      <c r="B8" s="27">
        <f>SUMIFS('Contas a pagar'!$N$4:$N$103,'Contas a pagar'!$J$4:$J$103,"Em aberto")</f>
        <v/>
      </c>
      <c r="D8" s="7">
        <f>'Parâmetros'!D8</f>
        <v/>
      </c>
      <c r="E8" s="27">
        <f>SUMIFS('Contas a pagar'!$N$4:$N$103,'Contas a pagar'!$C$4:$C$103,D8,'Contas a pagar'!$J$4:$J$103,"Em aberto")</f>
        <v/>
      </c>
    </row>
    <row r="9" ht="23" customHeight="1">
      <c r="A9" s="9" t="inlineStr">
        <is>
          <t>Saldo vencido</t>
        </is>
      </c>
      <c r="B9" s="28">
        <f>SUMIFS('Contas a pagar'!$N$4:$N$103,'Contas a pagar'!$J$4:$J$103,"Em aberto",'Contas a pagar'!$F$4:$F$103,"&lt;"&amp;'Parâmetros'!$B$4)</f>
        <v/>
      </c>
      <c r="D9" s="11">
        <f>'Parâmetros'!D9</f>
        <v/>
      </c>
      <c r="E9" s="28">
        <f>SUMIFS('Contas a pagar'!$N$4:$N$103,'Contas a pagar'!$C$4:$C$103,D9,'Contas a pagar'!$J$4:$J$103,"Em aberto")</f>
        <v/>
      </c>
    </row>
    <row r="10" ht="23" customHeight="1">
      <c r="A10" s="5" t="inlineStr">
        <is>
          <t>Saldo no horizonte de alerta</t>
        </is>
      </c>
      <c r="B10" s="27">
        <f>SUMIFS('Contas a pagar'!$N$4:$N$103,'Contas a pagar'!$J$4:$J$103,"Em aberto",'Contas a pagar'!$F$4:$F$103,"&gt;="&amp;'Parâmetros'!$B$4,'Contas a pagar'!$F$4:$F$103,"&lt;="&amp;'Parâmetros'!$B$4+'Parâmetros'!$B$5)</f>
        <v/>
      </c>
      <c r="D10" s="7">
        <f>'Parâmetros'!D10</f>
        <v/>
      </c>
      <c r="E10" s="27">
        <f>SUMIFS('Contas a pagar'!$N$4:$N$103,'Contas a pagar'!$C$4:$C$103,D10,'Contas a pagar'!$J$4:$J$103,"Em aberto")</f>
        <v/>
      </c>
    </row>
    <row r="11" ht="23" customHeight="1">
      <c r="A11" s="9" t="inlineStr">
        <is>
          <t>Itens em atraso</t>
        </is>
      </c>
      <c r="B11" s="10">
        <f>COUNTIFS('Contas a pagar'!$J$4:$J$103,"Em aberto",'Contas a pagar'!$F$4:$F$103,"&lt;"&amp;'Parâmetros'!$B$4)</f>
        <v/>
      </c>
      <c r="D11" s="11">
        <f>'Parâmetros'!D11</f>
        <v/>
      </c>
      <c r="E11" s="28">
        <f>SUMIFS('Contas a pagar'!$N$4:$N$103,'Contas a pagar'!$C$4:$C$103,D11,'Contas a pagar'!$J$4:$J$103,"Em aberto")</f>
        <v/>
      </c>
    </row>
    <row r="12" ht="23" customHeight="1">
      <c r="A12" s="5" t="inlineStr">
        <is>
          <t>Registros a conferir</t>
        </is>
      </c>
      <c r="B12" s="13">
        <f>COUNTIF('Contas a pagar'!$O$4:$O$103,"Conferir*")</f>
        <v/>
      </c>
      <c r="D12" s="7">
        <f>'Parâmetros'!D12</f>
        <v/>
      </c>
      <c r="E12" s="27">
        <f>SUMIFS('Contas a pagar'!$N$4:$N$103,'Contas a pagar'!$C$4:$C$103,D12,'Contas a pagar'!$J$4:$J$103,"Em aberto")</f>
        <v/>
      </c>
    </row>
    <row r="13" ht="23" customHeight="1">
      <c r="A13" s="9" t="inlineStr">
        <is>
          <t>Uso do limite do horizonte</t>
        </is>
      </c>
      <c r="B13" s="29">
        <f>IF(OR('Parâmetros'!$B$6="",'Parâmetros'!$B$6=0),"",IFERROR(B10/'Parâmetros'!$B$6,""))</f>
        <v/>
      </c>
    </row>
  </sheetData>
  <mergeCells count="1">
    <mergeCell ref="A1:J1"/>
  </mergeCells>
  <conditionalFormatting sqref="B9">
    <cfRule type="expression" priority="1" dxfId="0">
      <formula>$B$9&gt;0</formula>
    </cfRule>
  </conditionalFormatting>
  <conditionalFormatting sqref="B11">
    <cfRule type="expression" priority="2" dxfId="0">
      <formula>$B$11&gt;0</formula>
    </cfRule>
  </conditionalFormatting>
  <conditionalFormatting sqref="B12">
    <cfRule type="expression" priority="3" dxfId="0">
      <formula>$B$12&gt;0</formula>
    </cfRule>
  </conditionalFormatting>
  <conditionalFormatting sqref="B13">
    <cfRule type="expression" priority="4" dxfId="0">
      <formula>AND($B$13&lt;&gt;"",$B$13&gt;1)</formula>
    </cfRule>
    <cfRule type="expression" priority="5" dxfId="1">
      <formula>AND($B$13&lt;&gt;"",$B$13&lt;=1)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51432"/>
    <outlinePr summaryBelow="1" summaryRight="1"/>
    <pageSetUpPr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8" customWidth="1" min="3" max="3"/>
    <col width="39" customWidth="1" min="4" max="4"/>
    <col width="17" customWidth="1" min="5" max="5"/>
    <col width="14" customWidth="1" min="6" max="6"/>
    <col width="12" customWidth="1" min="7" max="7"/>
    <col width="16" customWidth="1" min="8" max="8"/>
    <col width="16" customWidth="1" min="9" max="9"/>
    <col width="14" customWidth="1" min="10" max="10"/>
    <col width="18" customWidth="1" min="11" max="11"/>
    <col width="15" customWidth="1" min="12" max="12"/>
    <col width="22" customWidth="1" min="13" max="13"/>
    <col width="15" customWidth="1" min="14" max="14"/>
    <col width="24" customWidth="1" min="15" max="15"/>
  </cols>
  <sheetData>
    <row r="1" ht="30" customHeight="1">
      <c r="A1" s="1" t="inlineStr">
        <is>
          <t>Controle de contas a pagar do salão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22" customHeight="1">
      <c r="A2" s="15" t="inlineStr">
        <is>
          <t>Fornecedores e operações de exemplo são fictícios; confira os dados antes de decidir pagamentos.</t>
        </is>
      </c>
    </row>
    <row r="3" ht="34" customHeight="1">
      <c r="A3" s="4" t="inlineStr">
        <is>
          <t>ID</t>
        </is>
      </c>
      <c r="B3" s="4" t="inlineStr">
        <is>
          <t>Fornecedor</t>
        </is>
      </c>
      <c r="C3" s="4" t="inlineStr">
        <is>
          <t>Categoria</t>
        </is>
      </c>
      <c r="D3" s="4" t="inlineStr">
        <is>
          <t>Descrição</t>
        </is>
      </c>
      <c r="E3" s="4" t="inlineStr">
        <is>
          <t>Data da obrigação</t>
        </is>
      </c>
      <c r="F3" s="4" t="inlineStr">
        <is>
          <t>Vencimento</t>
        </is>
      </c>
      <c r="G3" s="4" t="inlineStr">
        <is>
          <t>Quantidade</t>
        </is>
      </c>
      <c r="H3" s="4" t="inlineStr">
        <is>
          <t>Valor unitário</t>
        </is>
      </c>
      <c r="I3" s="4" t="inlineStr">
        <is>
          <t>Valor previsto</t>
        </is>
      </c>
      <c r="J3" s="4" t="inlineStr">
        <is>
          <t>Status</t>
        </is>
      </c>
      <c r="K3" s="4" t="inlineStr">
        <is>
          <t>Data de pagamento</t>
        </is>
      </c>
      <c r="L3" s="4" t="inlineStr">
        <is>
          <t>Valor pago</t>
        </is>
      </c>
      <c r="M3" s="4" t="inlineStr">
        <is>
          <t>Forma de pagamento</t>
        </is>
      </c>
      <c r="N3" s="4" t="inlineStr">
        <is>
          <t>Saldo</t>
        </is>
      </c>
      <c r="O3" s="4" t="inlineStr">
        <is>
          <t>Alerta para conferência</t>
        </is>
      </c>
    </row>
    <row r="4" ht="22" customHeight="1">
      <c r="A4" s="16" t="inlineStr">
        <is>
          <t>CAP-001</t>
        </is>
      </c>
      <c r="B4" s="17" t="inlineStr">
        <is>
          <t>Distribuidora Aurora Fictícia</t>
        </is>
      </c>
      <c r="C4" s="16" t="inlineStr">
        <is>
          <t>Produtos</t>
        </is>
      </c>
      <c r="D4" s="17" t="inlineStr">
        <is>
          <t>Reposição de produtos capilares</t>
        </is>
      </c>
      <c r="E4" s="30" t="n">
        <v>46238</v>
      </c>
      <c r="F4" s="30" t="n">
        <v>46263</v>
      </c>
      <c r="G4" s="19" t="n">
        <v>12</v>
      </c>
      <c r="H4" s="31" t="n">
        <v>48.9</v>
      </c>
      <c r="I4" s="27">
        <f>IF(OR($A4="",$G4="",$H4=""),"",IFERROR($G4*$H4,""))</f>
        <v/>
      </c>
      <c r="J4" s="16" t="inlineStr">
        <is>
          <t>Em aberto</t>
        </is>
      </c>
      <c r="K4" s="30" t="n"/>
      <c r="L4" s="31" t="n"/>
      <c r="M4" s="16" t="n"/>
      <c r="N4" s="27">
        <f>IF(OR($A4="",$I4=""),"",IF($J4="Cancelado","",IFERROR($I4-IF($L4="",0,$L4),"")))</f>
        <v/>
      </c>
      <c r="O4" s="21">
        <f>IF($A4="","",IF($J4="","Conferir status",IF($J4="Pago",IF(OR($K4="",$L4=""),"Conferir pagamento","Pago conferido"),IF($J4="Cancelado","Cancelado",IF($F4="","Conferir vencimento",IF($F4&lt;'Parâmetros'!$B$4,"Em atraso",IF($F4&lt;='Parâmetros'!$B$4+'Parâmetros'!$B$5,"Vence em breve","No prazo")))))))</f>
        <v/>
      </c>
    </row>
    <row r="5" ht="22" customHeight="1">
      <c r="A5" s="16" t="inlineStr">
        <is>
          <t>CAP-002</t>
        </is>
      </c>
      <c r="B5" s="17" t="inlineStr">
        <is>
          <t>Brilho Cênico Fictício</t>
        </is>
      </c>
      <c r="C5" s="16" t="inlineStr">
        <is>
          <t>Higiene</t>
        </is>
      </c>
      <c r="D5" s="17" t="inlineStr">
        <is>
          <t>Materiais descartáveis para atendimento</t>
        </is>
      </c>
      <c r="E5" s="30" t="n">
        <v>46253</v>
      </c>
      <c r="F5" s="30" t="n">
        <v>46276</v>
      </c>
      <c r="G5" s="19" t="n">
        <v>6</v>
      </c>
      <c r="H5" s="31" t="n">
        <v>39.5</v>
      </c>
      <c r="I5" s="28">
        <f>IF(OR($A5="",$G5="",$H5=""),"",IFERROR($G5*$H5,""))</f>
        <v/>
      </c>
      <c r="J5" s="16" t="inlineStr">
        <is>
          <t>Em aberto</t>
        </is>
      </c>
      <c r="K5" s="30" t="n"/>
      <c r="L5" s="31" t="n"/>
      <c r="M5" s="16" t="n"/>
      <c r="N5" s="28">
        <f>IF(OR($A5="",$I5=""),"",IF($J5="Cancelado","",IFERROR($I5-IF($L5="",0,$L5),"")))</f>
        <v/>
      </c>
      <c r="O5" s="22">
        <f>IF($A5="","",IF($J5="","Conferir status",IF($J5="Pago",IF(OR($K5="",$L5=""),"Conferir pagamento","Pago conferido"),IF($J5="Cancelado","Cancelado",IF($F5="","Conferir vencimento",IF($F5&lt;'Parâmetros'!$B$4,"Em atraso",IF($F5&lt;='Parâmetros'!$B$4+'Parâmetros'!$B$5,"Vence em breve","No prazo")))))))</f>
        <v/>
      </c>
    </row>
    <row r="6" ht="22" customHeight="1">
      <c r="A6" s="16" t="inlineStr">
        <is>
          <t>CAP-003</t>
        </is>
      </c>
      <c r="B6" s="17" t="inlineStr">
        <is>
          <t>Espelho Rosa Locação Fictícia</t>
        </is>
      </c>
      <c r="C6" s="16" t="inlineStr">
        <is>
          <t>Aluguel</t>
        </is>
      </c>
      <c r="D6" s="17" t="inlineStr">
        <is>
          <t>Locação mensal do espaço demonstrativo</t>
        </is>
      </c>
      <c r="E6" s="30" t="n">
        <v>46268</v>
      </c>
      <c r="F6" s="30" t="n">
        <v>46283</v>
      </c>
      <c r="G6" s="19" t="n">
        <v>1</v>
      </c>
      <c r="H6" s="31" t="n">
        <v>4200</v>
      </c>
      <c r="I6" s="27">
        <f>IF(OR($A6="",$G6="",$H6=""),"",IFERROR($G6*$H6,""))</f>
        <v/>
      </c>
      <c r="J6" s="16" t="inlineStr">
        <is>
          <t>Em aberto</t>
        </is>
      </c>
      <c r="K6" s="30" t="n"/>
      <c r="L6" s="31" t="n"/>
      <c r="M6" s="16" t="n"/>
      <c r="N6" s="27">
        <f>IF(OR($A6="",$I6=""),"",IF($J6="Cancelado","",IFERROR($I6-IF($L6="",0,$L6),"")))</f>
        <v/>
      </c>
      <c r="O6" s="21">
        <f>IF($A6="","",IF($J6="","Conferir status",IF($J6="Pago",IF(OR($K6="",$L6=""),"Conferir pagamento","Pago conferido"),IF($J6="Cancelado","Cancelado",IF($F6="","Conferir vencimento",IF($F6&lt;'Parâmetros'!$B$4,"Em atraso",IF($F6&lt;='Parâmetros'!$B$4+'Parâmetros'!$B$5,"Vence em breve","No prazo")))))))</f>
        <v/>
      </c>
    </row>
    <row r="7" ht="22" customHeight="1">
      <c r="A7" s="16" t="inlineStr">
        <is>
          <t>CAP-004</t>
        </is>
      </c>
      <c r="B7" s="17" t="inlineStr">
        <is>
          <t>Energia Cenográfica Fictícia</t>
        </is>
      </c>
      <c r="C7" s="16" t="inlineStr">
        <is>
          <t>Utilidades</t>
        </is>
      </c>
      <c r="D7" s="17" t="inlineStr">
        <is>
          <t>Consumo de energia do período</t>
        </is>
      </c>
      <c r="E7" s="30" t="n">
        <v>46245</v>
      </c>
      <c r="F7" s="30" t="n">
        <v>46268</v>
      </c>
      <c r="G7" s="19" t="n">
        <v>1</v>
      </c>
      <c r="H7" s="31" t="n">
        <v>780</v>
      </c>
      <c r="I7" s="28">
        <f>IF(OR($A7="",$G7="",$H7=""),"",IFERROR($G7*$H7,""))</f>
        <v/>
      </c>
      <c r="J7" s="16" t="inlineStr">
        <is>
          <t>Pago</t>
        </is>
      </c>
      <c r="K7" s="30" t="n">
        <v>46269</v>
      </c>
      <c r="L7" s="31" t="n">
        <v>780</v>
      </c>
      <c r="M7" s="16" t="inlineStr">
        <is>
          <t>Transferência</t>
        </is>
      </c>
      <c r="N7" s="28">
        <f>IF(OR($A7="",$I7=""),"",IF($J7="Cancelado","",IFERROR($I7-IF($L7="",0,$L7),"")))</f>
        <v/>
      </c>
      <c r="O7" s="22">
        <f>IF($A7="","",IF($J7="","Conferir status",IF($J7="Pago",IF(OR($K7="",$L7=""),"Conferir pagamento","Pago conferido"),IF($J7="Cancelado","Cancelado",IF($F7="","Conferir vencimento",IF($F7&lt;'Parâmetros'!$B$4,"Em atraso",IF($F7&lt;='Parâmetros'!$B$4+'Parâmetros'!$B$5,"Vence em breve","No prazo")))))))</f>
        <v/>
      </c>
    </row>
    <row r="8" ht="22" customHeight="1">
      <c r="A8" s="16" t="inlineStr">
        <is>
          <t>CAP-005</t>
        </is>
      </c>
      <c r="B8" s="17" t="inlineStr">
        <is>
          <t>Rede Jardim Fictícia</t>
        </is>
      </c>
      <c r="C8" s="16" t="inlineStr">
        <is>
          <t>Utilidades</t>
        </is>
      </c>
      <c r="D8" s="17" t="inlineStr">
        <is>
          <t>Serviço de conectividade do salão</t>
        </is>
      </c>
      <c r="E8" s="30" t="n">
        <v>46258</v>
      </c>
      <c r="F8" s="30" t="n">
        <v>46281</v>
      </c>
      <c r="G8" s="19" t="n">
        <v>1</v>
      </c>
      <c r="H8" s="31" t="n">
        <v>189.9</v>
      </c>
      <c r="I8" s="27">
        <f>IF(OR($A8="",$G8="",$H8=""),"",IFERROR($G8*$H8,""))</f>
        <v/>
      </c>
      <c r="J8" s="16" t="inlineStr">
        <is>
          <t>Pago</t>
        </is>
      </c>
      <c r="K8" s="30" t="n">
        <v>46272</v>
      </c>
      <c r="L8" s="31" t="n">
        <v>189.9</v>
      </c>
      <c r="M8" s="16" t="inlineStr">
        <is>
          <t>PIX</t>
        </is>
      </c>
      <c r="N8" s="27">
        <f>IF(OR($A8="",$I8=""),"",IF($J8="Cancelado","",IFERROR($I8-IF($L8="",0,$L8),"")))</f>
        <v/>
      </c>
      <c r="O8" s="21">
        <f>IF($A8="","",IF($J8="","Conferir status",IF($J8="Pago",IF(OR($K8="",$L8=""),"Conferir pagamento","Pago conferido"),IF($J8="Cancelado","Cancelado",IF($F8="","Conferir vencimento",IF($F8&lt;'Parâmetros'!$B$4,"Em atraso",IF($F8&lt;='Parâmetros'!$B$4+'Parâmetros'!$B$5,"Vence em breve","No prazo")))))))</f>
        <v/>
      </c>
    </row>
    <row r="9" ht="22" customHeight="1">
      <c r="A9" s="16" t="inlineStr">
        <is>
          <t>CAP-006</t>
        </is>
      </c>
      <c r="B9" s="17" t="inlineStr">
        <is>
          <t>Pente Fino Móveis Fictícios</t>
        </is>
      </c>
      <c r="C9" s="16" t="inlineStr">
        <is>
          <t>Manutenção</t>
        </is>
      </c>
      <c r="D9" s="17" t="inlineStr">
        <is>
          <t>Ajuste preventivo de cadeiras</t>
        </is>
      </c>
      <c r="E9" s="30" t="n">
        <v>46271</v>
      </c>
      <c r="F9" s="30" t="n">
        <v>46298</v>
      </c>
      <c r="G9" s="19" t="n">
        <v>2</v>
      </c>
      <c r="H9" s="31" t="n">
        <v>260</v>
      </c>
      <c r="I9" s="28">
        <f>IF(OR($A9="",$G9="",$H9=""),"",IFERROR($G9*$H9,""))</f>
        <v/>
      </c>
      <c r="J9" s="16" t="inlineStr">
        <is>
          <t>Em aberto</t>
        </is>
      </c>
      <c r="K9" s="30" t="n"/>
      <c r="L9" s="31" t="n"/>
      <c r="M9" s="16" t="n"/>
      <c r="N9" s="28">
        <f>IF(OR($A9="",$I9=""),"",IF($J9="Cancelado","",IFERROR($I9-IF($L9="",0,$L9),"")))</f>
        <v/>
      </c>
      <c r="O9" s="22">
        <f>IF($A9="","",IF($J9="","Conferir status",IF($J9="Pago",IF(OR($K9="",$L9=""),"Conferir pagamento","Pago conferido"),IF($J9="Cancelado","Cancelado",IF($F9="","Conferir vencimento",IF($F9&lt;'Parâmetros'!$B$4,"Em atraso",IF($F9&lt;='Parâmetros'!$B$4+'Parâmetros'!$B$5,"Vence em breve","No prazo")))))))</f>
        <v/>
      </c>
    </row>
    <row r="10" ht="22" customHeight="1">
      <c r="A10" s="16" t="inlineStr">
        <is>
          <t>CAP-007</t>
        </is>
      </c>
      <c r="B10" s="17" t="inlineStr">
        <is>
          <t>Academia Tesoura Fictícia</t>
        </is>
      </c>
      <c r="C10" s="16" t="inlineStr">
        <is>
          <t>Capacitação</t>
        </is>
      </c>
      <c r="D10" s="17" t="inlineStr">
        <is>
          <t>Oficina fictícia de atendimento</t>
        </is>
      </c>
      <c r="E10" s="30" t="n">
        <v>46261</v>
      </c>
      <c r="F10" s="30" t="n">
        <v>46285</v>
      </c>
      <c r="G10" s="19" t="n">
        <v>3</v>
      </c>
      <c r="H10" s="31" t="n">
        <v>145</v>
      </c>
      <c r="I10" s="27">
        <f>IF(OR($A10="",$G10="",$H10=""),"",IFERROR($G10*$H10,""))</f>
        <v/>
      </c>
      <c r="J10" s="16" t="inlineStr">
        <is>
          <t>Cancelado</t>
        </is>
      </c>
      <c r="K10" s="30" t="n"/>
      <c r="L10" s="31" t="n"/>
      <c r="M10" s="16" t="n"/>
      <c r="N10" s="27">
        <f>IF(OR($A10="",$I10=""),"",IF($J10="Cancelado","",IFERROR($I10-IF($L10="",0,$L10),"")))</f>
        <v/>
      </c>
      <c r="O10" s="21">
        <f>IF($A10="","",IF($J10="","Conferir status",IF($J10="Pago",IF(OR($K10="",$L10=""),"Conferir pagamento","Pago conferido"),IF($J10="Cancelado","Cancelado",IF($F10="","Conferir vencimento",IF($F10&lt;'Parâmetros'!$B$4,"Em atraso",IF($F10&lt;='Parâmetros'!$B$4+'Parâmetros'!$B$5,"Vence em breve","No prazo")))))))</f>
        <v/>
      </c>
    </row>
    <row r="11" ht="22" customHeight="1">
      <c r="A11" s="16" t="inlineStr">
        <is>
          <t>CAP-008</t>
        </is>
      </c>
      <c r="B11" s="17" t="inlineStr">
        <is>
          <t>Papelaria Flor de Ameixa Fictícia</t>
        </is>
      </c>
      <c r="C11" s="16" t="inlineStr">
        <is>
          <t>Administrativo</t>
        </is>
      </c>
      <c r="D11" s="17" t="inlineStr">
        <is>
          <t>Material de escritório</t>
        </is>
      </c>
      <c r="E11" s="30" t="n">
        <v>46264</v>
      </c>
      <c r="F11" s="30" t="n">
        <v>46273</v>
      </c>
      <c r="G11" s="19" t="n">
        <v>5</v>
      </c>
      <c r="H11" s="31" t="n">
        <v>32.4</v>
      </c>
      <c r="I11" s="28">
        <f>IF(OR($A11="",$G11="",$H11=""),"",IFERROR($G11*$H11,""))</f>
        <v/>
      </c>
      <c r="J11" s="16" t="inlineStr">
        <is>
          <t>Em aberto</t>
        </is>
      </c>
      <c r="K11" s="30" t="n"/>
      <c r="L11" s="31" t="n"/>
      <c r="M11" s="16" t="n"/>
      <c r="N11" s="28">
        <f>IF(OR($A11="",$I11=""),"",IF($J11="Cancelado","",IFERROR($I11-IF($L11="",0,$L11),"")))</f>
        <v/>
      </c>
      <c r="O11" s="22">
        <f>IF($A11="","",IF($J11="","Conferir status",IF($J11="Pago",IF(OR($K11="",$L11=""),"Conferir pagamento","Pago conferido"),IF($J11="Cancelado","Cancelado",IF($F11="","Conferir vencimento",IF($F11&lt;'Parâmetros'!$B$4,"Em atraso",IF($F11&lt;='Parâmetros'!$B$4+'Parâmetros'!$B$5,"Vence em breve","No prazo")))))))</f>
        <v/>
      </c>
    </row>
    <row r="12" ht="22" customHeight="1">
      <c r="A12" s="16" t="inlineStr">
        <is>
          <t>CAP-009</t>
        </is>
      </c>
      <c r="B12" s="17" t="inlineStr">
        <is>
          <t>Lavanderia Nuvem Fictícia</t>
        </is>
      </c>
      <c r="C12" s="16" t="inlineStr">
        <is>
          <t>Serviços</t>
        </is>
      </c>
      <c r="D12" s="17" t="inlineStr">
        <is>
          <t>Lavagem de capas de atendimento</t>
        </is>
      </c>
      <c r="E12" s="30" t="n">
        <v>46255</v>
      </c>
      <c r="F12" s="30" t="n">
        <v>46271</v>
      </c>
      <c r="G12" s="19" t="n">
        <v>20</v>
      </c>
      <c r="H12" s="31" t="n">
        <v>9.800000000000001</v>
      </c>
      <c r="I12" s="27">
        <f>IF(OR($A12="",$G12="",$H12=""),"",IFERROR($G12*$H12,""))</f>
        <v/>
      </c>
      <c r="J12" s="16" t="inlineStr">
        <is>
          <t>Em aberto</t>
        </is>
      </c>
      <c r="K12" s="30" t="n">
        <v>46266</v>
      </c>
      <c r="L12" s="31" t="n">
        <v>80</v>
      </c>
      <c r="M12" s="16" t="inlineStr">
        <is>
          <t>PIX</t>
        </is>
      </c>
      <c r="N12" s="27">
        <f>IF(OR($A12="",$I12=""),"",IF($J12="Cancelado","",IFERROR($I12-IF($L12="",0,$L12),"")))</f>
        <v/>
      </c>
      <c r="O12" s="21">
        <f>IF($A12="","",IF($J12="","Conferir status",IF($J12="Pago",IF(OR($K12="",$L12=""),"Conferir pagamento","Pago conferido"),IF($J12="Cancelado","Cancelado",IF($F12="","Conferir vencimento",IF($F12&lt;'Parâmetros'!$B$4,"Em atraso",IF($F12&lt;='Parâmetros'!$B$4+'Parâmetros'!$B$5,"Vence em breve","No prazo")))))))</f>
        <v/>
      </c>
    </row>
    <row r="13" ht="22" customHeight="1">
      <c r="A13" s="16" t="inlineStr">
        <is>
          <t>CAP-010</t>
        </is>
      </c>
      <c r="B13" s="17" t="inlineStr">
        <is>
          <t>Som de Algodão Fictício</t>
        </is>
      </c>
      <c r="C13" s="16" t="inlineStr">
        <is>
          <t>Outros</t>
        </is>
      </c>
      <c r="D13" s="17" t="inlineStr">
        <is>
          <t>Assinatura de música ambiente com valor a conferir</t>
        </is>
      </c>
      <c r="E13" s="30" t="n">
        <v>46270</v>
      </c>
      <c r="F13" s="30" t="n">
        <v>46313</v>
      </c>
      <c r="G13" s="19" t="n">
        <v>1</v>
      </c>
      <c r="H13" s="31" t="n">
        <v>119</v>
      </c>
      <c r="I13" s="28">
        <f>IF(OR($A13="",$G13="",$H13=""),"",IFERROR($G13*$H13,""))</f>
        <v/>
      </c>
      <c r="J13" s="16" t="inlineStr">
        <is>
          <t>Pago</t>
        </is>
      </c>
      <c r="K13" s="30" t="n">
        <v>46272</v>
      </c>
      <c r="L13" s="31" t="n"/>
      <c r="M13" s="16" t="inlineStr">
        <is>
          <t>Cartão empresarial</t>
        </is>
      </c>
      <c r="N13" s="28">
        <f>IF(OR($A13="",$I13=""),"",IF($J13="Cancelado","",IFERROR($I13-IF($L13="",0,$L13),"")))</f>
        <v/>
      </c>
      <c r="O13" s="22">
        <f>IF($A13="","",IF($J13="","Conferir status",IF($J13="Pago",IF(OR($K13="",$L13=""),"Conferir pagamento","Pago conferido"),IF($J13="Cancelado","Cancelado",IF($F13="","Conferir vencimento",IF($F13&lt;'Parâmetros'!$B$4,"Em atraso",IF($F13&lt;='Parâmetros'!$B$4+'Parâmetros'!$B$5,"Vence em breve","No prazo")))))))</f>
        <v/>
      </c>
    </row>
    <row r="14" ht="22" customHeight="1">
      <c r="A14" s="16" t="n"/>
      <c r="B14" s="17" t="n"/>
      <c r="C14" s="16" t="n"/>
      <c r="D14" s="17" t="n"/>
      <c r="E14" s="30" t="n"/>
      <c r="F14" s="30" t="n"/>
      <c r="G14" s="19" t="n"/>
      <c r="H14" s="31" t="n"/>
      <c r="I14" s="27">
        <f>IF(OR($A14="",$G14="",$H14=""),"",IFERROR($G14*$H14,""))</f>
        <v/>
      </c>
      <c r="J14" s="16" t="n"/>
      <c r="K14" s="30" t="n"/>
      <c r="L14" s="31" t="n"/>
      <c r="M14" s="16" t="n"/>
      <c r="N14" s="27">
        <f>IF(OR($A14="",$I14=""),"",IF($J14="Cancelado","",IFERROR($I14-IF($L14="",0,$L14),"")))</f>
        <v/>
      </c>
      <c r="O14" s="21">
        <f>IF($A14="","",IF($J14="","Conferir status",IF($J14="Pago",IF(OR($K14="",$L14=""),"Conferir pagamento","Pago conferido"),IF($J14="Cancelado","Cancelado",IF($F14="","Conferir vencimento",IF($F14&lt;'Parâmetros'!$B$4,"Em atraso",IF($F14&lt;='Parâmetros'!$B$4+'Parâmetros'!$B$5,"Vence em breve","No prazo")))))))</f>
        <v/>
      </c>
    </row>
    <row r="15" ht="22" customHeight="1">
      <c r="A15" s="16" t="n"/>
      <c r="B15" s="17" t="n"/>
      <c r="C15" s="16" t="n"/>
      <c r="D15" s="17" t="n"/>
      <c r="E15" s="30" t="n"/>
      <c r="F15" s="30" t="n"/>
      <c r="G15" s="19" t="n"/>
      <c r="H15" s="31" t="n"/>
      <c r="I15" s="28">
        <f>IF(OR($A15="",$G15="",$H15=""),"",IFERROR($G15*$H15,""))</f>
        <v/>
      </c>
      <c r="J15" s="16" t="n"/>
      <c r="K15" s="30" t="n"/>
      <c r="L15" s="31" t="n"/>
      <c r="M15" s="16" t="n"/>
      <c r="N15" s="28">
        <f>IF(OR($A15="",$I15=""),"",IF($J15="Cancelado","",IFERROR($I15-IF($L15="",0,$L15),"")))</f>
        <v/>
      </c>
      <c r="O15" s="22">
        <f>IF($A15="","",IF($J15="","Conferir status",IF($J15="Pago",IF(OR($K15="",$L15=""),"Conferir pagamento","Pago conferido"),IF($J15="Cancelado","Cancelado",IF($F15="","Conferir vencimento",IF($F15&lt;'Parâmetros'!$B$4,"Em atraso",IF($F15&lt;='Parâmetros'!$B$4+'Parâmetros'!$B$5,"Vence em breve","No prazo")))))))</f>
        <v/>
      </c>
    </row>
    <row r="16" ht="22" customHeight="1">
      <c r="A16" s="16" t="n"/>
      <c r="B16" s="17" t="n"/>
      <c r="C16" s="16" t="n"/>
      <c r="D16" s="17" t="n"/>
      <c r="E16" s="30" t="n"/>
      <c r="F16" s="30" t="n"/>
      <c r="G16" s="19" t="n"/>
      <c r="H16" s="31" t="n"/>
      <c r="I16" s="27">
        <f>IF(OR($A16="",$G16="",$H16=""),"",IFERROR($G16*$H16,""))</f>
        <v/>
      </c>
      <c r="J16" s="16" t="n"/>
      <c r="K16" s="30" t="n"/>
      <c r="L16" s="31" t="n"/>
      <c r="M16" s="16" t="n"/>
      <c r="N16" s="27">
        <f>IF(OR($A16="",$I16=""),"",IF($J16="Cancelado","",IFERROR($I16-IF($L16="",0,$L16),"")))</f>
        <v/>
      </c>
      <c r="O16" s="21">
        <f>IF($A16="","",IF($J16="","Conferir status",IF($J16="Pago",IF(OR($K16="",$L16=""),"Conferir pagamento","Pago conferido"),IF($J16="Cancelado","Cancelado",IF($F16="","Conferir vencimento",IF($F16&lt;'Parâmetros'!$B$4,"Em atraso",IF($F16&lt;='Parâmetros'!$B$4+'Parâmetros'!$B$5,"Vence em breve","No prazo")))))))</f>
        <v/>
      </c>
    </row>
    <row r="17" ht="22" customHeight="1">
      <c r="A17" s="16" t="n"/>
      <c r="B17" s="17" t="n"/>
      <c r="C17" s="16" t="n"/>
      <c r="D17" s="17" t="n"/>
      <c r="E17" s="30" t="n"/>
      <c r="F17" s="30" t="n"/>
      <c r="G17" s="19" t="n"/>
      <c r="H17" s="31" t="n"/>
      <c r="I17" s="28">
        <f>IF(OR($A17="",$G17="",$H17=""),"",IFERROR($G17*$H17,""))</f>
        <v/>
      </c>
      <c r="J17" s="16" t="n"/>
      <c r="K17" s="30" t="n"/>
      <c r="L17" s="31" t="n"/>
      <c r="M17" s="16" t="n"/>
      <c r="N17" s="28">
        <f>IF(OR($A17="",$I17=""),"",IF($J17="Cancelado","",IFERROR($I17-IF($L17="",0,$L17),"")))</f>
        <v/>
      </c>
      <c r="O17" s="22">
        <f>IF($A17="","",IF($J17="","Conferir status",IF($J17="Pago",IF(OR($K17="",$L17=""),"Conferir pagamento","Pago conferido"),IF($J17="Cancelado","Cancelado",IF($F17="","Conferir vencimento",IF($F17&lt;'Parâmetros'!$B$4,"Em atraso",IF($F17&lt;='Parâmetros'!$B$4+'Parâmetros'!$B$5,"Vence em breve","No prazo")))))))</f>
        <v/>
      </c>
    </row>
    <row r="18" ht="22" customHeight="1">
      <c r="A18" s="16" t="n"/>
      <c r="B18" s="17" t="n"/>
      <c r="C18" s="16" t="n"/>
      <c r="D18" s="17" t="n"/>
      <c r="E18" s="30" t="n"/>
      <c r="F18" s="30" t="n"/>
      <c r="G18" s="19" t="n"/>
      <c r="H18" s="31" t="n"/>
      <c r="I18" s="27">
        <f>IF(OR($A18="",$G18="",$H18=""),"",IFERROR($G18*$H18,""))</f>
        <v/>
      </c>
      <c r="J18" s="16" t="n"/>
      <c r="K18" s="30" t="n"/>
      <c r="L18" s="31" t="n"/>
      <c r="M18" s="16" t="n"/>
      <c r="N18" s="27">
        <f>IF(OR($A18="",$I18=""),"",IF($J18="Cancelado","",IFERROR($I18-IF($L18="",0,$L18),"")))</f>
        <v/>
      </c>
      <c r="O18" s="21">
        <f>IF($A18="","",IF($J18="","Conferir status",IF($J18="Pago",IF(OR($K18="",$L18=""),"Conferir pagamento","Pago conferido"),IF($J18="Cancelado","Cancelado",IF($F18="","Conferir vencimento",IF($F18&lt;'Parâmetros'!$B$4,"Em atraso",IF($F18&lt;='Parâmetros'!$B$4+'Parâmetros'!$B$5,"Vence em breve","No prazo")))))))</f>
        <v/>
      </c>
    </row>
    <row r="19" ht="22" customHeight="1">
      <c r="A19" s="16" t="n"/>
      <c r="B19" s="17" t="n"/>
      <c r="C19" s="16" t="n"/>
      <c r="D19" s="17" t="n"/>
      <c r="E19" s="30" t="n"/>
      <c r="F19" s="30" t="n"/>
      <c r="G19" s="19" t="n"/>
      <c r="H19" s="31" t="n"/>
      <c r="I19" s="28">
        <f>IF(OR($A19="",$G19="",$H19=""),"",IFERROR($G19*$H19,""))</f>
        <v/>
      </c>
      <c r="J19" s="16" t="n"/>
      <c r="K19" s="30" t="n"/>
      <c r="L19" s="31" t="n"/>
      <c r="M19" s="16" t="n"/>
      <c r="N19" s="28">
        <f>IF(OR($A19="",$I19=""),"",IF($J19="Cancelado","",IFERROR($I19-IF($L19="",0,$L19),"")))</f>
        <v/>
      </c>
      <c r="O19" s="22">
        <f>IF($A19="","",IF($J19="","Conferir status",IF($J19="Pago",IF(OR($K19="",$L19=""),"Conferir pagamento","Pago conferido"),IF($J19="Cancelado","Cancelado",IF($F19="","Conferir vencimento",IF($F19&lt;'Parâmetros'!$B$4,"Em atraso",IF($F19&lt;='Parâmetros'!$B$4+'Parâmetros'!$B$5,"Vence em breve","No prazo")))))))</f>
        <v/>
      </c>
    </row>
    <row r="20" ht="22" customHeight="1">
      <c r="A20" s="16" t="n"/>
      <c r="B20" s="17" t="n"/>
      <c r="C20" s="16" t="n"/>
      <c r="D20" s="17" t="n"/>
      <c r="E20" s="30" t="n"/>
      <c r="F20" s="30" t="n"/>
      <c r="G20" s="19" t="n"/>
      <c r="H20" s="31" t="n"/>
      <c r="I20" s="27">
        <f>IF(OR($A20="",$G20="",$H20=""),"",IFERROR($G20*$H20,""))</f>
        <v/>
      </c>
      <c r="J20" s="16" t="n"/>
      <c r="K20" s="30" t="n"/>
      <c r="L20" s="31" t="n"/>
      <c r="M20" s="16" t="n"/>
      <c r="N20" s="27">
        <f>IF(OR($A20="",$I20=""),"",IF($J20="Cancelado","",IFERROR($I20-IF($L20="",0,$L20),"")))</f>
        <v/>
      </c>
      <c r="O20" s="21">
        <f>IF($A20="","",IF($J20="","Conferir status",IF($J20="Pago",IF(OR($K20="",$L20=""),"Conferir pagamento","Pago conferido"),IF($J20="Cancelado","Cancelado",IF($F20="","Conferir vencimento",IF($F20&lt;'Parâmetros'!$B$4,"Em atraso",IF($F20&lt;='Parâmetros'!$B$4+'Parâmetros'!$B$5,"Vence em breve","No prazo")))))))</f>
        <v/>
      </c>
    </row>
    <row r="21" ht="22" customHeight="1">
      <c r="A21" s="16" t="n"/>
      <c r="B21" s="17" t="n"/>
      <c r="C21" s="16" t="n"/>
      <c r="D21" s="17" t="n"/>
      <c r="E21" s="30" t="n"/>
      <c r="F21" s="30" t="n"/>
      <c r="G21" s="19" t="n"/>
      <c r="H21" s="31" t="n"/>
      <c r="I21" s="28">
        <f>IF(OR($A21="",$G21="",$H21=""),"",IFERROR($G21*$H21,""))</f>
        <v/>
      </c>
      <c r="J21" s="16" t="n"/>
      <c r="K21" s="30" t="n"/>
      <c r="L21" s="31" t="n"/>
      <c r="M21" s="16" t="n"/>
      <c r="N21" s="28">
        <f>IF(OR($A21="",$I21=""),"",IF($J21="Cancelado","",IFERROR($I21-IF($L21="",0,$L21),"")))</f>
        <v/>
      </c>
      <c r="O21" s="22">
        <f>IF($A21="","",IF($J21="","Conferir status",IF($J21="Pago",IF(OR($K21="",$L21=""),"Conferir pagamento","Pago conferido"),IF($J21="Cancelado","Cancelado",IF($F21="","Conferir vencimento",IF($F21&lt;'Parâmetros'!$B$4,"Em atraso",IF($F21&lt;='Parâmetros'!$B$4+'Parâmetros'!$B$5,"Vence em breve","No prazo")))))))</f>
        <v/>
      </c>
    </row>
    <row r="22" ht="22" customHeight="1">
      <c r="A22" s="16" t="n"/>
      <c r="B22" s="17" t="n"/>
      <c r="C22" s="16" t="n"/>
      <c r="D22" s="17" t="n"/>
      <c r="E22" s="30" t="n"/>
      <c r="F22" s="30" t="n"/>
      <c r="G22" s="19" t="n"/>
      <c r="H22" s="31" t="n"/>
      <c r="I22" s="27">
        <f>IF(OR($A22="",$G22="",$H22=""),"",IFERROR($G22*$H22,""))</f>
        <v/>
      </c>
      <c r="J22" s="16" t="n"/>
      <c r="K22" s="30" t="n"/>
      <c r="L22" s="31" t="n"/>
      <c r="M22" s="16" t="n"/>
      <c r="N22" s="27">
        <f>IF(OR($A22="",$I22=""),"",IF($J22="Cancelado","",IFERROR($I22-IF($L22="",0,$L22),"")))</f>
        <v/>
      </c>
      <c r="O22" s="21">
        <f>IF($A22="","",IF($J22="","Conferir status",IF($J22="Pago",IF(OR($K22="",$L22=""),"Conferir pagamento","Pago conferido"),IF($J22="Cancelado","Cancelado",IF($F22="","Conferir vencimento",IF($F22&lt;'Parâmetros'!$B$4,"Em atraso",IF($F22&lt;='Parâmetros'!$B$4+'Parâmetros'!$B$5,"Vence em breve","No prazo")))))))</f>
        <v/>
      </c>
    </row>
    <row r="23" ht="22" customHeight="1">
      <c r="A23" s="16" t="n"/>
      <c r="B23" s="17" t="n"/>
      <c r="C23" s="16" t="n"/>
      <c r="D23" s="17" t="n"/>
      <c r="E23" s="30" t="n"/>
      <c r="F23" s="30" t="n"/>
      <c r="G23" s="19" t="n"/>
      <c r="H23" s="31" t="n"/>
      <c r="I23" s="28">
        <f>IF(OR($A23="",$G23="",$H23=""),"",IFERROR($G23*$H23,""))</f>
        <v/>
      </c>
      <c r="J23" s="16" t="n"/>
      <c r="K23" s="30" t="n"/>
      <c r="L23" s="31" t="n"/>
      <c r="M23" s="16" t="n"/>
      <c r="N23" s="28">
        <f>IF(OR($A23="",$I23=""),"",IF($J23="Cancelado","",IFERROR($I23-IF($L23="",0,$L23),"")))</f>
        <v/>
      </c>
      <c r="O23" s="22">
        <f>IF($A23="","",IF($J23="","Conferir status",IF($J23="Pago",IF(OR($K23="",$L23=""),"Conferir pagamento","Pago conferido"),IF($J23="Cancelado","Cancelado",IF($F23="","Conferir vencimento",IF($F23&lt;'Parâmetros'!$B$4,"Em atraso",IF($F23&lt;='Parâmetros'!$B$4+'Parâmetros'!$B$5,"Vence em breve","No prazo")))))))</f>
        <v/>
      </c>
    </row>
    <row r="24" ht="22" customHeight="1">
      <c r="A24" s="16" t="n"/>
      <c r="B24" s="17" t="n"/>
      <c r="C24" s="16" t="n"/>
      <c r="D24" s="17" t="n"/>
      <c r="E24" s="30" t="n"/>
      <c r="F24" s="30" t="n"/>
      <c r="G24" s="19" t="n"/>
      <c r="H24" s="31" t="n"/>
      <c r="I24" s="27">
        <f>IF(OR($A24="",$G24="",$H24=""),"",IFERROR($G24*$H24,""))</f>
        <v/>
      </c>
      <c r="J24" s="16" t="n"/>
      <c r="K24" s="30" t="n"/>
      <c r="L24" s="31" t="n"/>
      <c r="M24" s="16" t="n"/>
      <c r="N24" s="27">
        <f>IF(OR($A24="",$I24=""),"",IF($J24="Cancelado","",IFERROR($I24-IF($L24="",0,$L24),"")))</f>
        <v/>
      </c>
      <c r="O24" s="21">
        <f>IF($A24="","",IF($J24="","Conferir status",IF($J24="Pago",IF(OR($K24="",$L24=""),"Conferir pagamento","Pago conferido"),IF($J24="Cancelado","Cancelado",IF($F24="","Conferir vencimento",IF($F24&lt;'Parâmetros'!$B$4,"Em atraso",IF($F24&lt;='Parâmetros'!$B$4+'Parâmetros'!$B$5,"Vence em breve","No prazo")))))))</f>
        <v/>
      </c>
    </row>
    <row r="25" ht="22" customHeight="1">
      <c r="A25" s="16" t="n"/>
      <c r="B25" s="17" t="n"/>
      <c r="C25" s="16" t="n"/>
      <c r="D25" s="17" t="n"/>
      <c r="E25" s="30" t="n"/>
      <c r="F25" s="30" t="n"/>
      <c r="G25" s="19" t="n"/>
      <c r="H25" s="31" t="n"/>
      <c r="I25" s="28">
        <f>IF(OR($A25="",$G25="",$H25=""),"",IFERROR($G25*$H25,""))</f>
        <v/>
      </c>
      <c r="J25" s="16" t="n"/>
      <c r="K25" s="30" t="n"/>
      <c r="L25" s="31" t="n"/>
      <c r="M25" s="16" t="n"/>
      <c r="N25" s="28">
        <f>IF(OR($A25="",$I25=""),"",IF($J25="Cancelado","",IFERROR($I25-IF($L25="",0,$L25),"")))</f>
        <v/>
      </c>
      <c r="O25" s="22">
        <f>IF($A25="","",IF($J25="","Conferir status",IF($J25="Pago",IF(OR($K25="",$L25=""),"Conferir pagamento","Pago conferido"),IF($J25="Cancelado","Cancelado",IF($F25="","Conferir vencimento",IF($F25&lt;'Parâmetros'!$B$4,"Em atraso",IF($F25&lt;='Parâmetros'!$B$4+'Parâmetros'!$B$5,"Vence em breve","No prazo")))))))</f>
        <v/>
      </c>
    </row>
    <row r="26" ht="22" customHeight="1">
      <c r="A26" s="16" t="n"/>
      <c r="B26" s="17" t="n"/>
      <c r="C26" s="16" t="n"/>
      <c r="D26" s="17" t="n"/>
      <c r="E26" s="30" t="n"/>
      <c r="F26" s="30" t="n"/>
      <c r="G26" s="19" t="n"/>
      <c r="H26" s="31" t="n"/>
      <c r="I26" s="27">
        <f>IF(OR($A26="",$G26="",$H26=""),"",IFERROR($G26*$H26,""))</f>
        <v/>
      </c>
      <c r="J26" s="16" t="n"/>
      <c r="K26" s="30" t="n"/>
      <c r="L26" s="31" t="n"/>
      <c r="M26" s="16" t="n"/>
      <c r="N26" s="27">
        <f>IF(OR($A26="",$I26=""),"",IF($J26="Cancelado","",IFERROR($I26-IF($L26="",0,$L26),"")))</f>
        <v/>
      </c>
      <c r="O26" s="21">
        <f>IF($A26="","",IF($J26="","Conferir status",IF($J26="Pago",IF(OR($K26="",$L26=""),"Conferir pagamento","Pago conferido"),IF($J26="Cancelado","Cancelado",IF($F26="","Conferir vencimento",IF($F26&lt;'Parâmetros'!$B$4,"Em atraso",IF($F26&lt;='Parâmetros'!$B$4+'Parâmetros'!$B$5,"Vence em breve","No prazo")))))))</f>
        <v/>
      </c>
    </row>
    <row r="27" ht="22" customHeight="1">
      <c r="A27" s="16" t="n"/>
      <c r="B27" s="17" t="n"/>
      <c r="C27" s="16" t="n"/>
      <c r="D27" s="17" t="n"/>
      <c r="E27" s="30" t="n"/>
      <c r="F27" s="30" t="n"/>
      <c r="G27" s="19" t="n"/>
      <c r="H27" s="31" t="n"/>
      <c r="I27" s="28">
        <f>IF(OR($A27="",$G27="",$H27=""),"",IFERROR($G27*$H27,""))</f>
        <v/>
      </c>
      <c r="J27" s="16" t="n"/>
      <c r="K27" s="30" t="n"/>
      <c r="L27" s="31" t="n"/>
      <c r="M27" s="16" t="n"/>
      <c r="N27" s="28">
        <f>IF(OR($A27="",$I27=""),"",IF($J27="Cancelado","",IFERROR($I27-IF($L27="",0,$L27),"")))</f>
        <v/>
      </c>
      <c r="O27" s="22">
        <f>IF($A27="","",IF($J27="","Conferir status",IF($J27="Pago",IF(OR($K27="",$L27=""),"Conferir pagamento","Pago conferido"),IF($J27="Cancelado","Cancelado",IF($F27="","Conferir vencimento",IF($F27&lt;'Parâmetros'!$B$4,"Em atraso",IF($F27&lt;='Parâmetros'!$B$4+'Parâmetros'!$B$5,"Vence em breve","No prazo")))))))</f>
        <v/>
      </c>
    </row>
    <row r="28" ht="22" customHeight="1">
      <c r="A28" s="16" t="n"/>
      <c r="B28" s="17" t="n"/>
      <c r="C28" s="16" t="n"/>
      <c r="D28" s="17" t="n"/>
      <c r="E28" s="30" t="n"/>
      <c r="F28" s="30" t="n"/>
      <c r="G28" s="19" t="n"/>
      <c r="H28" s="31" t="n"/>
      <c r="I28" s="27">
        <f>IF(OR($A28="",$G28="",$H28=""),"",IFERROR($G28*$H28,""))</f>
        <v/>
      </c>
      <c r="J28" s="16" t="n"/>
      <c r="K28" s="30" t="n"/>
      <c r="L28" s="31" t="n"/>
      <c r="M28" s="16" t="n"/>
      <c r="N28" s="27">
        <f>IF(OR($A28="",$I28=""),"",IF($J28="Cancelado","",IFERROR($I28-IF($L28="",0,$L28),"")))</f>
        <v/>
      </c>
      <c r="O28" s="21">
        <f>IF($A28="","",IF($J28="","Conferir status",IF($J28="Pago",IF(OR($K28="",$L28=""),"Conferir pagamento","Pago conferido"),IF($J28="Cancelado","Cancelado",IF($F28="","Conferir vencimento",IF($F28&lt;'Parâmetros'!$B$4,"Em atraso",IF($F28&lt;='Parâmetros'!$B$4+'Parâmetros'!$B$5,"Vence em breve","No prazo")))))))</f>
        <v/>
      </c>
    </row>
    <row r="29" ht="22" customHeight="1">
      <c r="A29" s="16" t="n"/>
      <c r="B29" s="17" t="n"/>
      <c r="C29" s="16" t="n"/>
      <c r="D29" s="17" t="n"/>
      <c r="E29" s="30" t="n"/>
      <c r="F29" s="30" t="n"/>
      <c r="G29" s="19" t="n"/>
      <c r="H29" s="31" t="n"/>
      <c r="I29" s="28">
        <f>IF(OR($A29="",$G29="",$H29=""),"",IFERROR($G29*$H29,""))</f>
        <v/>
      </c>
      <c r="J29" s="16" t="n"/>
      <c r="K29" s="30" t="n"/>
      <c r="L29" s="31" t="n"/>
      <c r="M29" s="16" t="n"/>
      <c r="N29" s="28">
        <f>IF(OR($A29="",$I29=""),"",IF($J29="Cancelado","",IFERROR($I29-IF($L29="",0,$L29),"")))</f>
        <v/>
      </c>
      <c r="O29" s="22">
        <f>IF($A29="","",IF($J29="","Conferir status",IF($J29="Pago",IF(OR($K29="",$L29=""),"Conferir pagamento","Pago conferido"),IF($J29="Cancelado","Cancelado",IF($F29="","Conferir vencimento",IF($F29&lt;'Parâmetros'!$B$4,"Em atraso",IF($F29&lt;='Parâmetros'!$B$4+'Parâmetros'!$B$5,"Vence em breve","No prazo")))))))</f>
        <v/>
      </c>
    </row>
    <row r="30" ht="22" customHeight="1">
      <c r="A30" s="16" t="n"/>
      <c r="B30" s="17" t="n"/>
      <c r="C30" s="16" t="n"/>
      <c r="D30" s="17" t="n"/>
      <c r="E30" s="30" t="n"/>
      <c r="F30" s="30" t="n"/>
      <c r="G30" s="19" t="n"/>
      <c r="H30" s="31" t="n"/>
      <c r="I30" s="27">
        <f>IF(OR($A30="",$G30="",$H30=""),"",IFERROR($G30*$H30,""))</f>
        <v/>
      </c>
      <c r="J30" s="16" t="n"/>
      <c r="K30" s="30" t="n"/>
      <c r="L30" s="31" t="n"/>
      <c r="M30" s="16" t="n"/>
      <c r="N30" s="27">
        <f>IF(OR($A30="",$I30=""),"",IF($J30="Cancelado","",IFERROR($I30-IF($L30="",0,$L30),"")))</f>
        <v/>
      </c>
      <c r="O30" s="21">
        <f>IF($A30="","",IF($J30="","Conferir status",IF($J30="Pago",IF(OR($K30="",$L30=""),"Conferir pagamento","Pago conferido"),IF($J30="Cancelado","Cancelado",IF($F30="","Conferir vencimento",IF($F30&lt;'Parâmetros'!$B$4,"Em atraso",IF($F30&lt;='Parâmetros'!$B$4+'Parâmetros'!$B$5,"Vence em breve","No prazo")))))))</f>
        <v/>
      </c>
    </row>
    <row r="31" ht="22" customHeight="1">
      <c r="A31" s="16" t="n"/>
      <c r="B31" s="17" t="n"/>
      <c r="C31" s="16" t="n"/>
      <c r="D31" s="17" t="n"/>
      <c r="E31" s="30" t="n"/>
      <c r="F31" s="30" t="n"/>
      <c r="G31" s="19" t="n"/>
      <c r="H31" s="31" t="n"/>
      <c r="I31" s="28">
        <f>IF(OR($A31="",$G31="",$H31=""),"",IFERROR($G31*$H31,""))</f>
        <v/>
      </c>
      <c r="J31" s="16" t="n"/>
      <c r="K31" s="30" t="n"/>
      <c r="L31" s="31" t="n"/>
      <c r="M31" s="16" t="n"/>
      <c r="N31" s="28">
        <f>IF(OR($A31="",$I31=""),"",IF($J31="Cancelado","",IFERROR($I31-IF($L31="",0,$L31),"")))</f>
        <v/>
      </c>
      <c r="O31" s="22">
        <f>IF($A31="","",IF($J31="","Conferir status",IF($J31="Pago",IF(OR($K31="",$L31=""),"Conferir pagamento","Pago conferido"),IF($J31="Cancelado","Cancelado",IF($F31="","Conferir vencimento",IF($F31&lt;'Parâmetros'!$B$4,"Em atraso",IF($F31&lt;='Parâmetros'!$B$4+'Parâmetros'!$B$5,"Vence em breve","No prazo")))))))</f>
        <v/>
      </c>
    </row>
    <row r="32" ht="22" customHeight="1">
      <c r="A32" s="16" t="n"/>
      <c r="B32" s="17" t="n"/>
      <c r="C32" s="16" t="n"/>
      <c r="D32" s="17" t="n"/>
      <c r="E32" s="30" t="n"/>
      <c r="F32" s="30" t="n"/>
      <c r="G32" s="19" t="n"/>
      <c r="H32" s="31" t="n"/>
      <c r="I32" s="27">
        <f>IF(OR($A32="",$G32="",$H32=""),"",IFERROR($G32*$H32,""))</f>
        <v/>
      </c>
      <c r="J32" s="16" t="n"/>
      <c r="K32" s="30" t="n"/>
      <c r="L32" s="31" t="n"/>
      <c r="M32" s="16" t="n"/>
      <c r="N32" s="27">
        <f>IF(OR($A32="",$I32=""),"",IF($J32="Cancelado","",IFERROR($I32-IF($L32="",0,$L32),"")))</f>
        <v/>
      </c>
      <c r="O32" s="21">
        <f>IF($A32="","",IF($J32="","Conferir status",IF($J32="Pago",IF(OR($K32="",$L32=""),"Conferir pagamento","Pago conferido"),IF($J32="Cancelado","Cancelado",IF($F32="","Conferir vencimento",IF($F32&lt;'Parâmetros'!$B$4,"Em atraso",IF($F32&lt;='Parâmetros'!$B$4+'Parâmetros'!$B$5,"Vence em breve","No prazo")))))))</f>
        <v/>
      </c>
    </row>
    <row r="33" ht="22" customHeight="1">
      <c r="A33" s="16" t="n"/>
      <c r="B33" s="17" t="n"/>
      <c r="C33" s="16" t="n"/>
      <c r="D33" s="17" t="n"/>
      <c r="E33" s="30" t="n"/>
      <c r="F33" s="30" t="n"/>
      <c r="G33" s="19" t="n"/>
      <c r="H33" s="31" t="n"/>
      <c r="I33" s="28">
        <f>IF(OR($A33="",$G33="",$H33=""),"",IFERROR($G33*$H33,""))</f>
        <v/>
      </c>
      <c r="J33" s="16" t="n"/>
      <c r="K33" s="30" t="n"/>
      <c r="L33" s="31" t="n"/>
      <c r="M33" s="16" t="n"/>
      <c r="N33" s="28">
        <f>IF(OR($A33="",$I33=""),"",IF($J33="Cancelado","",IFERROR($I33-IF($L33="",0,$L33),"")))</f>
        <v/>
      </c>
      <c r="O33" s="22">
        <f>IF($A33="","",IF($J33="","Conferir status",IF($J33="Pago",IF(OR($K33="",$L33=""),"Conferir pagamento","Pago conferido"),IF($J33="Cancelado","Cancelado",IF($F33="","Conferir vencimento",IF($F33&lt;'Parâmetros'!$B$4,"Em atraso",IF($F33&lt;='Parâmetros'!$B$4+'Parâmetros'!$B$5,"Vence em breve","No prazo")))))))</f>
        <v/>
      </c>
    </row>
    <row r="34" ht="22" customHeight="1">
      <c r="A34" s="16" t="n"/>
      <c r="B34" s="17" t="n"/>
      <c r="C34" s="16" t="n"/>
      <c r="D34" s="17" t="n"/>
      <c r="E34" s="30" t="n"/>
      <c r="F34" s="30" t="n"/>
      <c r="G34" s="19" t="n"/>
      <c r="H34" s="31" t="n"/>
      <c r="I34" s="27">
        <f>IF(OR($A34="",$G34="",$H34=""),"",IFERROR($G34*$H34,""))</f>
        <v/>
      </c>
      <c r="J34" s="16" t="n"/>
      <c r="K34" s="30" t="n"/>
      <c r="L34" s="31" t="n"/>
      <c r="M34" s="16" t="n"/>
      <c r="N34" s="27">
        <f>IF(OR($A34="",$I34=""),"",IF($J34="Cancelado","",IFERROR($I34-IF($L34="",0,$L34),"")))</f>
        <v/>
      </c>
      <c r="O34" s="21">
        <f>IF($A34="","",IF($J34="","Conferir status",IF($J34="Pago",IF(OR($K34="",$L34=""),"Conferir pagamento","Pago conferido"),IF($J34="Cancelado","Cancelado",IF($F34="","Conferir vencimento",IF($F34&lt;'Parâmetros'!$B$4,"Em atraso",IF($F34&lt;='Parâmetros'!$B$4+'Parâmetros'!$B$5,"Vence em breve","No prazo")))))))</f>
        <v/>
      </c>
    </row>
    <row r="35" ht="22" customHeight="1">
      <c r="A35" s="16" t="n"/>
      <c r="B35" s="17" t="n"/>
      <c r="C35" s="16" t="n"/>
      <c r="D35" s="17" t="n"/>
      <c r="E35" s="30" t="n"/>
      <c r="F35" s="30" t="n"/>
      <c r="G35" s="19" t="n"/>
      <c r="H35" s="31" t="n"/>
      <c r="I35" s="28">
        <f>IF(OR($A35="",$G35="",$H35=""),"",IFERROR($G35*$H35,""))</f>
        <v/>
      </c>
      <c r="J35" s="16" t="n"/>
      <c r="K35" s="30" t="n"/>
      <c r="L35" s="31" t="n"/>
      <c r="M35" s="16" t="n"/>
      <c r="N35" s="28">
        <f>IF(OR($A35="",$I35=""),"",IF($J35="Cancelado","",IFERROR($I35-IF($L35="",0,$L35),"")))</f>
        <v/>
      </c>
      <c r="O35" s="22">
        <f>IF($A35="","",IF($J35="","Conferir status",IF($J35="Pago",IF(OR($K35="",$L35=""),"Conferir pagamento","Pago conferido"),IF($J35="Cancelado","Cancelado",IF($F35="","Conferir vencimento",IF($F35&lt;'Parâmetros'!$B$4,"Em atraso",IF($F35&lt;='Parâmetros'!$B$4+'Parâmetros'!$B$5,"Vence em breve","No prazo")))))))</f>
        <v/>
      </c>
    </row>
    <row r="36" ht="22" customHeight="1">
      <c r="A36" s="16" t="n"/>
      <c r="B36" s="17" t="n"/>
      <c r="C36" s="16" t="n"/>
      <c r="D36" s="17" t="n"/>
      <c r="E36" s="30" t="n"/>
      <c r="F36" s="30" t="n"/>
      <c r="G36" s="19" t="n"/>
      <c r="H36" s="31" t="n"/>
      <c r="I36" s="27">
        <f>IF(OR($A36="",$G36="",$H36=""),"",IFERROR($G36*$H36,""))</f>
        <v/>
      </c>
      <c r="J36" s="16" t="n"/>
      <c r="K36" s="30" t="n"/>
      <c r="L36" s="31" t="n"/>
      <c r="M36" s="16" t="n"/>
      <c r="N36" s="27">
        <f>IF(OR($A36="",$I36=""),"",IF($J36="Cancelado","",IFERROR($I36-IF($L36="",0,$L36),"")))</f>
        <v/>
      </c>
      <c r="O36" s="21">
        <f>IF($A36="","",IF($J36="","Conferir status",IF($J36="Pago",IF(OR($K36="",$L36=""),"Conferir pagamento","Pago conferido"),IF($J36="Cancelado","Cancelado",IF($F36="","Conferir vencimento",IF($F36&lt;'Parâmetros'!$B$4,"Em atraso",IF($F36&lt;='Parâmetros'!$B$4+'Parâmetros'!$B$5,"Vence em breve","No prazo")))))))</f>
        <v/>
      </c>
    </row>
    <row r="37" ht="22" customHeight="1">
      <c r="A37" s="16" t="n"/>
      <c r="B37" s="17" t="n"/>
      <c r="C37" s="16" t="n"/>
      <c r="D37" s="17" t="n"/>
      <c r="E37" s="30" t="n"/>
      <c r="F37" s="30" t="n"/>
      <c r="G37" s="19" t="n"/>
      <c r="H37" s="31" t="n"/>
      <c r="I37" s="28">
        <f>IF(OR($A37="",$G37="",$H37=""),"",IFERROR($G37*$H37,""))</f>
        <v/>
      </c>
      <c r="J37" s="16" t="n"/>
      <c r="K37" s="30" t="n"/>
      <c r="L37" s="31" t="n"/>
      <c r="M37" s="16" t="n"/>
      <c r="N37" s="28">
        <f>IF(OR($A37="",$I37=""),"",IF($J37="Cancelado","",IFERROR($I37-IF($L37="",0,$L37),"")))</f>
        <v/>
      </c>
      <c r="O37" s="22">
        <f>IF($A37="","",IF($J37="","Conferir status",IF($J37="Pago",IF(OR($K37="",$L37=""),"Conferir pagamento","Pago conferido"),IF($J37="Cancelado","Cancelado",IF($F37="","Conferir vencimento",IF($F37&lt;'Parâmetros'!$B$4,"Em atraso",IF($F37&lt;='Parâmetros'!$B$4+'Parâmetros'!$B$5,"Vence em breve","No prazo")))))))</f>
        <v/>
      </c>
    </row>
    <row r="38" ht="22" customHeight="1">
      <c r="A38" s="16" t="n"/>
      <c r="B38" s="17" t="n"/>
      <c r="C38" s="16" t="n"/>
      <c r="D38" s="17" t="n"/>
      <c r="E38" s="30" t="n"/>
      <c r="F38" s="30" t="n"/>
      <c r="G38" s="19" t="n"/>
      <c r="H38" s="31" t="n"/>
      <c r="I38" s="27">
        <f>IF(OR($A38="",$G38="",$H38=""),"",IFERROR($G38*$H38,""))</f>
        <v/>
      </c>
      <c r="J38" s="16" t="n"/>
      <c r="K38" s="30" t="n"/>
      <c r="L38" s="31" t="n"/>
      <c r="M38" s="16" t="n"/>
      <c r="N38" s="27">
        <f>IF(OR($A38="",$I38=""),"",IF($J38="Cancelado","",IFERROR($I38-IF($L38="",0,$L38),"")))</f>
        <v/>
      </c>
      <c r="O38" s="21">
        <f>IF($A38="","",IF($J38="","Conferir status",IF($J38="Pago",IF(OR($K38="",$L38=""),"Conferir pagamento","Pago conferido"),IF($J38="Cancelado","Cancelado",IF($F38="","Conferir vencimento",IF($F38&lt;'Parâmetros'!$B$4,"Em atraso",IF($F38&lt;='Parâmetros'!$B$4+'Parâmetros'!$B$5,"Vence em breve","No prazo")))))))</f>
        <v/>
      </c>
    </row>
    <row r="39" ht="22" customHeight="1">
      <c r="A39" s="16" t="n"/>
      <c r="B39" s="17" t="n"/>
      <c r="C39" s="16" t="n"/>
      <c r="D39" s="17" t="n"/>
      <c r="E39" s="30" t="n"/>
      <c r="F39" s="30" t="n"/>
      <c r="G39" s="19" t="n"/>
      <c r="H39" s="31" t="n"/>
      <c r="I39" s="28">
        <f>IF(OR($A39="",$G39="",$H39=""),"",IFERROR($G39*$H39,""))</f>
        <v/>
      </c>
      <c r="J39" s="16" t="n"/>
      <c r="K39" s="30" t="n"/>
      <c r="L39" s="31" t="n"/>
      <c r="M39" s="16" t="n"/>
      <c r="N39" s="28">
        <f>IF(OR($A39="",$I39=""),"",IF($J39="Cancelado","",IFERROR($I39-IF($L39="",0,$L39),"")))</f>
        <v/>
      </c>
      <c r="O39" s="22">
        <f>IF($A39="","",IF($J39="","Conferir status",IF($J39="Pago",IF(OR($K39="",$L39=""),"Conferir pagamento","Pago conferido"),IF($J39="Cancelado","Cancelado",IF($F39="","Conferir vencimento",IF($F39&lt;'Parâmetros'!$B$4,"Em atraso",IF($F39&lt;='Parâmetros'!$B$4+'Parâmetros'!$B$5,"Vence em breve","No prazo")))))))</f>
        <v/>
      </c>
    </row>
    <row r="40" ht="22" customHeight="1">
      <c r="A40" s="16" t="n"/>
      <c r="B40" s="17" t="n"/>
      <c r="C40" s="16" t="n"/>
      <c r="D40" s="17" t="n"/>
      <c r="E40" s="30" t="n"/>
      <c r="F40" s="30" t="n"/>
      <c r="G40" s="19" t="n"/>
      <c r="H40" s="31" t="n"/>
      <c r="I40" s="27">
        <f>IF(OR($A40="",$G40="",$H40=""),"",IFERROR($G40*$H40,""))</f>
        <v/>
      </c>
      <c r="J40" s="16" t="n"/>
      <c r="K40" s="30" t="n"/>
      <c r="L40" s="31" t="n"/>
      <c r="M40" s="16" t="n"/>
      <c r="N40" s="27">
        <f>IF(OR($A40="",$I40=""),"",IF($J40="Cancelado","",IFERROR($I40-IF($L40="",0,$L40),"")))</f>
        <v/>
      </c>
      <c r="O40" s="21">
        <f>IF($A40="","",IF($J40="","Conferir status",IF($J40="Pago",IF(OR($K40="",$L40=""),"Conferir pagamento","Pago conferido"),IF($J40="Cancelado","Cancelado",IF($F40="","Conferir vencimento",IF($F40&lt;'Parâmetros'!$B$4,"Em atraso",IF($F40&lt;='Parâmetros'!$B$4+'Parâmetros'!$B$5,"Vence em breve","No prazo")))))))</f>
        <v/>
      </c>
    </row>
    <row r="41" ht="22" customHeight="1">
      <c r="A41" s="16" t="n"/>
      <c r="B41" s="17" t="n"/>
      <c r="C41" s="16" t="n"/>
      <c r="D41" s="17" t="n"/>
      <c r="E41" s="30" t="n"/>
      <c r="F41" s="30" t="n"/>
      <c r="G41" s="19" t="n"/>
      <c r="H41" s="31" t="n"/>
      <c r="I41" s="28">
        <f>IF(OR($A41="",$G41="",$H41=""),"",IFERROR($G41*$H41,""))</f>
        <v/>
      </c>
      <c r="J41" s="16" t="n"/>
      <c r="K41" s="30" t="n"/>
      <c r="L41" s="31" t="n"/>
      <c r="M41" s="16" t="n"/>
      <c r="N41" s="28">
        <f>IF(OR($A41="",$I41=""),"",IF($J41="Cancelado","",IFERROR($I41-IF($L41="",0,$L41),"")))</f>
        <v/>
      </c>
      <c r="O41" s="22">
        <f>IF($A41="","",IF($J41="","Conferir status",IF($J41="Pago",IF(OR($K41="",$L41=""),"Conferir pagamento","Pago conferido"),IF($J41="Cancelado","Cancelado",IF($F41="","Conferir vencimento",IF($F41&lt;'Parâmetros'!$B$4,"Em atraso",IF($F41&lt;='Parâmetros'!$B$4+'Parâmetros'!$B$5,"Vence em breve","No prazo")))))))</f>
        <v/>
      </c>
    </row>
    <row r="42" ht="22" customHeight="1">
      <c r="A42" s="16" t="n"/>
      <c r="B42" s="17" t="n"/>
      <c r="C42" s="16" t="n"/>
      <c r="D42" s="17" t="n"/>
      <c r="E42" s="30" t="n"/>
      <c r="F42" s="30" t="n"/>
      <c r="G42" s="19" t="n"/>
      <c r="H42" s="31" t="n"/>
      <c r="I42" s="27">
        <f>IF(OR($A42="",$G42="",$H42=""),"",IFERROR($G42*$H42,""))</f>
        <v/>
      </c>
      <c r="J42" s="16" t="n"/>
      <c r="K42" s="30" t="n"/>
      <c r="L42" s="31" t="n"/>
      <c r="M42" s="16" t="n"/>
      <c r="N42" s="27">
        <f>IF(OR($A42="",$I42=""),"",IF($J42="Cancelado","",IFERROR($I42-IF($L42="",0,$L42),"")))</f>
        <v/>
      </c>
      <c r="O42" s="21">
        <f>IF($A42="","",IF($J42="","Conferir status",IF($J42="Pago",IF(OR($K42="",$L42=""),"Conferir pagamento","Pago conferido"),IF($J42="Cancelado","Cancelado",IF($F42="","Conferir vencimento",IF($F42&lt;'Parâmetros'!$B$4,"Em atraso",IF($F42&lt;='Parâmetros'!$B$4+'Parâmetros'!$B$5,"Vence em breve","No prazo")))))))</f>
        <v/>
      </c>
    </row>
    <row r="43" ht="22" customHeight="1">
      <c r="A43" s="16" t="n"/>
      <c r="B43" s="17" t="n"/>
      <c r="C43" s="16" t="n"/>
      <c r="D43" s="17" t="n"/>
      <c r="E43" s="30" t="n"/>
      <c r="F43" s="30" t="n"/>
      <c r="G43" s="19" t="n"/>
      <c r="H43" s="31" t="n"/>
      <c r="I43" s="28">
        <f>IF(OR($A43="",$G43="",$H43=""),"",IFERROR($G43*$H43,""))</f>
        <v/>
      </c>
      <c r="J43" s="16" t="n"/>
      <c r="K43" s="30" t="n"/>
      <c r="L43" s="31" t="n"/>
      <c r="M43" s="16" t="n"/>
      <c r="N43" s="28">
        <f>IF(OR($A43="",$I43=""),"",IF($J43="Cancelado","",IFERROR($I43-IF($L43="",0,$L43),"")))</f>
        <v/>
      </c>
      <c r="O43" s="22">
        <f>IF($A43="","",IF($J43="","Conferir status",IF($J43="Pago",IF(OR($K43="",$L43=""),"Conferir pagamento","Pago conferido"),IF($J43="Cancelado","Cancelado",IF($F43="","Conferir vencimento",IF($F43&lt;'Parâmetros'!$B$4,"Em atraso",IF($F43&lt;='Parâmetros'!$B$4+'Parâmetros'!$B$5,"Vence em breve","No prazo")))))))</f>
        <v/>
      </c>
    </row>
    <row r="44" ht="22" customHeight="1">
      <c r="A44" s="16" t="n"/>
      <c r="B44" s="17" t="n"/>
      <c r="C44" s="16" t="n"/>
      <c r="D44" s="17" t="n"/>
      <c r="E44" s="30" t="n"/>
      <c r="F44" s="30" t="n"/>
      <c r="G44" s="19" t="n"/>
      <c r="H44" s="31" t="n"/>
      <c r="I44" s="27">
        <f>IF(OR($A44="",$G44="",$H44=""),"",IFERROR($G44*$H44,""))</f>
        <v/>
      </c>
      <c r="J44" s="16" t="n"/>
      <c r="K44" s="30" t="n"/>
      <c r="L44" s="31" t="n"/>
      <c r="M44" s="16" t="n"/>
      <c r="N44" s="27">
        <f>IF(OR($A44="",$I44=""),"",IF($J44="Cancelado","",IFERROR($I44-IF($L44="",0,$L44),"")))</f>
        <v/>
      </c>
      <c r="O44" s="21">
        <f>IF($A44="","",IF($J44="","Conferir status",IF($J44="Pago",IF(OR($K44="",$L44=""),"Conferir pagamento","Pago conferido"),IF($J44="Cancelado","Cancelado",IF($F44="","Conferir vencimento",IF($F44&lt;'Parâmetros'!$B$4,"Em atraso",IF($F44&lt;='Parâmetros'!$B$4+'Parâmetros'!$B$5,"Vence em breve","No prazo")))))))</f>
        <v/>
      </c>
    </row>
    <row r="45" ht="22" customHeight="1">
      <c r="A45" s="16" t="n"/>
      <c r="B45" s="17" t="n"/>
      <c r="C45" s="16" t="n"/>
      <c r="D45" s="17" t="n"/>
      <c r="E45" s="30" t="n"/>
      <c r="F45" s="30" t="n"/>
      <c r="G45" s="19" t="n"/>
      <c r="H45" s="31" t="n"/>
      <c r="I45" s="28">
        <f>IF(OR($A45="",$G45="",$H45=""),"",IFERROR($G45*$H45,""))</f>
        <v/>
      </c>
      <c r="J45" s="16" t="n"/>
      <c r="K45" s="30" t="n"/>
      <c r="L45" s="31" t="n"/>
      <c r="M45" s="16" t="n"/>
      <c r="N45" s="28">
        <f>IF(OR($A45="",$I45=""),"",IF($J45="Cancelado","",IFERROR($I45-IF($L45="",0,$L45),"")))</f>
        <v/>
      </c>
      <c r="O45" s="22">
        <f>IF($A45="","",IF($J45="","Conferir status",IF($J45="Pago",IF(OR($K45="",$L45=""),"Conferir pagamento","Pago conferido"),IF($J45="Cancelado","Cancelado",IF($F45="","Conferir vencimento",IF($F45&lt;'Parâmetros'!$B$4,"Em atraso",IF($F45&lt;='Parâmetros'!$B$4+'Parâmetros'!$B$5,"Vence em breve","No prazo")))))))</f>
        <v/>
      </c>
    </row>
    <row r="46" ht="22" customHeight="1">
      <c r="A46" s="16" t="n"/>
      <c r="B46" s="17" t="n"/>
      <c r="C46" s="16" t="n"/>
      <c r="D46" s="17" t="n"/>
      <c r="E46" s="30" t="n"/>
      <c r="F46" s="30" t="n"/>
      <c r="G46" s="19" t="n"/>
      <c r="H46" s="31" t="n"/>
      <c r="I46" s="27">
        <f>IF(OR($A46="",$G46="",$H46=""),"",IFERROR($G46*$H46,""))</f>
        <v/>
      </c>
      <c r="J46" s="16" t="n"/>
      <c r="K46" s="30" t="n"/>
      <c r="L46" s="31" t="n"/>
      <c r="M46" s="16" t="n"/>
      <c r="N46" s="27">
        <f>IF(OR($A46="",$I46=""),"",IF($J46="Cancelado","",IFERROR($I46-IF($L46="",0,$L46),"")))</f>
        <v/>
      </c>
      <c r="O46" s="21">
        <f>IF($A46="","",IF($J46="","Conferir status",IF($J46="Pago",IF(OR($K46="",$L46=""),"Conferir pagamento","Pago conferido"),IF($J46="Cancelado","Cancelado",IF($F46="","Conferir vencimento",IF($F46&lt;'Parâmetros'!$B$4,"Em atraso",IF($F46&lt;='Parâmetros'!$B$4+'Parâmetros'!$B$5,"Vence em breve","No prazo")))))))</f>
        <v/>
      </c>
    </row>
    <row r="47" ht="22" customHeight="1">
      <c r="A47" s="16" t="n"/>
      <c r="B47" s="17" t="n"/>
      <c r="C47" s="16" t="n"/>
      <c r="D47" s="17" t="n"/>
      <c r="E47" s="30" t="n"/>
      <c r="F47" s="30" t="n"/>
      <c r="G47" s="19" t="n"/>
      <c r="H47" s="31" t="n"/>
      <c r="I47" s="28">
        <f>IF(OR($A47="",$G47="",$H47=""),"",IFERROR($G47*$H47,""))</f>
        <v/>
      </c>
      <c r="J47" s="16" t="n"/>
      <c r="K47" s="30" t="n"/>
      <c r="L47" s="31" t="n"/>
      <c r="M47" s="16" t="n"/>
      <c r="N47" s="28">
        <f>IF(OR($A47="",$I47=""),"",IF($J47="Cancelado","",IFERROR($I47-IF($L47="",0,$L47),"")))</f>
        <v/>
      </c>
      <c r="O47" s="22">
        <f>IF($A47="","",IF($J47="","Conferir status",IF($J47="Pago",IF(OR($K47="",$L47=""),"Conferir pagamento","Pago conferido"),IF($J47="Cancelado","Cancelado",IF($F47="","Conferir vencimento",IF($F47&lt;'Parâmetros'!$B$4,"Em atraso",IF($F47&lt;='Parâmetros'!$B$4+'Parâmetros'!$B$5,"Vence em breve","No prazo")))))))</f>
        <v/>
      </c>
    </row>
    <row r="48" ht="22" customHeight="1">
      <c r="A48" s="16" t="n"/>
      <c r="B48" s="17" t="n"/>
      <c r="C48" s="16" t="n"/>
      <c r="D48" s="17" t="n"/>
      <c r="E48" s="30" t="n"/>
      <c r="F48" s="30" t="n"/>
      <c r="G48" s="19" t="n"/>
      <c r="H48" s="31" t="n"/>
      <c r="I48" s="27">
        <f>IF(OR($A48="",$G48="",$H48=""),"",IFERROR($G48*$H48,""))</f>
        <v/>
      </c>
      <c r="J48" s="16" t="n"/>
      <c r="K48" s="30" t="n"/>
      <c r="L48" s="31" t="n"/>
      <c r="M48" s="16" t="n"/>
      <c r="N48" s="27">
        <f>IF(OR($A48="",$I48=""),"",IF($J48="Cancelado","",IFERROR($I48-IF($L48="",0,$L48),"")))</f>
        <v/>
      </c>
      <c r="O48" s="21">
        <f>IF($A48="","",IF($J48="","Conferir status",IF($J48="Pago",IF(OR($K48="",$L48=""),"Conferir pagamento","Pago conferido"),IF($J48="Cancelado","Cancelado",IF($F48="","Conferir vencimento",IF($F48&lt;'Parâmetros'!$B$4,"Em atraso",IF($F48&lt;='Parâmetros'!$B$4+'Parâmetros'!$B$5,"Vence em breve","No prazo")))))))</f>
        <v/>
      </c>
    </row>
    <row r="49" ht="22" customHeight="1">
      <c r="A49" s="16" t="n"/>
      <c r="B49" s="17" t="n"/>
      <c r="C49" s="16" t="n"/>
      <c r="D49" s="17" t="n"/>
      <c r="E49" s="30" t="n"/>
      <c r="F49" s="30" t="n"/>
      <c r="G49" s="19" t="n"/>
      <c r="H49" s="31" t="n"/>
      <c r="I49" s="28">
        <f>IF(OR($A49="",$G49="",$H49=""),"",IFERROR($G49*$H49,""))</f>
        <v/>
      </c>
      <c r="J49" s="16" t="n"/>
      <c r="K49" s="30" t="n"/>
      <c r="L49" s="31" t="n"/>
      <c r="M49" s="16" t="n"/>
      <c r="N49" s="28">
        <f>IF(OR($A49="",$I49=""),"",IF($J49="Cancelado","",IFERROR($I49-IF($L49="",0,$L49),"")))</f>
        <v/>
      </c>
      <c r="O49" s="22">
        <f>IF($A49="","",IF($J49="","Conferir status",IF($J49="Pago",IF(OR($K49="",$L49=""),"Conferir pagamento","Pago conferido"),IF($J49="Cancelado","Cancelado",IF($F49="","Conferir vencimento",IF($F49&lt;'Parâmetros'!$B$4,"Em atraso",IF($F49&lt;='Parâmetros'!$B$4+'Parâmetros'!$B$5,"Vence em breve","No prazo")))))))</f>
        <v/>
      </c>
    </row>
    <row r="50" ht="22" customHeight="1">
      <c r="A50" s="16" t="n"/>
      <c r="B50" s="17" t="n"/>
      <c r="C50" s="16" t="n"/>
      <c r="D50" s="17" t="n"/>
      <c r="E50" s="30" t="n"/>
      <c r="F50" s="30" t="n"/>
      <c r="G50" s="19" t="n"/>
      <c r="H50" s="31" t="n"/>
      <c r="I50" s="27">
        <f>IF(OR($A50="",$G50="",$H50=""),"",IFERROR($G50*$H50,""))</f>
        <v/>
      </c>
      <c r="J50" s="16" t="n"/>
      <c r="K50" s="30" t="n"/>
      <c r="L50" s="31" t="n"/>
      <c r="M50" s="16" t="n"/>
      <c r="N50" s="27">
        <f>IF(OR($A50="",$I50=""),"",IF($J50="Cancelado","",IFERROR($I50-IF($L50="",0,$L50),"")))</f>
        <v/>
      </c>
      <c r="O50" s="21">
        <f>IF($A50="","",IF($J50="","Conferir status",IF($J50="Pago",IF(OR($K50="",$L50=""),"Conferir pagamento","Pago conferido"),IF($J50="Cancelado","Cancelado",IF($F50="","Conferir vencimento",IF($F50&lt;'Parâmetros'!$B$4,"Em atraso",IF($F50&lt;='Parâmetros'!$B$4+'Parâmetros'!$B$5,"Vence em breve","No prazo")))))))</f>
        <v/>
      </c>
    </row>
    <row r="51" ht="22" customHeight="1">
      <c r="A51" s="16" t="n"/>
      <c r="B51" s="17" t="n"/>
      <c r="C51" s="16" t="n"/>
      <c r="D51" s="17" t="n"/>
      <c r="E51" s="30" t="n"/>
      <c r="F51" s="30" t="n"/>
      <c r="G51" s="19" t="n"/>
      <c r="H51" s="31" t="n"/>
      <c r="I51" s="28">
        <f>IF(OR($A51="",$G51="",$H51=""),"",IFERROR($G51*$H51,""))</f>
        <v/>
      </c>
      <c r="J51" s="16" t="n"/>
      <c r="K51" s="30" t="n"/>
      <c r="L51" s="31" t="n"/>
      <c r="M51" s="16" t="n"/>
      <c r="N51" s="28">
        <f>IF(OR($A51="",$I51=""),"",IF($J51="Cancelado","",IFERROR($I51-IF($L51="",0,$L51),"")))</f>
        <v/>
      </c>
      <c r="O51" s="22">
        <f>IF($A51="","",IF($J51="","Conferir status",IF($J51="Pago",IF(OR($K51="",$L51=""),"Conferir pagamento","Pago conferido"),IF($J51="Cancelado","Cancelado",IF($F51="","Conferir vencimento",IF($F51&lt;'Parâmetros'!$B$4,"Em atraso",IF($F51&lt;='Parâmetros'!$B$4+'Parâmetros'!$B$5,"Vence em breve","No prazo")))))))</f>
        <v/>
      </c>
    </row>
    <row r="52" ht="22" customHeight="1">
      <c r="A52" s="16" t="n"/>
      <c r="B52" s="17" t="n"/>
      <c r="C52" s="16" t="n"/>
      <c r="D52" s="17" t="n"/>
      <c r="E52" s="30" t="n"/>
      <c r="F52" s="30" t="n"/>
      <c r="G52" s="19" t="n"/>
      <c r="H52" s="31" t="n"/>
      <c r="I52" s="27">
        <f>IF(OR($A52="",$G52="",$H52=""),"",IFERROR($G52*$H52,""))</f>
        <v/>
      </c>
      <c r="J52" s="16" t="n"/>
      <c r="K52" s="30" t="n"/>
      <c r="L52" s="31" t="n"/>
      <c r="M52" s="16" t="n"/>
      <c r="N52" s="27">
        <f>IF(OR($A52="",$I52=""),"",IF($J52="Cancelado","",IFERROR($I52-IF($L52="",0,$L52),"")))</f>
        <v/>
      </c>
      <c r="O52" s="21">
        <f>IF($A52="","",IF($J52="","Conferir status",IF($J52="Pago",IF(OR($K52="",$L52=""),"Conferir pagamento","Pago conferido"),IF($J52="Cancelado","Cancelado",IF($F52="","Conferir vencimento",IF($F52&lt;'Parâmetros'!$B$4,"Em atraso",IF($F52&lt;='Parâmetros'!$B$4+'Parâmetros'!$B$5,"Vence em breve","No prazo")))))))</f>
        <v/>
      </c>
    </row>
    <row r="53" ht="22" customHeight="1">
      <c r="A53" s="16" t="n"/>
      <c r="B53" s="17" t="n"/>
      <c r="C53" s="16" t="n"/>
      <c r="D53" s="17" t="n"/>
      <c r="E53" s="30" t="n"/>
      <c r="F53" s="30" t="n"/>
      <c r="G53" s="19" t="n"/>
      <c r="H53" s="31" t="n"/>
      <c r="I53" s="28">
        <f>IF(OR($A53="",$G53="",$H53=""),"",IFERROR($G53*$H53,""))</f>
        <v/>
      </c>
      <c r="J53" s="16" t="n"/>
      <c r="K53" s="30" t="n"/>
      <c r="L53" s="31" t="n"/>
      <c r="M53" s="16" t="n"/>
      <c r="N53" s="28">
        <f>IF(OR($A53="",$I53=""),"",IF($J53="Cancelado","",IFERROR($I53-IF($L53="",0,$L53),"")))</f>
        <v/>
      </c>
      <c r="O53" s="22">
        <f>IF($A53="","",IF($J53="","Conferir status",IF($J53="Pago",IF(OR($K53="",$L53=""),"Conferir pagamento","Pago conferido"),IF($J53="Cancelado","Cancelado",IF($F53="","Conferir vencimento",IF($F53&lt;'Parâmetros'!$B$4,"Em atraso",IF($F53&lt;='Parâmetros'!$B$4+'Parâmetros'!$B$5,"Vence em breve","No prazo")))))))</f>
        <v/>
      </c>
    </row>
    <row r="54" ht="22" customHeight="1">
      <c r="A54" s="16" t="n"/>
      <c r="B54" s="17" t="n"/>
      <c r="C54" s="16" t="n"/>
      <c r="D54" s="17" t="n"/>
      <c r="E54" s="30" t="n"/>
      <c r="F54" s="30" t="n"/>
      <c r="G54" s="19" t="n"/>
      <c r="H54" s="31" t="n"/>
      <c r="I54" s="27">
        <f>IF(OR($A54="",$G54="",$H54=""),"",IFERROR($G54*$H54,""))</f>
        <v/>
      </c>
      <c r="J54" s="16" t="n"/>
      <c r="K54" s="30" t="n"/>
      <c r="L54" s="31" t="n"/>
      <c r="M54" s="16" t="n"/>
      <c r="N54" s="27">
        <f>IF(OR($A54="",$I54=""),"",IF($J54="Cancelado","",IFERROR($I54-IF($L54="",0,$L54),"")))</f>
        <v/>
      </c>
      <c r="O54" s="21">
        <f>IF($A54="","",IF($J54="","Conferir status",IF($J54="Pago",IF(OR($K54="",$L54=""),"Conferir pagamento","Pago conferido"),IF($J54="Cancelado","Cancelado",IF($F54="","Conferir vencimento",IF($F54&lt;'Parâmetros'!$B$4,"Em atraso",IF($F54&lt;='Parâmetros'!$B$4+'Parâmetros'!$B$5,"Vence em breve","No prazo")))))))</f>
        <v/>
      </c>
    </row>
    <row r="55" ht="22" customHeight="1">
      <c r="A55" s="16" t="n"/>
      <c r="B55" s="17" t="n"/>
      <c r="C55" s="16" t="n"/>
      <c r="D55" s="17" t="n"/>
      <c r="E55" s="30" t="n"/>
      <c r="F55" s="30" t="n"/>
      <c r="G55" s="19" t="n"/>
      <c r="H55" s="31" t="n"/>
      <c r="I55" s="28">
        <f>IF(OR($A55="",$G55="",$H55=""),"",IFERROR($G55*$H55,""))</f>
        <v/>
      </c>
      <c r="J55" s="16" t="n"/>
      <c r="K55" s="30" t="n"/>
      <c r="L55" s="31" t="n"/>
      <c r="M55" s="16" t="n"/>
      <c r="N55" s="28">
        <f>IF(OR($A55="",$I55=""),"",IF($J55="Cancelado","",IFERROR($I55-IF($L55="",0,$L55),"")))</f>
        <v/>
      </c>
      <c r="O55" s="22">
        <f>IF($A55="","",IF($J55="","Conferir status",IF($J55="Pago",IF(OR($K55="",$L55=""),"Conferir pagamento","Pago conferido"),IF($J55="Cancelado","Cancelado",IF($F55="","Conferir vencimento",IF($F55&lt;'Parâmetros'!$B$4,"Em atraso",IF($F55&lt;='Parâmetros'!$B$4+'Parâmetros'!$B$5,"Vence em breve","No prazo")))))))</f>
        <v/>
      </c>
    </row>
    <row r="56" ht="22" customHeight="1">
      <c r="A56" s="16" t="n"/>
      <c r="B56" s="17" t="n"/>
      <c r="C56" s="16" t="n"/>
      <c r="D56" s="17" t="n"/>
      <c r="E56" s="30" t="n"/>
      <c r="F56" s="30" t="n"/>
      <c r="G56" s="19" t="n"/>
      <c r="H56" s="31" t="n"/>
      <c r="I56" s="27">
        <f>IF(OR($A56="",$G56="",$H56=""),"",IFERROR($G56*$H56,""))</f>
        <v/>
      </c>
      <c r="J56" s="16" t="n"/>
      <c r="K56" s="30" t="n"/>
      <c r="L56" s="31" t="n"/>
      <c r="M56" s="16" t="n"/>
      <c r="N56" s="27">
        <f>IF(OR($A56="",$I56=""),"",IF($J56="Cancelado","",IFERROR($I56-IF($L56="",0,$L56),"")))</f>
        <v/>
      </c>
      <c r="O56" s="21">
        <f>IF($A56="","",IF($J56="","Conferir status",IF($J56="Pago",IF(OR($K56="",$L56=""),"Conferir pagamento","Pago conferido"),IF($J56="Cancelado","Cancelado",IF($F56="","Conferir vencimento",IF($F56&lt;'Parâmetros'!$B$4,"Em atraso",IF($F56&lt;='Parâmetros'!$B$4+'Parâmetros'!$B$5,"Vence em breve","No prazo")))))))</f>
        <v/>
      </c>
    </row>
    <row r="57" ht="22" customHeight="1">
      <c r="A57" s="16" t="n"/>
      <c r="B57" s="17" t="n"/>
      <c r="C57" s="16" t="n"/>
      <c r="D57" s="17" t="n"/>
      <c r="E57" s="30" t="n"/>
      <c r="F57" s="30" t="n"/>
      <c r="G57" s="19" t="n"/>
      <c r="H57" s="31" t="n"/>
      <c r="I57" s="28">
        <f>IF(OR($A57="",$G57="",$H57=""),"",IFERROR($G57*$H57,""))</f>
        <v/>
      </c>
      <c r="J57" s="16" t="n"/>
      <c r="K57" s="30" t="n"/>
      <c r="L57" s="31" t="n"/>
      <c r="M57" s="16" t="n"/>
      <c r="N57" s="28">
        <f>IF(OR($A57="",$I57=""),"",IF($J57="Cancelado","",IFERROR($I57-IF($L57="",0,$L57),"")))</f>
        <v/>
      </c>
      <c r="O57" s="22">
        <f>IF($A57="","",IF($J57="","Conferir status",IF($J57="Pago",IF(OR($K57="",$L57=""),"Conferir pagamento","Pago conferido"),IF($J57="Cancelado","Cancelado",IF($F57="","Conferir vencimento",IF($F57&lt;'Parâmetros'!$B$4,"Em atraso",IF($F57&lt;='Parâmetros'!$B$4+'Parâmetros'!$B$5,"Vence em breve","No prazo")))))))</f>
        <v/>
      </c>
    </row>
    <row r="58" ht="22" customHeight="1">
      <c r="A58" s="16" t="n"/>
      <c r="B58" s="17" t="n"/>
      <c r="C58" s="16" t="n"/>
      <c r="D58" s="17" t="n"/>
      <c r="E58" s="30" t="n"/>
      <c r="F58" s="30" t="n"/>
      <c r="G58" s="19" t="n"/>
      <c r="H58" s="31" t="n"/>
      <c r="I58" s="27">
        <f>IF(OR($A58="",$G58="",$H58=""),"",IFERROR($G58*$H58,""))</f>
        <v/>
      </c>
      <c r="J58" s="16" t="n"/>
      <c r="K58" s="30" t="n"/>
      <c r="L58" s="31" t="n"/>
      <c r="M58" s="16" t="n"/>
      <c r="N58" s="27">
        <f>IF(OR($A58="",$I58=""),"",IF($J58="Cancelado","",IFERROR($I58-IF($L58="",0,$L58),"")))</f>
        <v/>
      </c>
      <c r="O58" s="21">
        <f>IF($A58="","",IF($J58="","Conferir status",IF($J58="Pago",IF(OR($K58="",$L58=""),"Conferir pagamento","Pago conferido"),IF($J58="Cancelado","Cancelado",IF($F58="","Conferir vencimento",IF($F58&lt;'Parâmetros'!$B$4,"Em atraso",IF($F58&lt;='Parâmetros'!$B$4+'Parâmetros'!$B$5,"Vence em breve","No prazo")))))))</f>
        <v/>
      </c>
    </row>
    <row r="59" ht="22" customHeight="1">
      <c r="A59" s="16" t="n"/>
      <c r="B59" s="17" t="n"/>
      <c r="C59" s="16" t="n"/>
      <c r="D59" s="17" t="n"/>
      <c r="E59" s="30" t="n"/>
      <c r="F59" s="30" t="n"/>
      <c r="G59" s="19" t="n"/>
      <c r="H59" s="31" t="n"/>
      <c r="I59" s="28">
        <f>IF(OR($A59="",$G59="",$H59=""),"",IFERROR($G59*$H59,""))</f>
        <v/>
      </c>
      <c r="J59" s="16" t="n"/>
      <c r="K59" s="30" t="n"/>
      <c r="L59" s="31" t="n"/>
      <c r="M59" s="16" t="n"/>
      <c r="N59" s="28">
        <f>IF(OR($A59="",$I59=""),"",IF($J59="Cancelado","",IFERROR($I59-IF($L59="",0,$L59),"")))</f>
        <v/>
      </c>
      <c r="O59" s="22">
        <f>IF($A59="","",IF($J59="","Conferir status",IF($J59="Pago",IF(OR($K59="",$L59=""),"Conferir pagamento","Pago conferido"),IF($J59="Cancelado","Cancelado",IF($F59="","Conferir vencimento",IF($F59&lt;'Parâmetros'!$B$4,"Em atraso",IF($F59&lt;='Parâmetros'!$B$4+'Parâmetros'!$B$5,"Vence em breve","No prazo")))))))</f>
        <v/>
      </c>
    </row>
    <row r="60" ht="22" customHeight="1">
      <c r="A60" s="16" t="n"/>
      <c r="B60" s="17" t="n"/>
      <c r="C60" s="16" t="n"/>
      <c r="D60" s="17" t="n"/>
      <c r="E60" s="30" t="n"/>
      <c r="F60" s="30" t="n"/>
      <c r="G60" s="19" t="n"/>
      <c r="H60" s="31" t="n"/>
      <c r="I60" s="27">
        <f>IF(OR($A60="",$G60="",$H60=""),"",IFERROR($G60*$H60,""))</f>
        <v/>
      </c>
      <c r="J60" s="16" t="n"/>
      <c r="K60" s="30" t="n"/>
      <c r="L60" s="31" t="n"/>
      <c r="M60" s="16" t="n"/>
      <c r="N60" s="27">
        <f>IF(OR($A60="",$I60=""),"",IF($J60="Cancelado","",IFERROR($I60-IF($L60="",0,$L60),"")))</f>
        <v/>
      </c>
      <c r="O60" s="21">
        <f>IF($A60="","",IF($J60="","Conferir status",IF($J60="Pago",IF(OR($K60="",$L60=""),"Conferir pagamento","Pago conferido"),IF($J60="Cancelado","Cancelado",IF($F60="","Conferir vencimento",IF($F60&lt;'Parâmetros'!$B$4,"Em atraso",IF($F60&lt;='Parâmetros'!$B$4+'Parâmetros'!$B$5,"Vence em breve","No prazo")))))))</f>
        <v/>
      </c>
    </row>
    <row r="61" ht="22" customHeight="1">
      <c r="A61" s="16" t="n"/>
      <c r="B61" s="17" t="n"/>
      <c r="C61" s="16" t="n"/>
      <c r="D61" s="17" t="n"/>
      <c r="E61" s="30" t="n"/>
      <c r="F61" s="30" t="n"/>
      <c r="G61" s="19" t="n"/>
      <c r="H61" s="31" t="n"/>
      <c r="I61" s="28">
        <f>IF(OR($A61="",$G61="",$H61=""),"",IFERROR($G61*$H61,""))</f>
        <v/>
      </c>
      <c r="J61" s="16" t="n"/>
      <c r="K61" s="30" t="n"/>
      <c r="L61" s="31" t="n"/>
      <c r="M61" s="16" t="n"/>
      <c r="N61" s="28">
        <f>IF(OR($A61="",$I61=""),"",IF($J61="Cancelado","",IFERROR($I61-IF($L61="",0,$L61),"")))</f>
        <v/>
      </c>
      <c r="O61" s="22">
        <f>IF($A61="","",IF($J61="","Conferir status",IF($J61="Pago",IF(OR($K61="",$L61=""),"Conferir pagamento","Pago conferido"),IF($J61="Cancelado","Cancelado",IF($F61="","Conferir vencimento",IF($F61&lt;'Parâmetros'!$B$4,"Em atraso",IF($F61&lt;='Parâmetros'!$B$4+'Parâmetros'!$B$5,"Vence em breve","No prazo")))))))</f>
        <v/>
      </c>
    </row>
    <row r="62" ht="22" customHeight="1">
      <c r="A62" s="16" t="n"/>
      <c r="B62" s="17" t="n"/>
      <c r="C62" s="16" t="n"/>
      <c r="D62" s="17" t="n"/>
      <c r="E62" s="30" t="n"/>
      <c r="F62" s="30" t="n"/>
      <c r="G62" s="19" t="n"/>
      <c r="H62" s="31" t="n"/>
      <c r="I62" s="27">
        <f>IF(OR($A62="",$G62="",$H62=""),"",IFERROR($G62*$H62,""))</f>
        <v/>
      </c>
      <c r="J62" s="16" t="n"/>
      <c r="K62" s="30" t="n"/>
      <c r="L62" s="31" t="n"/>
      <c r="M62" s="16" t="n"/>
      <c r="N62" s="27">
        <f>IF(OR($A62="",$I62=""),"",IF($J62="Cancelado","",IFERROR($I62-IF($L62="",0,$L62),"")))</f>
        <v/>
      </c>
      <c r="O62" s="21">
        <f>IF($A62="","",IF($J62="","Conferir status",IF($J62="Pago",IF(OR($K62="",$L62=""),"Conferir pagamento","Pago conferido"),IF($J62="Cancelado","Cancelado",IF($F62="","Conferir vencimento",IF($F62&lt;'Parâmetros'!$B$4,"Em atraso",IF($F62&lt;='Parâmetros'!$B$4+'Parâmetros'!$B$5,"Vence em breve","No prazo")))))))</f>
        <v/>
      </c>
    </row>
    <row r="63" ht="22" customHeight="1">
      <c r="A63" s="16" t="n"/>
      <c r="B63" s="17" t="n"/>
      <c r="C63" s="16" t="n"/>
      <c r="D63" s="17" t="n"/>
      <c r="E63" s="30" t="n"/>
      <c r="F63" s="30" t="n"/>
      <c r="G63" s="19" t="n"/>
      <c r="H63" s="31" t="n"/>
      <c r="I63" s="28">
        <f>IF(OR($A63="",$G63="",$H63=""),"",IFERROR($G63*$H63,""))</f>
        <v/>
      </c>
      <c r="J63" s="16" t="n"/>
      <c r="K63" s="30" t="n"/>
      <c r="L63" s="31" t="n"/>
      <c r="M63" s="16" t="n"/>
      <c r="N63" s="28">
        <f>IF(OR($A63="",$I63=""),"",IF($J63="Cancelado","",IFERROR($I63-IF($L63="",0,$L63),"")))</f>
        <v/>
      </c>
      <c r="O63" s="22">
        <f>IF($A63="","",IF($J63="","Conferir status",IF($J63="Pago",IF(OR($K63="",$L63=""),"Conferir pagamento","Pago conferido"),IF($J63="Cancelado","Cancelado",IF($F63="","Conferir vencimento",IF($F63&lt;'Parâmetros'!$B$4,"Em atraso",IF($F63&lt;='Parâmetros'!$B$4+'Parâmetros'!$B$5,"Vence em breve","No prazo")))))))</f>
        <v/>
      </c>
    </row>
    <row r="64" ht="22" customHeight="1">
      <c r="A64" s="16" t="n"/>
      <c r="B64" s="17" t="n"/>
      <c r="C64" s="16" t="n"/>
      <c r="D64" s="17" t="n"/>
      <c r="E64" s="30" t="n"/>
      <c r="F64" s="30" t="n"/>
      <c r="G64" s="19" t="n"/>
      <c r="H64" s="31" t="n"/>
      <c r="I64" s="27">
        <f>IF(OR($A64="",$G64="",$H64=""),"",IFERROR($G64*$H64,""))</f>
        <v/>
      </c>
      <c r="J64" s="16" t="n"/>
      <c r="K64" s="30" t="n"/>
      <c r="L64" s="31" t="n"/>
      <c r="M64" s="16" t="n"/>
      <c r="N64" s="27">
        <f>IF(OR($A64="",$I64=""),"",IF($J64="Cancelado","",IFERROR($I64-IF($L64="",0,$L64),"")))</f>
        <v/>
      </c>
      <c r="O64" s="21">
        <f>IF($A64="","",IF($J64="","Conferir status",IF($J64="Pago",IF(OR($K64="",$L64=""),"Conferir pagamento","Pago conferido"),IF($J64="Cancelado","Cancelado",IF($F64="","Conferir vencimento",IF($F64&lt;'Parâmetros'!$B$4,"Em atraso",IF($F64&lt;='Parâmetros'!$B$4+'Parâmetros'!$B$5,"Vence em breve","No prazo")))))))</f>
        <v/>
      </c>
    </row>
    <row r="65" ht="22" customHeight="1">
      <c r="A65" s="16" t="n"/>
      <c r="B65" s="17" t="n"/>
      <c r="C65" s="16" t="n"/>
      <c r="D65" s="17" t="n"/>
      <c r="E65" s="30" t="n"/>
      <c r="F65" s="30" t="n"/>
      <c r="G65" s="19" t="n"/>
      <c r="H65" s="31" t="n"/>
      <c r="I65" s="28">
        <f>IF(OR($A65="",$G65="",$H65=""),"",IFERROR($G65*$H65,""))</f>
        <v/>
      </c>
      <c r="J65" s="16" t="n"/>
      <c r="K65" s="30" t="n"/>
      <c r="L65" s="31" t="n"/>
      <c r="M65" s="16" t="n"/>
      <c r="N65" s="28">
        <f>IF(OR($A65="",$I65=""),"",IF($J65="Cancelado","",IFERROR($I65-IF($L65="",0,$L65),"")))</f>
        <v/>
      </c>
      <c r="O65" s="22">
        <f>IF($A65="","",IF($J65="","Conferir status",IF($J65="Pago",IF(OR($K65="",$L65=""),"Conferir pagamento","Pago conferido"),IF($J65="Cancelado","Cancelado",IF($F65="","Conferir vencimento",IF($F65&lt;'Parâmetros'!$B$4,"Em atraso",IF($F65&lt;='Parâmetros'!$B$4+'Parâmetros'!$B$5,"Vence em breve","No prazo")))))))</f>
        <v/>
      </c>
    </row>
    <row r="66" ht="22" customHeight="1">
      <c r="A66" s="16" t="n"/>
      <c r="B66" s="17" t="n"/>
      <c r="C66" s="16" t="n"/>
      <c r="D66" s="17" t="n"/>
      <c r="E66" s="30" t="n"/>
      <c r="F66" s="30" t="n"/>
      <c r="G66" s="19" t="n"/>
      <c r="H66" s="31" t="n"/>
      <c r="I66" s="27">
        <f>IF(OR($A66="",$G66="",$H66=""),"",IFERROR($G66*$H66,""))</f>
        <v/>
      </c>
      <c r="J66" s="16" t="n"/>
      <c r="K66" s="30" t="n"/>
      <c r="L66" s="31" t="n"/>
      <c r="M66" s="16" t="n"/>
      <c r="N66" s="27">
        <f>IF(OR($A66="",$I66=""),"",IF($J66="Cancelado","",IFERROR($I66-IF($L66="",0,$L66),"")))</f>
        <v/>
      </c>
      <c r="O66" s="21">
        <f>IF($A66="","",IF($J66="","Conferir status",IF($J66="Pago",IF(OR($K66="",$L66=""),"Conferir pagamento","Pago conferido"),IF($J66="Cancelado","Cancelado",IF($F66="","Conferir vencimento",IF($F66&lt;'Parâmetros'!$B$4,"Em atraso",IF($F66&lt;='Parâmetros'!$B$4+'Parâmetros'!$B$5,"Vence em breve","No prazo")))))))</f>
        <v/>
      </c>
    </row>
    <row r="67" ht="22" customHeight="1">
      <c r="A67" s="16" t="n"/>
      <c r="B67" s="17" t="n"/>
      <c r="C67" s="16" t="n"/>
      <c r="D67" s="17" t="n"/>
      <c r="E67" s="30" t="n"/>
      <c r="F67" s="30" t="n"/>
      <c r="G67" s="19" t="n"/>
      <c r="H67" s="31" t="n"/>
      <c r="I67" s="28">
        <f>IF(OR($A67="",$G67="",$H67=""),"",IFERROR($G67*$H67,""))</f>
        <v/>
      </c>
      <c r="J67" s="16" t="n"/>
      <c r="K67" s="30" t="n"/>
      <c r="L67" s="31" t="n"/>
      <c r="M67" s="16" t="n"/>
      <c r="N67" s="28">
        <f>IF(OR($A67="",$I67=""),"",IF($J67="Cancelado","",IFERROR($I67-IF($L67="",0,$L67),"")))</f>
        <v/>
      </c>
      <c r="O67" s="22">
        <f>IF($A67="","",IF($J67="","Conferir status",IF($J67="Pago",IF(OR($K67="",$L67=""),"Conferir pagamento","Pago conferido"),IF($J67="Cancelado","Cancelado",IF($F67="","Conferir vencimento",IF($F67&lt;'Parâmetros'!$B$4,"Em atraso",IF($F67&lt;='Parâmetros'!$B$4+'Parâmetros'!$B$5,"Vence em breve","No prazo")))))))</f>
        <v/>
      </c>
    </row>
    <row r="68" ht="22" customHeight="1">
      <c r="A68" s="16" t="n"/>
      <c r="B68" s="17" t="n"/>
      <c r="C68" s="16" t="n"/>
      <c r="D68" s="17" t="n"/>
      <c r="E68" s="30" t="n"/>
      <c r="F68" s="30" t="n"/>
      <c r="G68" s="19" t="n"/>
      <c r="H68" s="31" t="n"/>
      <c r="I68" s="27">
        <f>IF(OR($A68="",$G68="",$H68=""),"",IFERROR($G68*$H68,""))</f>
        <v/>
      </c>
      <c r="J68" s="16" t="n"/>
      <c r="K68" s="30" t="n"/>
      <c r="L68" s="31" t="n"/>
      <c r="M68" s="16" t="n"/>
      <c r="N68" s="27">
        <f>IF(OR($A68="",$I68=""),"",IF($J68="Cancelado","",IFERROR($I68-IF($L68="",0,$L68),"")))</f>
        <v/>
      </c>
      <c r="O68" s="21">
        <f>IF($A68="","",IF($J68="","Conferir status",IF($J68="Pago",IF(OR($K68="",$L68=""),"Conferir pagamento","Pago conferido"),IF($J68="Cancelado","Cancelado",IF($F68="","Conferir vencimento",IF($F68&lt;'Parâmetros'!$B$4,"Em atraso",IF($F68&lt;='Parâmetros'!$B$4+'Parâmetros'!$B$5,"Vence em breve","No prazo")))))))</f>
        <v/>
      </c>
    </row>
    <row r="69" ht="22" customHeight="1">
      <c r="A69" s="16" t="n"/>
      <c r="B69" s="17" t="n"/>
      <c r="C69" s="16" t="n"/>
      <c r="D69" s="17" t="n"/>
      <c r="E69" s="30" t="n"/>
      <c r="F69" s="30" t="n"/>
      <c r="G69" s="19" t="n"/>
      <c r="H69" s="31" t="n"/>
      <c r="I69" s="28">
        <f>IF(OR($A69="",$G69="",$H69=""),"",IFERROR($G69*$H69,""))</f>
        <v/>
      </c>
      <c r="J69" s="16" t="n"/>
      <c r="K69" s="30" t="n"/>
      <c r="L69" s="31" t="n"/>
      <c r="M69" s="16" t="n"/>
      <c r="N69" s="28">
        <f>IF(OR($A69="",$I69=""),"",IF($J69="Cancelado","",IFERROR($I69-IF($L69="",0,$L69),"")))</f>
        <v/>
      </c>
      <c r="O69" s="22">
        <f>IF($A69="","",IF($J69="","Conferir status",IF($J69="Pago",IF(OR($K69="",$L69=""),"Conferir pagamento","Pago conferido"),IF($J69="Cancelado","Cancelado",IF($F69="","Conferir vencimento",IF($F69&lt;'Parâmetros'!$B$4,"Em atraso",IF($F69&lt;='Parâmetros'!$B$4+'Parâmetros'!$B$5,"Vence em breve","No prazo")))))))</f>
        <v/>
      </c>
    </row>
    <row r="70" ht="22" customHeight="1">
      <c r="A70" s="16" t="n"/>
      <c r="B70" s="17" t="n"/>
      <c r="C70" s="16" t="n"/>
      <c r="D70" s="17" t="n"/>
      <c r="E70" s="30" t="n"/>
      <c r="F70" s="30" t="n"/>
      <c r="G70" s="19" t="n"/>
      <c r="H70" s="31" t="n"/>
      <c r="I70" s="27">
        <f>IF(OR($A70="",$G70="",$H70=""),"",IFERROR($G70*$H70,""))</f>
        <v/>
      </c>
      <c r="J70" s="16" t="n"/>
      <c r="K70" s="30" t="n"/>
      <c r="L70" s="31" t="n"/>
      <c r="M70" s="16" t="n"/>
      <c r="N70" s="27">
        <f>IF(OR($A70="",$I70=""),"",IF($J70="Cancelado","",IFERROR($I70-IF($L70="",0,$L70),"")))</f>
        <v/>
      </c>
      <c r="O70" s="21">
        <f>IF($A70="","",IF($J70="","Conferir status",IF($J70="Pago",IF(OR($K70="",$L70=""),"Conferir pagamento","Pago conferido"),IF($J70="Cancelado","Cancelado",IF($F70="","Conferir vencimento",IF($F70&lt;'Parâmetros'!$B$4,"Em atraso",IF($F70&lt;='Parâmetros'!$B$4+'Parâmetros'!$B$5,"Vence em breve","No prazo")))))))</f>
        <v/>
      </c>
    </row>
    <row r="71" ht="22" customHeight="1">
      <c r="A71" s="16" t="n"/>
      <c r="B71" s="17" t="n"/>
      <c r="C71" s="16" t="n"/>
      <c r="D71" s="17" t="n"/>
      <c r="E71" s="30" t="n"/>
      <c r="F71" s="30" t="n"/>
      <c r="G71" s="19" t="n"/>
      <c r="H71" s="31" t="n"/>
      <c r="I71" s="28">
        <f>IF(OR($A71="",$G71="",$H71=""),"",IFERROR($G71*$H71,""))</f>
        <v/>
      </c>
      <c r="J71" s="16" t="n"/>
      <c r="K71" s="30" t="n"/>
      <c r="L71" s="31" t="n"/>
      <c r="M71" s="16" t="n"/>
      <c r="N71" s="28">
        <f>IF(OR($A71="",$I71=""),"",IF($J71="Cancelado","",IFERROR($I71-IF($L71="",0,$L71),"")))</f>
        <v/>
      </c>
      <c r="O71" s="22">
        <f>IF($A71="","",IF($J71="","Conferir status",IF($J71="Pago",IF(OR($K71="",$L71=""),"Conferir pagamento","Pago conferido"),IF($J71="Cancelado","Cancelado",IF($F71="","Conferir vencimento",IF($F71&lt;'Parâmetros'!$B$4,"Em atraso",IF($F71&lt;='Parâmetros'!$B$4+'Parâmetros'!$B$5,"Vence em breve","No prazo")))))))</f>
        <v/>
      </c>
    </row>
    <row r="72" ht="22" customHeight="1">
      <c r="A72" s="16" t="n"/>
      <c r="B72" s="17" t="n"/>
      <c r="C72" s="16" t="n"/>
      <c r="D72" s="17" t="n"/>
      <c r="E72" s="30" t="n"/>
      <c r="F72" s="30" t="n"/>
      <c r="G72" s="19" t="n"/>
      <c r="H72" s="31" t="n"/>
      <c r="I72" s="27">
        <f>IF(OR($A72="",$G72="",$H72=""),"",IFERROR($G72*$H72,""))</f>
        <v/>
      </c>
      <c r="J72" s="16" t="n"/>
      <c r="K72" s="30" t="n"/>
      <c r="L72" s="31" t="n"/>
      <c r="M72" s="16" t="n"/>
      <c r="N72" s="27">
        <f>IF(OR($A72="",$I72=""),"",IF($J72="Cancelado","",IFERROR($I72-IF($L72="",0,$L72),"")))</f>
        <v/>
      </c>
      <c r="O72" s="21">
        <f>IF($A72="","",IF($J72="","Conferir status",IF($J72="Pago",IF(OR($K72="",$L72=""),"Conferir pagamento","Pago conferido"),IF($J72="Cancelado","Cancelado",IF($F72="","Conferir vencimento",IF($F72&lt;'Parâmetros'!$B$4,"Em atraso",IF($F72&lt;='Parâmetros'!$B$4+'Parâmetros'!$B$5,"Vence em breve","No prazo")))))))</f>
        <v/>
      </c>
    </row>
    <row r="73" ht="22" customHeight="1">
      <c r="A73" s="16" t="n"/>
      <c r="B73" s="17" t="n"/>
      <c r="C73" s="16" t="n"/>
      <c r="D73" s="17" t="n"/>
      <c r="E73" s="30" t="n"/>
      <c r="F73" s="30" t="n"/>
      <c r="G73" s="19" t="n"/>
      <c r="H73" s="31" t="n"/>
      <c r="I73" s="28">
        <f>IF(OR($A73="",$G73="",$H73=""),"",IFERROR($G73*$H73,""))</f>
        <v/>
      </c>
      <c r="J73" s="16" t="n"/>
      <c r="K73" s="30" t="n"/>
      <c r="L73" s="31" t="n"/>
      <c r="M73" s="16" t="n"/>
      <c r="N73" s="28">
        <f>IF(OR($A73="",$I73=""),"",IF($J73="Cancelado","",IFERROR($I73-IF($L73="",0,$L73),"")))</f>
        <v/>
      </c>
      <c r="O73" s="22">
        <f>IF($A73="","",IF($J73="","Conferir status",IF($J73="Pago",IF(OR($K73="",$L73=""),"Conferir pagamento","Pago conferido"),IF($J73="Cancelado","Cancelado",IF($F73="","Conferir vencimento",IF($F73&lt;'Parâmetros'!$B$4,"Em atraso",IF($F73&lt;='Parâmetros'!$B$4+'Parâmetros'!$B$5,"Vence em breve","No prazo")))))))</f>
        <v/>
      </c>
    </row>
    <row r="74" ht="22" customHeight="1">
      <c r="A74" s="16" t="n"/>
      <c r="B74" s="17" t="n"/>
      <c r="C74" s="16" t="n"/>
      <c r="D74" s="17" t="n"/>
      <c r="E74" s="30" t="n"/>
      <c r="F74" s="30" t="n"/>
      <c r="G74" s="19" t="n"/>
      <c r="H74" s="31" t="n"/>
      <c r="I74" s="27">
        <f>IF(OR($A74="",$G74="",$H74=""),"",IFERROR($G74*$H74,""))</f>
        <v/>
      </c>
      <c r="J74" s="16" t="n"/>
      <c r="K74" s="30" t="n"/>
      <c r="L74" s="31" t="n"/>
      <c r="M74" s="16" t="n"/>
      <c r="N74" s="27">
        <f>IF(OR($A74="",$I74=""),"",IF($J74="Cancelado","",IFERROR($I74-IF($L74="",0,$L74),"")))</f>
        <v/>
      </c>
      <c r="O74" s="21">
        <f>IF($A74="","",IF($J74="","Conferir status",IF($J74="Pago",IF(OR($K74="",$L74=""),"Conferir pagamento","Pago conferido"),IF($J74="Cancelado","Cancelado",IF($F74="","Conferir vencimento",IF($F74&lt;'Parâmetros'!$B$4,"Em atraso",IF($F74&lt;='Parâmetros'!$B$4+'Parâmetros'!$B$5,"Vence em breve","No prazo")))))))</f>
        <v/>
      </c>
    </row>
    <row r="75" ht="22" customHeight="1">
      <c r="A75" s="16" t="n"/>
      <c r="B75" s="17" t="n"/>
      <c r="C75" s="16" t="n"/>
      <c r="D75" s="17" t="n"/>
      <c r="E75" s="30" t="n"/>
      <c r="F75" s="30" t="n"/>
      <c r="G75" s="19" t="n"/>
      <c r="H75" s="31" t="n"/>
      <c r="I75" s="28">
        <f>IF(OR($A75="",$G75="",$H75=""),"",IFERROR($G75*$H75,""))</f>
        <v/>
      </c>
      <c r="J75" s="16" t="n"/>
      <c r="K75" s="30" t="n"/>
      <c r="L75" s="31" t="n"/>
      <c r="M75" s="16" t="n"/>
      <c r="N75" s="28">
        <f>IF(OR($A75="",$I75=""),"",IF($J75="Cancelado","",IFERROR($I75-IF($L75="",0,$L75),"")))</f>
        <v/>
      </c>
      <c r="O75" s="22">
        <f>IF($A75="","",IF($J75="","Conferir status",IF($J75="Pago",IF(OR($K75="",$L75=""),"Conferir pagamento","Pago conferido"),IF($J75="Cancelado","Cancelado",IF($F75="","Conferir vencimento",IF($F75&lt;'Parâmetros'!$B$4,"Em atraso",IF($F75&lt;='Parâmetros'!$B$4+'Parâmetros'!$B$5,"Vence em breve","No prazo")))))))</f>
        <v/>
      </c>
    </row>
    <row r="76" ht="22" customHeight="1">
      <c r="A76" s="16" t="n"/>
      <c r="B76" s="17" t="n"/>
      <c r="C76" s="16" t="n"/>
      <c r="D76" s="17" t="n"/>
      <c r="E76" s="30" t="n"/>
      <c r="F76" s="30" t="n"/>
      <c r="G76" s="19" t="n"/>
      <c r="H76" s="31" t="n"/>
      <c r="I76" s="27">
        <f>IF(OR($A76="",$G76="",$H76=""),"",IFERROR($G76*$H76,""))</f>
        <v/>
      </c>
      <c r="J76" s="16" t="n"/>
      <c r="K76" s="30" t="n"/>
      <c r="L76" s="31" t="n"/>
      <c r="M76" s="16" t="n"/>
      <c r="N76" s="27">
        <f>IF(OR($A76="",$I76=""),"",IF($J76="Cancelado","",IFERROR($I76-IF($L76="",0,$L76),"")))</f>
        <v/>
      </c>
      <c r="O76" s="21">
        <f>IF($A76="","",IF($J76="","Conferir status",IF($J76="Pago",IF(OR($K76="",$L76=""),"Conferir pagamento","Pago conferido"),IF($J76="Cancelado","Cancelado",IF($F76="","Conferir vencimento",IF($F76&lt;'Parâmetros'!$B$4,"Em atraso",IF($F76&lt;='Parâmetros'!$B$4+'Parâmetros'!$B$5,"Vence em breve","No prazo")))))))</f>
        <v/>
      </c>
    </row>
    <row r="77" ht="22" customHeight="1">
      <c r="A77" s="16" t="n"/>
      <c r="B77" s="17" t="n"/>
      <c r="C77" s="16" t="n"/>
      <c r="D77" s="17" t="n"/>
      <c r="E77" s="30" t="n"/>
      <c r="F77" s="30" t="n"/>
      <c r="G77" s="19" t="n"/>
      <c r="H77" s="31" t="n"/>
      <c r="I77" s="28">
        <f>IF(OR($A77="",$G77="",$H77=""),"",IFERROR($G77*$H77,""))</f>
        <v/>
      </c>
      <c r="J77" s="16" t="n"/>
      <c r="K77" s="30" t="n"/>
      <c r="L77" s="31" t="n"/>
      <c r="M77" s="16" t="n"/>
      <c r="N77" s="28">
        <f>IF(OR($A77="",$I77=""),"",IF($J77="Cancelado","",IFERROR($I77-IF($L77="",0,$L77),"")))</f>
        <v/>
      </c>
      <c r="O77" s="22">
        <f>IF($A77="","",IF($J77="","Conferir status",IF($J77="Pago",IF(OR($K77="",$L77=""),"Conferir pagamento","Pago conferido"),IF($J77="Cancelado","Cancelado",IF($F77="","Conferir vencimento",IF($F77&lt;'Parâmetros'!$B$4,"Em atraso",IF($F77&lt;='Parâmetros'!$B$4+'Parâmetros'!$B$5,"Vence em breve","No prazo")))))))</f>
        <v/>
      </c>
    </row>
    <row r="78" ht="22" customHeight="1">
      <c r="A78" s="16" t="n"/>
      <c r="B78" s="17" t="n"/>
      <c r="C78" s="16" t="n"/>
      <c r="D78" s="17" t="n"/>
      <c r="E78" s="30" t="n"/>
      <c r="F78" s="30" t="n"/>
      <c r="G78" s="19" t="n"/>
      <c r="H78" s="31" t="n"/>
      <c r="I78" s="27">
        <f>IF(OR($A78="",$G78="",$H78=""),"",IFERROR($G78*$H78,""))</f>
        <v/>
      </c>
      <c r="J78" s="16" t="n"/>
      <c r="K78" s="30" t="n"/>
      <c r="L78" s="31" t="n"/>
      <c r="M78" s="16" t="n"/>
      <c r="N78" s="27">
        <f>IF(OR($A78="",$I78=""),"",IF($J78="Cancelado","",IFERROR($I78-IF($L78="",0,$L78),"")))</f>
        <v/>
      </c>
      <c r="O78" s="21">
        <f>IF($A78="","",IF($J78="","Conferir status",IF($J78="Pago",IF(OR($K78="",$L78=""),"Conferir pagamento","Pago conferido"),IF($J78="Cancelado","Cancelado",IF($F78="","Conferir vencimento",IF($F78&lt;'Parâmetros'!$B$4,"Em atraso",IF($F78&lt;='Parâmetros'!$B$4+'Parâmetros'!$B$5,"Vence em breve","No prazo")))))))</f>
        <v/>
      </c>
    </row>
    <row r="79" ht="22" customHeight="1">
      <c r="A79" s="16" t="n"/>
      <c r="B79" s="17" t="n"/>
      <c r="C79" s="16" t="n"/>
      <c r="D79" s="17" t="n"/>
      <c r="E79" s="30" t="n"/>
      <c r="F79" s="30" t="n"/>
      <c r="G79" s="19" t="n"/>
      <c r="H79" s="31" t="n"/>
      <c r="I79" s="28">
        <f>IF(OR($A79="",$G79="",$H79=""),"",IFERROR($G79*$H79,""))</f>
        <v/>
      </c>
      <c r="J79" s="16" t="n"/>
      <c r="K79" s="30" t="n"/>
      <c r="L79" s="31" t="n"/>
      <c r="M79" s="16" t="n"/>
      <c r="N79" s="28">
        <f>IF(OR($A79="",$I79=""),"",IF($J79="Cancelado","",IFERROR($I79-IF($L79="",0,$L79),"")))</f>
        <v/>
      </c>
      <c r="O79" s="22">
        <f>IF($A79="","",IF($J79="","Conferir status",IF($J79="Pago",IF(OR($K79="",$L79=""),"Conferir pagamento","Pago conferido"),IF($J79="Cancelado","Cancelado",IF($F79="","Conferir vencimento",IF($F79&lt;'Parâmetros'!$B$4,"Em atraso",IF($F79&lt;='Parâmetros'!$B$4+'Parâmetros'!$B$5,"Vence em breve","No prazo")))))))</f>
        <v/>
      </c>
    </row>
    <row r="80" ht="22" customHeight="1">
      <c r="A80" s="16" t="n"/>
      <c r="B80" s="17" t="n"/>
      <c r="C80" s="16" t="n"/>
      <c r="D80" s="17" t="n"/>
      <c r="E80" s="30" t="n"/>
      <c r="F80" s="30" t="n"/>
      <c r="G80" s="19" t="n"/>
      <c r="H80" s="31" t="n"/>
      <c r="I80" s="27">
        <f>IF(OR($A80="",$G80="",$H80=""),"",IFERROR($G80*$H80,""))</f>
        <v/>
      </c>
      <c r="J80" s="16" t="n"/>
      <c r="K80" s="30" t="n"/>
      <c r="L80" s="31" t="n"/>
      <c r="M80" s="16" t="n"/>
      <c r="N80" s="27">
        <f>IF(OR($A80="",$I80=""),"",IF($J80="Cancelado","",IFERROR($I80-IF($L80="",0,$L80),"")))</f>
        <v/>
      </c>
      <c r="O80" s="21">
        <f>IF($A80="","",IF($J80="","Conferir status",IF($J80="Pago",IF(OR($K80="",$L80=""),"Conferir pagamento","Pago conferido"),IF($J80="Cancelado","Cancelado",IF($F80="","Conferir vencimento",IF($F80&lt;'Parâmetros'!$B$4,"Em atraso",IF($F80&lt;='Parâmetros'!$B$4+'Parâmetros'!$B$5,"Vence em breve","No prazo")))))))</f>
        <v/>
      </c>
    </row>
    <row r="81" ht="22" customHeight="1">
      <c r="A81" s="16" t="n"/>
      <c r="B81" s="17" t="n"/>
      <c r="C81" s="16" t="n"/>
      <c r="D81" s="17" t="n"/>
      <c r="E81" s="30" t="n"/>
      <c r="F81" s="30" t="n"/>
      <c r="G81" s="19" t="n"/>
      <c r="H81" s="31" t="n"/>
      <c r="I81" s="28">
        <f>IF(OR($A81="",$G81="",$H81=""),"",IFERROR($G81*$H81,""))</f>
        <v/>
      </c>
      <c r="J81" s="16" t="n"/>
      <c r="K81" s="30" t="n"/>
      <c r="L81" s="31" t="n"/>
      <c r="M81" s="16" t="n"/>
      <c r="N81" s="28">
        <f>IF(OR($A81="",$I81=""),"",IF($J81="Cancelado","",IFERROR($I81-IF($L81="",0,$L81),"")))</f>
        <v/>
      </c>
      <c r="O81" s="22">
        <f>IF($A81="","",IF($J81="","Conferir status",IF($J81="Pago",IF(OR($K81="",$L81=""),"Conferir pagamento","Pago conferido"),IF($J81="Cancelado","Cancelado",IF($F81="","Conferir vencimento",IF($F81&lt;'Parâmetros'!$B$4,"Em atraso",IF($F81&lt;='Parâmetros'!$B$4+'Parâmetros'!$B$5,"Vence em breve","No prazo")))))))</f>
        <v/>
      </c>
    </row>
    <row r="82" ht="22" customHeight="1">
      <c r="A82" s="16" t="n"/>
      <c r="B82" s="17" t="n"/>
      <c r="C82" s="16" t="n"/>
      <c r="D82" s="17" t="n"/>
      <c r="E82" s="30" t="n"/>
      <c r="F82" s="30" t="n"/>
      <c r="G82" s="19" t="n"/>
      <c r="H82" s="31" t="n"/>
      <c r="I82" s="27">
        <f>IF(OR($A82="",$G82="",$H82=""),"",IFERROR($G82*$H82,""))</f>
        <v/>
      </c>
      <c r="J82" s="16" t="n"/>
      <c r="K82" s="30" t="n"/>
      <c r="L82" s="31" t="n"/>
      <c r="M82" s="16" t="n"/>
      <c r="N82" s="27">
        <f>IF(OR($A82="",$I82=""),"",IF($J82="Cancelado","",IFERROR($I82-IF($L82="",0,$L82),"")))</f>
        <v/>
      </c>
      <c r="O82" s="21">
        <f>IF($A82="","",IF($J82="","Conferir status",IF($J82="Pago",IF(OR($K82="",$L82=""),"Conferir pagamento","Pago conferido"),IF($J82="Cancelado","Cancelado",IF($F82="","Conferir vencimento",IF($F82&lt;'Parâmetros'!$B$4,"Em atraso",IF($F82&lt;='Parâmetros'!$B$4+'Parâmetros'!$B$5,"Vence em breve","No prazo")))))))</f>
        <v/>
      </c>
    </row>
    <row r="83" ht="22" customHeight="1">
      <c r="A83" s="16" t="n"/>
      <c r="B83" s="17" t="n"/>
      <c r="C83" s="16" t="n"/>
      <c r="D83" s="17" t="n"/>
      <c r="E83" s="30" t="n"/>
      <c r="F83" s="30" t="n"/>
      <c r="G83" s="19" t="n"/>
      <c r="H83" s="31" t="n"/>
      <c r="I83" s="28">
        <f>IF(OR($A83="",$G83="",$H83=""),"",IFERROR($G83*$H83,""))</f>
        <v/>
      </c>
      <c r="J83" s="16" t="n"/>
      <c r="K83" s="30" t="n"/>
      <c r="L83" s="31" t="n"/>
      <c r="M83" s="16" t="n"/>
      <c r="N83" s="28">
        <f>IF(OR($A83="",$I83=""),"",IF($J83="Cancelado","",IFERROR($I83-IF($L83="",0,$L83),"")))</f>
        <v/>
      </c>
      <c r="O83" s="22">
        <f>IF($A83="","",IF($J83="","Conferir status",IF($J83="Pago",IF(OR($K83="",$L83=""),"Conferir pagamento","Pago conferido"),IF($J83="Cancelado","Cancelado",IF($F83="","Conferir vencimento",IF($F83&lt;'Parâmetros'!$B$4,"Em atraso",IF($F83&lt;='Parâmetros'!$B$4+'Parâmetros'!$B$5,"Vence em breve","No prazo")))))))</f>
        <v/>
      </c>
    </row>
    <row r="84" ht="22" customHeight="1">
      <c r="A84" s="16" t="n"/>
      <c r="B84" s="17" t="n"/>
      <c r="C84" s="16" t="n"/>
      <c r="D84" s="17" t="n"/>
      <c r="E84" s="30" t="n"/>
      <c r="F84" s="30" t="n"/>
      <c r="G84" s="19" t="n"/>
      <c r="H84" s="31" t="n"/>
      <c r="I84" s="27">
        <f>IF(OR($A84="",$G84="",$H84=""),"",IFERROR($G84*$H84,""))</f>
        <v/>
      </c>
      <c r="J84" s="16" t="n"/>
      <c r="K84" s="30" t="n"/>
      <c r="L84" s="31" t="n"/>
      <c r="M84" s="16" t="n"/>
      <c r="N84" s="27">
        <f>IF(OR($A84="",$I84=""),"",IF($J84="Cancelado","",IFERROR($I84-IF($L84="",0,$L84),"")))</f>
        <v/>
      </c>
      <c r="O84" s="21">
        <f>IF($A84="","",IF($J84="","Conferir status",IF($J84="Pago",IF(OR($K84="",$L84=""),"Conferir pagamento","Pago conferido"),IF($J84="Cancelado","Cancelado",IF($F84="","Conferir vencimento",IF($F84&lt;'Parâmetros'!$B$4,"Em atraso",IF($F84&lt;='Parâmetros'!$B$4+'Parâmetros'!$B$5,"Vence em breve","No prazo")))))))</f>
        <v/>
      </c>
    </row>
    <row r="85" ht="22" customHeight="1">
      <c r="A85" s="16" t="n"/>
      <c r="B85" s="17" t="n"/>
      <c r="C85" s="16" t="n"/>
      <c r="D85" s="17" t="n"/>
      <c r="E85" s="30" t="n"/>
      <c r="F85" s="30" t="n"/>
      <c r="G85" s="19" t="n"/>
      <c r="H85" s="31" t="n"/>
      <c r="I85" s="28">
        <f>IF(OR($A85="",$G85="",$H85=""),"",IFERROR($G85*$H85,""))</f>
        <v/>
      </c>
      <c r="J85" s="16" t="n"/>
      <c r="K85" s="30" t="n"/>
      <c r="L85" s="31" t="n"/>
      <c r="M85" s="16" t="n"/>
      <c r="N85" s="28">
        <f>IF(OR($A85="",$I85=""),"",IF($J85="Cancelado","",IFERROR($I85-IF($L85="",0,$L85),"")))</f>
        <v/>
      </c>
      <c r="O85" s="22">
        <f>IF($A85="","",IF($J85="","Conferir status",IF($J85="Pago",IF(OR($K85="",$L85=""),"Conferir pagamento","Pago conferido"),IF($J85="Cancelado","Cancelado",IF($F85="","Conferir vencimento",IF($F85&lt;'Parâmetros'!$B$4,"Em atraso",IF($F85&lt;='Parâmetros'!$B$4+'Parâmetros'!$B$5,"Vence em breve","No prazo")))))))</f>
        <v/>
      </c>
    </row>
    <row r="86" ht="22" customHeight="1">
      <c r="A86" s="16" t="n"/>
      <c r="B86" s="17" t="n"/>
      <c r="C86" s="16" t="n"/>
      <c r="D86" s="17" t="n"/>
      <c r="E86" s="30" t="n"/>
      <c r="F86" s="30" t="n"/>
      <c r="G86" s="19" t="n"/>
      <c r="H86" s="31" t="n"/>
      <c r="I86" s="27">
        <f>IF(OR($A86="",$G86="",$H86=""),"",IFERROR($G86*$H86,""))</f>
        <v/>
      </c>
      <c r="J86" s="16" t="n"/>
      <c r="K86" s="30" t="n"/>
      <c r="L86" s="31" t="n"/>
      <c r="M86" s="16" t="n"/>
      <c r="N86" s="27">
        <f>IF(OR($A86="",$I86=""),"",IF($J86="Cancelado","",IFERROR($I86-IF($L86="",0,$L86),"")))</f>
        <v/>
      </c>
      <c r="O86" s="21">
        <f>IF($A86="","",IF($J86="","Conferir status",IF($J86="Pago",IF(OR($K86="",$L86=""),"Conferir pagamento","Pago conferido"),IF($J86="Cancelado","Cancelado",IF($F86="","Conferir vencimento",IF($F86&lt;'Parâmetros'!$B$4,"Em atraso",IF($F86&lt;='Parâmetros'!$B$4+'Parâmetros'!$B$5,"Vence em breve","No prazo")))))))</f>
        <v/>
      </c>
    </row>
    <row r="87" ht="22" customHeight="1">
      <c r="A87" s="16" t="n"/>
      <c r="B87" s="17" t="n"/>
      <c r="C87" s="16" t="n"/>
      <c r="D87" s="17" t="n"/>
      <c r="E87" s="30" t="n"/>
      <c r="F87" s="30" t="n"/>
      <c r="G87" s="19" t="n"/>
      <c r="H87" s="31" t="n"/>
      <c r="I87" s="28">
        <f>IF(OR($A87="",$G87="",$H87=""),"",IFERROR($G87*$H87,""))</f>
        <v/>
      </c>
      <c r="J87" s="16" t="n"/>
      <c r="K87" s="30" t="n"/>
      <c r="L87" s="31" t="n"/>
      <c r="M87" s="16" t="n"/>
      <c r="N87" s="28">
        <f>IF(OR($A87="",$I87=""),"",IF($J87="Cancelado","",IFERROR($I87-IF($L87="",0,$L87),"")))</f>
        <v/>
      </c>
      <c r="O87" s="22">
        <f>IF($A87="","",IF($J87="","Conferir status",IF($J87="Pago",IF(OR($K87="",$L87=""),"Conferir pagamento","Pago conferido"),IF($J87="Cancelado","Cancelado",IF($F87="","Conferir vencimento",IF($F87&lt;'Parâmetros'!$B$4,"Em atraso",IF($F87&lt;='Parâmetros'!$B$4+'Parâmetros'!$B$5,"Vence em breve","No prazo")))))))</f>
        <v/>
      </c>
    </row>
    <row r="88" ht="22" customHeight="1">
      <c r="A88" s="16" t="n"/>
      <c r="B88" s="17" t="n"/>
      <c r="C88" s="16" t="n"/>
      <c r="D88" s="17" t="n"/>
      <c r="E88" s="30" t="n"/>
      <c r="F88" s="30" t="n"/>
      <c r="G88" s="19" t="n"/>
      <c r="H88" s="31" t="n"/>
      <c r="I88" s="27">
        <f>IF(OR($A88="",$G88="",$H88=""),"",IFERROR($G88*$H88,""))</f>
        <v/>
      </c>
      <c r="J88" s="16" t="n"/>
      <c r="K88" s="30" t="n"/>
      <c r="L88" s="31" t="n"/>
      <c r="M88" s="16" t="n"/>
      <c r="N88" s="27">
        <f>IF(OR($A88="",$I88=""),"",IF($J88="Cancelado","",IFERROR($I88-IF($L88="",0,$L88),"")))</f>
        <v/>
      </c>
      <c r="O88" s="21">
        <f>IF($A88="","",IF($J88="","Conferir status",IF($J88="Pago",IF(OR($K88="",$L88=""),"Conferir pagamento","Pago conferido"),IF($J88="Cancelado","Cancelado",IF($F88="","Conferir vencimento",IF($F88&lt;'Parâmetros'!$B$4,"Em atraso",IF($F88&lt;='Parâmetros'!$B$4+'Parâmetros'!$B$5,"Vence em breve","No prazo")))))))</f>
        <v/>
      </c>
    </row>
    <row r="89" ht="22" customHeight="1">
      <c r="A89" s="16" t="n"/>
      <c r="B89" s="17" t="n"/>
      <c r="C89" s="16" t="n"/>
      <c r="D89" s="17" t="n"/>
      <c r="E89" s="30" t="n"/>
      <c r="F89" s="30" t="n"/>
      <c r="G89" s="19" t="n"/>
      <c r="H89" s="31" t="n"/>
      <c r="I89" s="28">
        <f>IF(OR($A89="",$G89="",$H89=""),"",IFERROR($G89*$H89,""))</f>
        <v/>
      </c>
      <c r="J89" s="16" t="n"/>
      <c r="K89" s="30" t="n"/>
      <c r="L89" s="31" t="n"/>
      <c r="M89" s="16" t="n"/>
      <c r="N89" s="28">
        <f>IF(OR($A89="",$I89=""),"",IF($J89="Cancelado","",IFERROR($I89-IF($L89="",0,$L89),"")))</f>
        <v/>
      </c>
      <c r="O89" s="22">
        <f>IF($A89="","",IF($J89="","Conferir status",IF($J89="Pago",IF(OR($K89="",$L89=""),"Conferir pagamento","Pago conferido"),IF($J89="Cancelado","Cancelado",IF($F89="","Conferir vencimento",IF($F89&lt;'Parâmetros'!$B$4,"Em atraso",IF($F89&lt;='Parâmetros'!$B$4+'Parâmetros'!$B$5,"Vence em breve","No prazo")))))))</f>
        <v/>
      </c>
    </row>
    <row r="90" ht="22" customHeight="1">
      <c r="A90" s="16" t="n"/>
      <c r="B90" s="17" t="n"/>
      <c r="C90" s="16" t="n"/>
      <c r="D90" s="17" t="n"/>
      <c r="E90" s="30" t="n"/>
      <c r="F90" s="30" t="n"/>
      <c r="G90" s="19" t="n"/>
      <c r="H90" s="31" t="n"/>
      <c r="I90" s="27">
        <f>IF(OR($A90="",$G90="",$H90=""),"",IFERROR($G90*$H90,""))</f>
        <v/>
      </c>
      <c r="J90" s="16" t="n"/>
      <c r="K90" s="30" t="n"/>
      <c r="L90" s="31" t="n"/>
      <c r="M90" s="16" t="n"/>
      <c r="N90" s="27">
        <f>IF(OR($A90="",$I90=""),"",IF($J90="Cancelado","",IFERROR($I90-IF($L90="",0,$L90),"")))</f>
        <v/>
      </c>
      <c r="O90" s="21">
        <f>IF($A90="","",IF($J90="","Conferir status",IF($J90="Pago",IF(OR($K90="",$L90=""),"Conferir pagamento","Pago conferido"),IF($J90="Cancelado","Cancelado",IF($F90="","Conferir vencimento",IF($F90&lt;'Parâmetros'!$B$4,"Em atraso",IF($F90&lt;='Parâmetros'!$B$4+'Parâmetros'!$B$5,"Vence em breve","No prazo")))))))</f>
        <v/>
      </c>
    </row>
    <row r="91" ht="22" customHeight="1">
      <c r="A91" s="16" t="n"/>
      <c r="B91" s="17" t="n"/>
      <c r="C91" s="16" t="n"/>
      <c r="D91" s="17" t="n"/>
      <c r="E91" s="30" t="n"/>
      <c r="F91" s="30" t="n"/>
      <c r="G91" s="19" t="n"/>
      <c r="H91" s="31" t="n"/>
      <c r="I91" s="28">
        <f>IF(OR($A91="",$G91="",$H91=""),"",IFERROR($G91*$H91,""))</f>
        <v/>
      </c>
      <c r="J91" s="16" t="n"/>
      <c r="K91" s="30" t="n"/>
      <c r="L91" s="31" t="n"/>
      <c r="M91" s="16" t="n"/>
      <c r="N91" s="28">
        <f>IF(OR($A91="",$I91=""),"",IF($J91="Cancelado","",IFERROR($I91-IF($L91="",0,$L91),"")))</f>
        <v/>
      </c>
      <c r="O91" s="22">
        <f>IF($A91="","",IF($J91="","Conferir status",IF($J91="Pago",IF(OR($K91="",$L91=""),"Conferir pagamento","Pago conferido"),IF($J91="Cancelado","Cancelado",IF($F91="","Conferir vencimento",IF($F91&lt;'Parâmetros'!$B$4,"Em atraso",IF($F91&lt;='Parâmetros'!$B$4+'Parâmetros'!$B$5,"Vence em breve","No prazo")))))))</f>
        <v/>
      </c>
    </row>
    <row r="92" ht="22" customHeight="1">
      <c r="A92" s="16" t="n"/>
      <c r="B92" s="17" t="n"/>
      <c r="C92" s="16" t="n"/>
      <c r="D92" s="17" t="n"/>
      <c r="E92" s="30" t="n"/>
      <c r="F92" s="30" t="n"/>
      <c r="G92" s="19" t="n"/>
      <c r="H92" s="31" t="n"/>
      <c r="I92" s="27">
        <f>IF(OR($A92="",$G92="",$H92=""),"",IFERROR($G92*$H92,""))</f>
        <v/>
      </c>
      <c r="J92" s="16" t="n"/>
      <c r="K92" s="30" t="n"/>
      <c r="L92" s="31" t="n"/>
      <c r="M92" s="16" t="n"/>
      <c r="N92" s="27">
        <f>IF(OR($A92="",$I92=""),"",IF($J92="Cancelado","",IFERROR($I92-IF($L92="",0,$L92),"")))</f>
        <v/>
      </c>
      <c r="O92" s="21">
        <f>IF($A92="","",IF($J92="","Conferir status",IF($J92="Pago",IF(OR($K92="",$L92=""),"Conferir pagamento","Pago conferido"),IF($J92="Cancelado","Cancelado",IF($F92="","Conferir vencimento",IF($F92&lt;'Parâmetros'!$B$4,"Em atraso",IF($F92&lt;='Parâmetros'!$B$4+'Parâmetros'!$B$5,"Vence em breve","No prazo")))))))</f>
        <v/>
      </c>
    </row>
    <row r="93" ht="22" customHeight="1">
      <c r="A93" s="16" t="n"/>
      <c r="B93" s="17" t="n"/>
      <c r="C93" s="16" t="n"/>
      <c r="D93" s="17" t="n"/>
      <c r="E93" s="30" t="n"/>
      <c r="F93" s="30" t="n"/>
      <c r="G93" s="19" t="n"/>
      <c r="H93" s="31" t="n"/>
      <c r="I93" s="28">
        <f>IF(OR($A93="",$G93="",$H93=""),"",IFERROR($G93*$H93,""))</f>
        <v/>
      </c>
      <c r="J93" s="16" t="n"/>
      <c r="K93" s="30" t="n"/>
      <c r="L93" s="31" t="n"/>
      <c r="M93" s="16" t="n"/>
      <c r="N93" s="28">
        <f>IF(OR($A93="",$I93=""),"",IF($J93="Cancelado","",IFERROR($I93-IF($L93="",0,$L93),"")))</f>
        <v/>
      </c>
      <c r="O93" s="22">
        <f>IF($A93="","",IF($J93="","Conferir status",IF($J93="Pago",IF(OR($K93="",$L93=""),"Conferir pagamento","Pago conferido"),IF($J93="Cancelado","Cancelado",IF($F93="","Conferir vencimento",IF($F93&lt;'Parâmetros'!$B$4,"Em atraso",IF($F93&lt;='Parâmetros'!$B$4+'Parâmetros'!$B$5,"Vence em breve","No prazo")))))))</f>
        <v/>
      </c>
    </row>
    <row r="94" ht="22" customHeight="1">
      <c r="A94" s="16" t="n"/>
      <c r="B94" s="17" t="n"/>
      <c r="C94" s="16" t="n"/>
      <c r="D94" s="17" t="n"/>
      <c r="E94" s="30" t="n"/>
      <c r="F94" s="30" t="n"/>
      <c r="G94" s="19" t="n"/>
      <c r="H94" s="31" t="n"/>
      <c r="I94" s="27">
        <f>IF(OR($A94="",$G94="",$H94=""),"",IFERROR($G94*$H94,""))</f>
        <v/>
      </c>
      <c r="J94" s="16" t="n"/>
      <c r="K94" s="30" t="n"/>
      <c r="L94" s="31" t="n"/>
      <c r="M94" s="16" t="n"/>
      <c r="N94" s="27">
        <f>IF(OR($A94="",$I94=""),"",IF($J94="Cancelado","",IFERROR($I94-IF($L94="",0,$L94),"")))</f>
        <v/>
      </c>
      <c r="O94" s="21">
        <f>IF($A94="","",IF($J94="","Conferir status",IF($J94="Pago",IF(OR($K94="",$L94=""),"Conferir pagamento","Pago conferido"),IF($J94="Cancelado","Cancelado",IF($F94="","Conferir vencimento",IF($F94&lt;'Parâmetros'!$B$4,"Em atraso",IF($F94&lt;='Parâmetros'!$B$4+'Parâmetros'!$B$5,"Vence em breve","No prazo")))))))</f>
        <v/>
      </c>
    </row>
    <row r="95" ht="22" customHeight="1">
      <c r="A95" s="16" t="n"/>
      <c r="B95" s="17" t="n"/>
      <c r="C95" s="16" t="n"/>
      <c r="D95" s="17" t="n"/>
      <c r="E95" s="30" t="n"/>
      <c r="F95" s="30" t="n"/>
      <c r="G95" s="19" t="n"/>
      <c r="H95" s="31" t="n"/>
      <c r="I95" s="28">
        <f>IF(OR($A95="",$G95="",$H95=""),"",IFERROR($G95*$H95,""))</f>
        <v/>
      </c>
      <c r="J95" s="16" t="n"/>
      <c r="K95" s="30" t="n"/>
      <c r="L95" s="31" t="n"/>
      <c r="M95" s="16" t="n"/>
      <c r="N95" s="28">
        <f>IF(OR($A95="",$I95=""),"",IF($J95="Cancelado","",IFERROR($I95-IF($L95="",0,$L95),"")))</f>
        <v/>
      </c>
      <c r="O95" s="22">
        <f>IF($A95="","",IF($J95="","Conferir status",IF($J95="Pago",IF(OR($K95="",$L95=""),"Conferir pagamento","Pago conferido"),IF($J95="Cancelado","Cancelado",IF($F95="","Conferir vencimento",IF($F95&lt;'Parâmetros'!$B$4,"Em atraso",IF($F95&lt;='Parâmetros'!$B$4+'Parâmetros'!$B$5,"Vence em breve","No prazo")))))))</f>
        <v/>
      </c>
    </row>
    <row r="96" ht="22" customHeight="1">
      <c r="A96" s="16" t="n"/>
      <c r="B96" s="17" t="n"/>
      <c r="C96" s="16" t="n"/>
      <c r="D96" s="17" t="n"/>
      <c r="E96" s="30" t="n"/>
      <c r="F96" s="30" t="n"/>
      <c r="G96" s="19" t="n"/>
      <c r="H96" s="31" t="n"/>
      <c r="I96" s="27">
        <f>IF(OR($A96="",$G96="",$H96=""),"",IFERROR($G96*$H96,""))</f>
        <v/>
      </c>
      <c r="J96" s="16" t="n"/>
      <c r="K96" s="30" t="n"/>
      <c r="L96" s="31" t="n"/>
      <c r="M96" s="16" t="n"/>
      <c r="N96" s="27">
        <f>IF(OR($A96="",$I96=""),"",IF($J96="Cancelado","",IFERROR($I96-IF($L96="",0,$L96),"")))</f>
        <v/>
      </c>
      <c r="O96" s="21">
        <f>IF($A96="","",IF($J96="","Conferir status",IF($J96="Pago",IF(OR($K96="",$L96=""),"Conferir pagamento","Pago conferido"),IF($J96="Cancelado","Cancelado",IF($F96="","Conferir vencimento",IF($F96&lt;'Parâmetros'!$B$4,"Em atraso",IF($F96&lt;='Parâmetros'!$B$4+'Parâmetros'!$B$5,"Vence em breve","No prazo")))))))</f>
        <v/>
      </c>
    </row>
    <row r="97" ht="22" customHeight="1">
      <c r="A97" s="16" t="n"/>
      <c r="B97" s="17" t="n"/>
      <c r="C97" s="16" t="n"/>
      <c r="D97" s="17" t="n"/>
      <c r="E97" s="30" t="n"/>
      <c r="F97" s="30" t="n"/>
      <c r="G97" s="19" t="n"/>
      <c r="H97" s="31" t="n"/>
      <c r="I97" s="28">
        <f>IF(OR($A97="",$G97="",$H97=""),"",IFERROR($G97*$H97,""))</f>
        <v/>
      </c>
      <c r="J97" s="16" t="n"/>
      <c r="K97" s="30" t="n"/>
      <c r="L97" s="31" t="n"/>
      <c r="M97" s="16" t="n"/>
      <c r="N97" s="28">
        <f>IF(OR($A97="",$I97=""),"",IF($J97="Cancelado","",IFERROR($I97-IF($L97="",0,$L97),"")))</f>
        <v/>
      </c>
      <c r="O97" s="22">
        <f>IF($A97="","",IF($J97="","Conferir status",IF($J97="Pago",IF(OR($K97="",$L97=""),"Conferir pagamento","Pago conferido"),IF($J97="Cancelado","Cancelado",IF($F97="","Conferir vencimento",IF($F97&lt;'Parâmetros'!$B$4,"Em atraso",IF($F97&lt;='Parâmetros'!$B$4+'Parâmetros'!$B$5,"Vence em breve","No prazo")))))))</f>
        <v/>
      </c>
    </row>
    <row r="98" ht="22" customHeight="1">
      <c r="A98" s="16" t="n"/>
      <c r="B98" s="17" t="n"/>
      <c r="C98" s="16" t="n"/>
      <c r="D98" s="17" t="n"/>
      <c r="E98" s="30" t="n"/>
      <c r="F98" s="30" t="n"/>
      <c r="G98" s="19" t="n"/>
      <c r="H98" s="31" t="n"/>
      <c r="I98" s="27">
        <f>IF(OR($A98="",$G98="",$H98=""),"",IFERROR($G98*$H98,""))</f>
        <v/>
      </c>
      <c r="J98" s="16" t="n"/>
      <c r="K98" s="30" t="n"/>
      <c r="L98" s="31" t="n"/>
      <c r="M98" s="16" t="n"/>
      <c r="N98" s="27">
        <f>IF(OR($A98="",$I98=""),"",IF($J98="Cancelado","",IFERROR($I98-IF($L98="",0,$L98),"")))</f>
        <v/>
      </c>
      <c r="O98" s="21">
        <f>IF($A98="","",IF($J98="","Conferir status",IF($J98="Pago",IF(OR($K98="",$L98=""),"Conferir pagamento","Pago conferido"),IF($J98="Cancelado","Cancelado",IF($F98="","Conferir vencimento",IF($F98&lt;'Parâmetros'!$B$4,"Em atraso",IF($F98&lt;='Parâmetros'!$B$4+'Parâmetros'!$B$5,"Vence em breve","No prazo")))))))</f>
        <v/>
      </c>
    </row>
    <row r="99" ht="22" customHeight="1">
      <c r="A99" s="16" t="n"/>
      <c r="B99" s="17" t="n"/>
      <c r="C99" s="16" t="n"/>
      <c r="D99" s="17" t="n"/>
      <c r="E99" s="30" t="n"/>
      <c r="F99" s="30" t="n"/>
      <c r="G99" s="19" t="n"/>
      <c r="H99" s="31" t="n"/>
      <c r="I99" s="28">
        <f>IF(OR($A99="",$G99="",$H99=""),"",IFERROR($G99*$H99,""))</f>
        <v/>
      </c>
      <c r="J99" s="16" t="n"/>
      <c r="K99" s="30" t="n"/>
      <c r="L99" s="31" t="n"/>
      <c r="M99" s="16" t="n"/>
      <c r="N99" s="28">
        <f>IF(OR($A99="",$I99=""),"",IF($J99="Cancelado","",IFERROR($I99-IF($L99="",0,$L99),"")))</f>
        <v/>
      </c>
      <c r="O99" s="22">
        <f>IF($A99="","",IF($J99="","Conferir status",IF($J99="Pago",IF(OR($K99="",$L99=""),"Conferir pagamento","Pago conferido"),IF($J99="Cancelado","Cancelado",IF($F99="","Conferir vencimento",IF($F99&lt;'Parâmetros'!$B$4,"Em atraso",IF($F99&lt;='Parâmetros'!$B$4+'Parâmetros'!$B$5,"Vence em breve","No prazo")))))))</f>
        <v/>
      </c>
    </row>
    <row r="100" ht="22" customHeight="1">
      <c r="A100" s="16" t="n"/>
      <c r="B100" s="17" t="n"/>
      <c r="C100" s="16" t="n"/>
      <c r="D100" s="17" t="n"/>
      <c r="E100" s="30" t="n"/>
      <c r="F100" s="30" t="n"/>
      <c r="G100" s="19" t="n"/>
      <c r="H100" s="31" t="n"/>
      <c r="I100" s="27">
        <f>IF(OR($A100="",$G100="",$H100=""),"",IFERROR($G100*$H100,""))</f>
        <v/>
      </c>
      <c r="J100" s="16" t="n"/>
      <c r="K100" s="30" t="n"/>
      <c r="L100" s="31" t="n"/>
      <c r="M100" s="16" t="n"/>
      <c r="N100" s="27">
        <f>IF(OR($A100="",$I100=""),"",IF($J100="Cancelado","",IFERROR($I100-IF($L100="",0,$L100),"")))</f>
        <v/>
      </c>
      <c r="O100" s="21">
        <f>IF($A100="","",IF($J100="","Conferir status",IF($J100="Pago",IF(OR($K100="",$L100=""),"Conferir pagamento","Pago conferido"),IF($J100="Cancelado","Cancelado",IF($F100="","Conferir vencimento",IF($F100&lt;'Parâmetros'!$B$4,"Em atraso",IF($F100&lt;='Parâmetros'!$B$4+'Parâmetros'!$B$5,"Vence em breve","No prazo")))))))</f>
        <v/>
      </c>
    </row>
    <row r="101" ht="22" customHeight="1">
      <c r="A101" s="16" t="n"/>
      <c r="B101" s="17" t="n"/>
      <c r="C101" s="16" t="n"/>
      <c r="D101" s="17" t="n"/>
      <c r="E101" s="30" t="n"/>
      <c r="F101" s="30" t="n"/>
      <c r="G101" s="19" t="n"/>
      <c r="H101" s="31" t="n"/>
      <c r="I101" s="28">
        <f>IF(OR($A101="",$G101="",$H101=""),"",IFERROR($G101*$H101,""))</f>
        <v/>
      </c>
      <c r="J101" s="16" t="n"/>
      <c r="K101" s="30" t="n"/>
      <c r="L101" s="31" t="n"/>
      <c r="M101" s="16" t="n"/>
      <c r="N101" s="28">
        <f>IF(OR($A101="",$I101=""),"",IF($J101="Cancelado","",IFERROR($I101-IF($L101="",0,$L101),"")))</f>
        <v/>
      </c>
      <c r="O101" s="22">
        <f>IF($A101="","",IF($J101="","Conferir status",IF($J101="Pago",IF(OR($K101="",$L101=""),"Conferir pagamento","Pago conferido"),IF($J101="Cancelado","Cancelado",IF($F101="","Conferir vencimento",IF($F101&lt;'Parâmetros'!$B$4,"Em atraso",IF($F101&lt;='Parâmetros'!$B$4+'Parâmetros'!$B$5,"Vence em breve","No prazo")))))))</f>
        <v/>
      </c>
    </row>
    <row r="102" ht="22" customHeight="1">
      <c r="A102" s="16" t="n"/>
      <c r="B102" s="17" t="n"/>
      <c r="C102" s="16" t="n"/>
      <c r="D102" s="17" t="n"/>
      <c r="E102" s="30" t="n"/>
      <c r="F102" s="30" t="n"/>
      <c r="G102" s="19" t="n"/>
      <c r="H102" s="31" t="n"/>
      <c r="I102" s="27">
        <f>IF(OR($A102="",$G102="",$H102=""),"",IFERROR($G102*$H102,""))</f>
        <v/>
      </c>
      <c r="J102" s="16" t="n"/>
      <c r="K102" s="30" t="n"/>
      <c r="L102" s="31" t="n"/>
      <c r="M102" s="16" t="n"/>
      <c r="N102" s="27">
        <f>IF(OR($A102="",$I102=""),"",IF($J102="Cancelado","",IFERROR($I102-IF($L102="",0,$L102),"")))</f>
        <v/>
      </c>
      <c r="O102" s="21">
        <f>IF($A102="","",IF($J102="","Conferir status",IF($J102="Pago",IF(OR($K102="",$L102=""),"Conferir pagamento","Pago conferido"),IF($J102="Cancelado","Cancelado",IF($F102="","Conferir vencimento",IF($F102&lt;'Parâmetros'!$B$4,"Em atraso",IF($F102&lt;='Parâmetros'!$B$4+'Parâmetros'!$B$5,"Vence em breve","No prazo")))))))</f>
        <v/>
      </c>
    </row>
    <row r="103" ht="22" customHeight="1">
      <c r="A103" s="16" t="n"/>
      <c r="B103" s="17" t="n"/>
      <c r="C103" s="16" t="n"/>
      <c r="D103" s="17" t="n"/>
      <c r="E103" s="30" t="n"/>
      <c r="F103" s="30" t="n"/>
      <c r="G103" s="19" t="n"/>
      <c r="H103" s="31" t="n"/>
      <c r="I103" s="28">
        <f>IF(OR($A103="",$G103="",$H103=""),"",IFERROR($G103*$H103,""))</f>
        <v/>
      </c>
      <c r="J103" s="16" t="n"/>
      <c r="K103" s="30" t="n"/>
      <c r="L103" s="31" t="n"/>
      <c r="M103" s="16" t="n"/>
      <c r="N103" s="28">
        <f>IF(OR($A103="",$I103=""),"",IF($J103="Cancelado","",IFERROR($I103-IF($L103="",0,$L103),"")))</f>
        <v/>
      </c>
      <c r="O103" s="22">
        <f>IF($A103="","",IF($J103="","Conferir status",IF($J103="Pago",IF(OR($K103="",$L103=""),"Conferir pagamento","Pago conferido"),IF($J103="Cancelado","Cancelado",IF($F103="","Conferir vencimento",IF($F103&lt;'Parâmetros'!$B$4,"Em atraso",IF($F103&lt;='Parâmetros'!$B$4+'Parâmetros'!$B$5,"Vence em breve","No prazo")))))))</f>
        <v/>
      </c>
    </row>
  </sheetData>
  <autoFilter ref="A3:O103"/>
  <mergeCells count="1">
    <mergeCell ref="A1:O1"/>
  </mergeCells>
  <conditionalFormatting sqref="A4:A103">
    <cfRule type="expression" priority="1" dxfId="0">
      <formula>AND($A4&lt;&gt;"",COUNTIF($A$4:$A$103,$A4)&gt;1)</formula>
    </cfRule>
  </conditionalFormatting>
  <conditionalFormatting sqref="F4:F103">
    <cfRule type="expression" priority="2" dxfId="0">
      <formula>$O4="Em atraso"</formula>
    </cfRule>
  </conditionalFormatting>
  <conditionalFormatting sqref="O4:O103">
    <cfRule type="expression" priority="3" dxfId="0">
      <formula>OR($O4="Em atraso",LEFT($O4,8)="Conferir")</formula>
    </cfRule>
    <cfRule type="expression" priority="4" dxfId="1">
      <formula>$O4="Pago conferido"</formula>
    </cfRule>
  </conditionalFormatting>
  <conditionalFormatting sqref="N4:N103">
    <cfRule type="expression" priority="5" dxfId="0">
      <formula>AND(ISNUMBER($N4),$N4&lt;0)</formula>
    </cfRule>
  </conditionalFormatting>
  <dataValidations count="7">
    <dataValidation sqref="C4:C103" showDropDown="0" showInputMessage="1" showErrorMessage="1" allowBlank="0" errorTitle="Categoria inválida" error="Escolha uma categoria disponível na aba Parâmetros." promptTitle="Categoria" prompt="Selecione uma categoria estável da lista." type="list">
      <formula1>INDIRECT("'Parâmetros'!$D$4:$D$12")</formula1>
    </dataValidation>
    <dataValidation sqref="J4:J103" showDropDown="0" showInputMessage="1" showErrorMessage="1" allowBlank="0" errorTitle="Status inválido" error="Escolha Em aberto, Pago ou Cancelado." promptTitle="Status" prompt="Atualize o estado da obrigação." type="list">
      <formula1>INDIRECT("'Parâmetros'!$F$4:$F$6")</formula1>
    </dataValidation>
    <dataValidation sqref="M4:M103" showDropDown="0" showInputMessage="0" showErrorMessage="1" allowBlank="0" errorTitle="Forma inválida" error="Escolha uma forma disponível na aba Parâmetros." type="list">
      <formula1>INDIRECT("'Parâmetros'!$H$4:$H$8")</formula1>
    </dataValidation>
    <dataValidation sqref="E4:F103 K4:K103" showDropDown="0" showInputMessage="0" showErrorMessage="1" allowBlank="0" errorTitle="Data inválida" error="Informe uma data válida dentro do período permitido." type="date" operator="between">
      <formula1>DATE(2016,1,1)</formula1>
      <formula2>DATE(2036,12,31)</formula2>
    </dataValidation>
    <dataValidation sqref="G4:G103" showDropDown="0" showInputMessage="0" showErrorMessage="1" allowBlank="0" errorTitle="Quantidade inválida" error="Informe uma quantidade maior que zero e até 10.000." type="decimal" operator="between">
      <formula1>0.01</formula1>
      <formula2>10000</formula2>
    </dataValidation>
    <dataValidation sqref="H4:H103" showDropDown="0" showInputMessage="0" showErrorMessage="1" allowBlank="0" errorTitle="Valor unitário inválido" error="Informe um valor maior que zero e até R$ 1.000.000,00." type="decimal" operator="between">
      <formula1>0.01</formula1>
      <formula2>1000000</formula2>
    </dataValidation>
    <dataValidation sqref="L4:L103" showDropDown="0" showInputMessage="0" showErrorMessage="1" allowBlank="0" errorTitle="Valor pago inválido" error="Informe um valor entre zero e R$ 1.000.000,00." type="decimal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9" customWidth="1" min="2" max="2"/>
    <col width="3" customWidth="1" min="3" max="3"/>
    <col width="22" customWidth="1" min="4" max="4"/>
    <col width="3" customWidth="1" min="5" max="5"/>
    <col width="18" customWidth="1" min="6" max="6"/>
    <col width="3" customWidth="1" min="7" max="7"/>
    <col width="23" customWidth="1" min="8" max="8"/>
  </cols>
  <sheetData>
    <row r="1" ht="30" customHeight="1">
      <c r="A1" s="1" t="inlineStr">
        <is>
          <t>Parâmetros editáveis do controle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Premissa</t>
        </is>
      </c>
      <c r="B3" s="4" t="inlineStr">
        <is>
          <t>Valor</t>
        </is>
      </c>
      <c r="D3" s="4" t="inlineStr">
        <is>
          <t>Categorias</t>
        </is>
      </c>
      <c r="F3" s="4" t="inlineStr">
        <is>
          <t>Status</t>
        </is>
      </c>
      <c r="H3" s="4" t="inlineStr">
        <is>
          <t>Formas de pagamento</t>
        </is>
      </c>
    </row>
    <row r="4" ht="22" customHeight="1">
      <c r="A4" s="7" t="inlineStr">
        <is>
          <t>Data de referência</t>
        </is>
      </c>
      <c r="B4" s="32" t="n">
        <v>46273</v>
      </c>
      <c r="D4" s="17" t="inlineStr">
        <is>
          <t>Produtos</t>
        </is>
      </c>
      <c r="F4" s="17" t="inlineStr">
        <is>
          <t>Em aberto</t>
        </is>
      </c>
      <c r="H4" s="17" t="inlineStr">
        <is>
          <t>PIX</t>
        </is>
      </c>
    </row>
    <row r="5" ht="22" customHeight="1">
      <c r="A5" s="11" t="inlineStr">
        <is>
          <t>Dias para alerta de vencimento</t>
        </is>
      </c>
      <c r="B5" s="24" t="n">
        <v>7</v>
      </c>
      <c r="D5" s="17" t="inlineStr">
        <is>
          <t>Higiene</t>
        </is>
      </c>
      <c r="F5" s="17" t="inlineStr">
        <is>
          <t>Pago</t>
        </is>
      </c>
      <c r="H5" s="17" t="inlineStr">
        <is>
          <t>Transferência</t>
        </is>
      </c>
    </row>
    <row r="6" ht="22" customHeight="1">
      <c r="A6" s="7" t="inlineStr">
        <is>
          <t>Limite para vencimentos no horizonte</t>
        </is>
      </c>
      <c r="B6" s="33" t="n">
        <v>6000</v>
      </c>
      <c r="D6" s="17" t="inlineStr">
        <is>
          <t>Aluguel</t>
        </is>
      </c>
      <c r="F6" s="17" t="inlineStr">
        <is>
          <t>Cancelado</t>
        </is>
      </c>
      <c r="H6" s="17" t="inlineStr">
        <is>
          <t>Boleto</t>
        </is>
      </c>
    </row>
    <row r="7" ht="22" customHeight="1">
      <c r="D7" s="17" t="inlineStr">
        <is>
          <t>Utilidades</t>
        </is>
      </c>
      <c r="H7" s="17" t="inlineStr">
        <is>
          <t>Cartão empresarial</t>
        </is>
      </c>
    </row>
    <row r="8" ht="22" customHeight="1">
      <c r="D8" s="17" t="inlineStr">
        <is>
          <t>Manutenção</t>
        </is>
      </c>
      <c r="H8" s="17" t="inlineStr">
        <is>
          <t>Dinheiro</t>
        </is>
      </c>
    </row>
    <row r="9" ht="22" customHeight="1">
      <c r="D9" s="17" t="inlineStr">
        <is>
          <t>Capacitação</t>
        </is>
      </c>
    </row>
    <row r="10" ht="22" customHeight="1">
      <c r="D10" s="17" t="inlineStr">
        <is>
          <t>Administrativo</t>
        </is>
      </c>
    </row>
    <row r="11" ht="22" customHeight="1">
      <c r="D11" s="17" t="inlineStr">
        <is>
          <t>Serviços</t>
        </is>
      </c>
    </row>
    <row r="12" ht="22" customHeight="1">
      <c r="D12" s="17" t="inlineStr">
        <is>
          <t>Outros</t>
        </is>
      </c>
    </row>
  </sheetData>
  <mergeCells count="1">
    <mergeCell ref="A1:H1"/>
  </mergeCells>
  <dataValidations count="3">
    <dataValidation sqref="B4" showDropDown="0" showInputMessage="0" showErrorMessage="1" allowBlank="0" errorTitle="Data inválida" error="Informe uma data válida dentro do período permitido." type="date" operator="between">
      <formula1>DATE(2016,1,1)</formula1>
      <formula2>DATE(2036,12,31)</formula2>
    </dataValidation>
    <dataValidation sqref="B5" showDropDown="0" showInputMessage="0" showErrorMessage="1" allowBlank="0" errorTitle="Quantidade de dias inválida" error="Informe um número inteiro entre 1 e 60." type="whole" operator="between">
      <formula1>1</formula1>
      <formula2>60</formula2>
    </dataValidation>
    <dataValidation sqref="B6" showDropDown="0" showInputMessage="0" showErrorMessage="1" allowBlank="0" errorTitle="Limite inválido" error="Informe um valor entre zero e R$ 1.000.000,00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Exemplo fictício</dc:creator>
  <dc:title xmlns:dc="http://purl.org/dc/elements/1.1/">Controle de contas a pagar de salão de beleza</dc:title>
  <dc:subject xmlns:dc="http://purl.org/dc/elements/1.1/">Acompanhamento de fornecedores, vencimentos, pagamentos e atrasos</dc:subject>
  <dcterms:created xmlns:dcterms="http://purl.org/dc/terms/" xmlns:xsi="http://www.w3.org/2001/XMLSchema-instance" xsi:type="dcterms:W3CDTF">2026-09-08T20:37:19Z</dcterms:created>
  <dcterms:modified xmlns:dcterms="http://purl.org/dc/terms/" xmlns:xsi="http://www.w3.org/2001/XMLSchema-instance" xsi:type="dcterms:W3CDTF">2026-09-08T20:37:20+00:00Z</dcterms:modified>
</cp:coreProperties>
</file>