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quipe" sheetId="2" state="visible" r:id="rId2"/>
    <sheet xmlns:r="http://schemas.openxmlformats.org/officeDocument/2006/relationships" name="Ausências" sheetId="3" state="visible" r:id="rId3"/>
    <sheet xmlns:r="http://schemas.openxmlformats.org/officeDocument/2006/relationships" name="Cobertura" sheetId="4" state="visible" r:id="rId4"/>
    <sheet xmlns:r="http://schemas.openxmlformats.org/officeDocument/2006/relationships" name="Parâmetros" sheetId="5" state="visible" r:id="rId5"/>
  </sheets>
  <definedNames>
    <definedName name="_xlnm._FilterDatabase" localSheetId="1" hidden="1">'Equipe'!$A$4:$F$104</definedName>
    <definedName name="_xlnm._FilterDatabase" localSheetId="2" hidden="1">'Ausências'!$A$4:$K$104</definedName>
    <definedName name="_xlnm._FilterDatabase" localSheetId="3" hidden="1">'Cobertura'!$A$4:$H$104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E5268"/>
      <sz val="9"/>
    </font>
    <font>
      <name val="Calibri"/>
      <b val="1"/>
      <color rgb="00FFFFFF"/>
      <sz val="10"/>
    </font>
    <font>
      <name val="Calibri"/>
      <color rgb="00351432"/>
      <sz val="10"/>
    </font>
    <font>
      <name val="Calibri"/>
      <b val="1"/>
      <color rgb="00351432"/>
      <sz val="11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FFF"/>
      </patternFill>
    </fill>
    <fill>
      <patternFill patternType="solid">
        <fgColor rgb="00F6DFE2"/>
      </patternFill>
    </fill>
    <fill>
      <patternFill patternType="solid">
        <fgColor rgb="00FFF7F5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0" borderId="0" pivotButton="0" quotePrefix="0" xfId="0"/>
    <xf numFmtId="164" fontId="5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B63D5C"/>
    <outlinePr summaryBelow="1" summaryRight="1"/>
    <pageSetUpPr fitToPage="1"/>
  </sheetPr>
  <dimension ref="A1:C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52" customWidth="1" min="3" max="3"/>
  </cols>
  <sheetData>
    <row r="1" ht="28" customHeight="1">
      <c r="A1" s="1" t="inlineStr">
        <is>
          <t>Calendário de férias e folgas do salão</t>
        </is>
      </c>
    </row>
    <row r="2" ht="24" customHeight="1">
      <c r="A2" s="2" t="inlineStr">
        <is>
          <t>Período analisado</t>
        </is>
      </c>
      <c r="B2" s="2">
        <f>IF(OR('Parâmetros'!$B$4="",'Parâmetros'!$B$5=""),"",TEXT('Parâmetros'!$B$4,"dd/mm/yyyy")&amp;" a "&amp;TEXT('Parâmetros'!$B$4+'Parâmetros'!$B$5-1,"dd/mm/yyyy"))</f>
        <v/>
      </c>
    </row>
    <row r="3"/>
    <row r="4" ht="26" customHeight="1">
      <c r="A4" s="3" t="inlineStr">
        <is>
          <t>Indicador</t>
        </is>
      </c>
      <c r="B4" s="3" t="inlineStr">
        <is>
          <t>Resultado</t>
        </is>
      </c>
      <c r="C4" s="3" t="inlineStr">
        <is>
          <t>Leitura</t>
        </is>
      </c>
    </row>
    <row r="5" ht="30" customHeight="1">
      <c r="A5" s="4" t="inlineStr">
        <is>
          <t>Profissionais ativos</t>
        </is>
      </c>
      <c r="B5" s="5">
        <f>COUNTIFS(Equipe!$D$5:$D$104,"Sim",Equipe!$F$5:$F$104,"OK")</f>
        <v/>
      </c>
      <c r="C5" s="4" t="inlineStr">
        <is>
          <t>Cadastros ativos e sem pendência de preenchimento</t>
        </is>
      </c>
    </row>
    <row r="6" ht="30" customHeight="1">
      <c r="A6" s="6" t="inlineStr">
        <is>
          <t>Ausências no horizonte</t>
        </is>
      </c>
      <c r="B6" s="7">
        <f>IF(OR('Parâmetros'!$B$4="",'Parâmetros'!$B$5=""),"",COUNTIFS('Ausências'!$H$5:$H$104,'Parâmetros'!$B$7,'Ausências'!$F$5:$F$104,"&lt;="&amp;('Parâmetros'!$B$4+'Parâmetros'!$B$5-1),'Ausências'!$G$5:$G$104,"&gt;="&amp;'Parâmetros'!$B$4,'Ausências'!$K$5:$K$104,"OK"))</f>
        <v/>
      </c>
      <c r="C6" s="6" t="inlineStr">
        <is>
          <t>Registros válidos com o status selecionado</t>
        </is>
      </c>
    </row>
    <row r="7" ht="30" customHeight="1">
      <c r="A7" s="4" t="inlineStr">
        <is>
          <t>Dias analisados</t>
        </is>
      </c>
      <c r="B7" s="5">
        <f>IF('Parâmetros'!$B$5="","",COUNT(Cobertura!$A$5:INDEX(Cobertura!$A:$A,4+'Parâmetros'!$B$5)))</f>
        <v/>
      </c>
      <c r="C7" s="4" t="inlineStr">
        <is>
          <t>Quantidade de datas preenchidas na análise</t>
        </is>
      </c>
    </row>
    <row r="8" ht="30" customHeight="1">
      <c r="A8" s="6" t="inlineStr">
        <is>
          <t>Dias para conferir cobertura</t>
        </is>
      </c>
      <c r="B8" s="7">
        <f>IF('Parâmetros'!$B$5="","",COUNTIF(Cobertura!$G$5:INDEX(Cobertura!$G:$G,4+'Parâmetros'!$B$5),"Conferir cobertura"))</f>
        <v/>
      </c>
      <c r="C8" s="6" t="inlineStr">
        <is>
          <t>Dias abertos abaixo da cobertura mínima</t>
        </is>
      </c>
    </row>
    <row r="9" ht="30" customHeight="1">
      <c r="A9" s="4" t="inlineStr">
        <is>
          <t>Menor equipe disponível</t>
        </is>
      </c>
      <c r="B9" s="5">
        <f>IF(OR('Parâmetros'!$B$5="",COUNT(Cobertura!$I$5:INDEX(Cobertura!$I:$I,4+'Parâmetros'!$B$5))=0),"",MIN(Cobertura!$I$5:INDEX(Cobertura!$I:$I,4+'Parâmetros'!$B$5)))</f>
        <v/>
      </c>
      <c r="C9" s="4" t="inlineStr">
        <is>
          <t>Menor estimativa entre os dias de atendimento</t>
        </is>
      </c>
    </row>
    <row r="10" ht="30" customHeight="1">
      <c r="A10" s="6" t="inlineStr">
        <is>
          <t>Maior número de ausências no dia</t>
        </is>
      </c>
      <c r="B10" s="7">
        <f>IF(OR('Parâmetros'!$B$5="",COUNT(Cobertura!$C$5:INDEX(Cobertura!$C:$C,4+'Parâmetros'!$B$5))=0),"",MAX(Cobertura!$C$5:INDEX(Cobertura!$C:$C,4+'Parâmetros'!$B$5)))</f>
        <v/>
      </c>
      <c r="C10" s="6" t="inlineStr">
        <is>
          <t>Maior concentração diária no horizonte</t>
        </is>
      </c>
    </row>
    <row r="11" ht="30" customHeight="1">
      <c r="A11" s="4" t="inlineStr">
        <is>
          <t>Próxima data para conferir</t>
        </is>
      </c>
      <c r="B11" s="21">
        <f>IF(OR('Parâmetros'!$B$5="",COUNT(Cobertura!$J$5:INDEX(Cobertura!$J:$J,4+'Parâmetros'!$B$5))=0),"",MIN(Cobertura!$J$5:INDEX(Cobertura!$J:$J,4+'Parâmetros'!$B$5)))</f>
        <v/>
      </c>
      <c r="C11" s="4" t="inlineStr">
        <is>
          <t>Primeira data com cobertura abaixo do mínimo</t>
        </is>
      </c>
    </row>
    <row r="12" ht="30" customHeight="1">
      <c r="A12" s="6" t="inlineStr">
        <is>
          <t>Dias corridos registrados</t>
        </is>
      </c>
      <c r="B12" s="7">
        <f>SUMIFS('Ausências'!$I$5:$I$104,'Ausências'!$H$5:$H$104,'Parâmetros'!$B$7,'Ausências'!$K$5:$K$104,"OK")</f>
        <v/>
      </c>
      <c r="C12" s="6" t="inlineStr">
        <is>
          <t>Soma dos períodos válidos com o status selecionado</t>
        </is>
      </c>
    </row>
    <row r="13" ht="30" customHeight="1">
      <c r="A13" s="4" t="inlineStr">
        <is>
          <t>Registros com pendência</t>
        </is>
      </c>
      <c r="B13" s="5">
        <f>COUNTIFS('Ausências'!$A$5:$A$104,"&lt;&gt;",'Ausências'!$K$5:$K$104,"&lt;&gt;OK")</f>
        <v/>
      </c>
      <c r="C13" s="4" t="inlineStr">
        <is>
          <t>Revise os avisos na aba Ausências</t>
        </is>
      </c>
    </row>
  </sheetData>
  <mergeCells count="1">
    <mergeCell ref="A1:C1"/>
  </mergeCells>
  <conditionalFormatting sqref="B8">
    <cfRule type="expression" priority="1" dxfId="0">
      <formula>B8&gt;0</formula>
    </cfRule>
  </conditionalFormatting>
  <conditionalFormatting sqref="B9">
    <cfRule type="expression" priority="2" dxfId="0">
      <formula>AND(B9&lt;&gt;"",B9&lt;'Parâmetros'!$B$6)</formula>
    </cfRule>
  </conditionalFormatting>
  <conditionalFormatting sqref="B11">
    <cfRule type="expression" priority="3" dxfId="0">
      <formula>B11&lt;&gt;""</formula>
    </cfRule>
  </conditionalFormatting>
  <conditionalFormatting sqref="B13">
    <cfRule type="expression" priority="4" dxfId="0">
      <formula>B13&gt;0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 fitToPage="1"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21" customWidth="1" min="3" max="3"/>
    <col width="12" customWidth="1" min="4" max="4"/>
    <col width="31" customWidth="1" min="5" max="5"/>
    <col width="28" customWidth="1" min="6" max="6"/>
    <col hidden="1" width="13" customWidth="1" min="8" max="8"/>
    <col hidden="1" width="13" customWidth="1" min="9" max="9"/>
  </cols>
  <sheetData>
    <row r="1" ht="28" customHeight="1">
      <c r="A1" s="1" t="inlineStr">
        <is>
          <t>Equipe considerada no calendário</t>
        </is>
      </c>
    </row>
    <row r="2" ht="30" customHeight="1">
      <c r="A2" s="9" t="inlineStr">
        <is>
          <t>Entradas em rosa. Os nomes operacionais abaixo são exemplos totalmente fictícios.</t>
        </is>
      </c>
    </row>
    <row r="3"/>
    <row r="4" ht="26" customHeight="1">
      <c r="A4" s="3" t="inlineStr">
        <is>
          <t>ID profissional</t>
        </is>
      </c>
      <c r="B4" s="3" t="inlineStr">
        <is>
          <t>Nome operacional fictício</t>
        </is>
      </c>
      <c r="C4" s="3" t="inlineStr">
        <is>
          <t>Função</t>
        </is>
      </c>
      <c r="D4" s="3" t="inlineStr">
        <is>
          <t>Ativo?</t>
        </is>
      </c>
      <c r="E4" s="3" t="inlineStr">
        <is>
          <t>Observações</t>
        </is>
      </c>
      <c r="F4" s="3" t="inlineStr">
        <is>
          <t>Conferência</t>
        </is>
      </c>
    </row>
    <row r="5" ht="22" customHeight="1">
      <c r="A5" s="10" t="inlineStr">
        <is>
          <t>PF-001</t>
        </is>
      </c>
      <c r="B5" s="10" t="inlineStr">
        <is>
          <t>Profissional Aurora</t>
        </is>
      </c>
      <c r="C5" s="10" t="inlineStr">
        <is>
          <t>Cabeleireiro(a)</t>
        </is>
      </c>
      <c r="D5" s="10" t="inlineStr">
        <is>
          <t>Sim</t>
        </is>
      </c>
      <c r="E5" s="10" t="inlineStr">
        <is>
          <t>Equipe de exemplo</t>
        </is>
      </c>
      <c r="F5" s="4">
        <f>IF(COUNTA(A5:E5)=0,"",IF(A5="","Informar ID",IF(COUNTIF($A$5:$A$104,A5)&gt;1,"Conferir ID duplicado",IF(B5="","Informar nome",IF(C5="","Informar função",IF(D5="","Informar situação","OK"))))))</f>
        <v/>
      </c>
      <c r="H5">
        <f>IF(ROW()-4&lt;=COUNTA('Parâmetros'!$D$4:$D$9),INDEX('Parâmetros'!$D$4:$D$9,ROW()-4),"")</f>
        <v/>
      </c>
      <c r="I5">
        <f>IF(ROW()-4&lt;=COUNTA('Parâmetros'!$G$4:$G$5),INDEX('Parâmetros'!$G$4:$G$5,ROW()-4),"")</f>
        <v/>
      </c>
    </row>
    <row r="6" ht="22" customHeight="1">
      <c r="A6" s="10" t="inlineStr">
        <is>
          <t>PF-002</t>
        </is>
      </c>
      <c r="B6" s="10" t="inlineStr">
        <is>
          <t>Profissional Brisa</t>
        </is>
      </c>
      <c r="C6" s="10" t="inlineStr">
        <is>
          <t>Barbeiro(a)</t>
        </is>
      </c>
      <c r="D6" s="10" t="inlineStr">
        <is>
          <t>Sim</t>
        </is>
      </c>
      <c r="E6" s="10" t="inlineStr">
        <is>
          <t>Equipe de exemplo</t>
        </is>
      </c>
      <c r="F6" s="6">
        <f>IF(COUNTA(A6:E6)=0,"",IF(A6="","Informar ID",IF(COUNTIF($A$5:$A$104,A6)&gt;1,"Conferir ID duplicado",IF(B6="","Informar nome",IF(C6="","Informar função",IF(D6="","Informar situação","OK"))))))</f>
        <v/>
      </c>
      <c r="H6">
        <f>IF(ROW()-4&lt;=COUNTA('Parâmetros'!$D$4:$D$9),INDEX('Parâmetros'!$D$4:$D$9,ROW()-4),"")</f>
        <v/>
      </c>
      <c r="I6">
        <f>IF(ROW()-4&lt;=COUNTA('Parâmetros'!$G$4:$G$5),INDEX('Parâmetros'!$G$4:$G$5,ROW()-4),"")</f>
        <v/>
      </c>
    </row>
    <row r="7" ht="22" customHeight="1">
      <c r="A7" s="10" t="inlineStr">
        <is>
          <t>PF-003</t>
        </is>
      </c>
      <c r="B7" s="10" t="inlineStr">
        <is>
          <t>Profissional Canela</t>
        </is>
      </c>
      <c r="C7" s="10" t="inlineStr">
        <is>
          <t>Manicure</t>
        </is>
      </c>
      <c r="D7" s="10" t="inlineStr">
        <is>
          <t>Sim</t>
        </is>
      </c>
      <c r="E7" s="10" t="inlineStr">
        <is>
          <t>Equipe de exemplo</t>
        </is>
      </c>
      <c r="F7" s="4">
        <f>IF(COUNTA(A7:E7)=0,"",IF(A7="","Informar ID",IF(COUNTIF($A$5:$A$104,A7)&gt;1,"Conferir ID duplicado",IF(B7="","Informar nome",IF(C7="","Informar função",IF(D7="","Informar situação","OK"))))))</f>
        <v/>
      </c>
      <c r="H7">
        <f>IF(ROW()-4&lt;=COUNTA('Parâmetros'!$D$4:$D$9),INDEX('Parâmetros'!$D$4:$D$9,ROW()-4),"")</f>
        <v/>
      </c>
      <c r="I7">
        <f>IF(ROW()-4&lt;=COUNTA('Parâmetros'!$G$4:$G$5),INDEX('Parâmetros'!$G$4:$G$5,ROW()-4),"")</f>
        <v/>
      </c>
    </row>
    <row r="8" ht="22" customHeight="1">
      <c r="A8" s="10" t="inlineStr">
        <is>
          <t>PF-004</t>
        </is>
      </c>
      <c r="B8" s="10" t="inlineStr">
        <is>
          <t>Profissional Dália</t>
        </is>
      </c>
      <c r="C8" s="10" t="inlineStr">
        <is>
          <t>Esteticista</t>
        </is>
      </c>
      <c r="D8" s="10" t="inlineStr">
        <is>
          <t>Sim</t>
        </is>
      </c>
      <c r="E8" s="10" t="inlineStr">
        <is>
          <t>Equipe de exemplo</t>
        </is>
      </c>
      <c r="F8" s="6">
        <f>IF(COUNTA(A8:E8)=0,"",IF(A8="","Informar ID",IF(COUNTIF($A$5:$A$104,A8)&gt;1,"Conferir ID duplicado",IF(B8="","Informar nome",IF(C8="","Informar função",IF(D8="","Informar situação","OK"))))))</f>
        <v/>
      </c>
      <c r="H8">
        <f>IF(ROW()-4&lt;=COUNTA('Parâmetros'!$D$4:$D$9),INDEX('Parâmetros'!$D$4:$D$9,ROW()-4),"")</f>
        <v/>
      </c>
      <c r="I8">
        <f>IF(ROW()-4&lt;=COUNTA('Parâmetros'!$G$4:$G$5),INDEX('Parâmetros'!$G$4:$G$5,ROW()-4),"")</f>
        <v/>
      </c>
    </row>
    <row r="9" ht="22" customHeight="1">
      <c r="A9" s="10" t="inlineStr">
        <is>
          <t>PF-005</t>
        </is>
      </c>
      <c r="B9" s="10" t="inlineStr">
        <is>
          <t>Profissional Estrela</t>
        </is>
      </c>
      <c r="C9" s="10" t="inlineStr">
        <is>
          <t>Recepção</t>
        </is>
      </c>
      <c r="D9" s="10" t="inlineStr">
        <is>
          <t>Sim</t>
        </is>
      </c>
      <c r="E9" s="10" t="inlineStr">
        <is>
          <t>Equipe de exemplo</t>
        </is>
      </c>
      <c r="F9" s="4">
        <f>IF(COUNTA(A9:E9)=0,"",IF(A9="","Informar ID",IF(COUNTIF($A$5:$A$104,A9)&gt;1,"Conferir ID duplicado",IF(B9="","Informar nome",IF(C9="","Informar função",IF(D9="","Informar situação","OK"))))))</f>
        <v/>
      </c>
      <c r="H9">
        <f>IF(ROW()-4&lt;=COUNTA('Parâmetros'!$D$4:$D$9),INDEX('Parâmetros'!$D$4:$D$9,ROW()-4),"")</f>
        <v/>
      </c>
      <c r="I9">
        <f>IF(ROW()-4&lt;=COUNTA('Parâmetros'!$G$4:$G$5),INDEX('Parâmetros'!$G$4:$G$5,ROW()-4),"")</f>
        <v/>
      </c>
    </row>
    <row r="10" ht="22" customHeight="1">
      <c r="A10" s="10" t="inlineStr">
        <is>
          <t>PF-006</t>
        </is>
      </c>
      <c r="B10" s="10" t="inlineStr">
        <is>
          <t>Profissional Figo</t>
        </is>
      </c>
      <c r="C10" s="10" t="inlineStr">
        <is>
          <t>Auxiliar</t>
        </is>
      </c>
      <c r="D10" s="10" t="inlineStr">
        <is>
          <t>Sim</t>
        </is>
      </c>
      <c r="E10" s="10" t="inlineStr">
        <is>
          <t>Equipe de exemplo</t>
        </is>
      </c>
      <c r="F10" s="6">
        <f>IF(COUNTA(A10:E10)=0,"",IF(A10="","Informar ID",IF(COUNTIF($A$5:$A$104,A10)&gt;1,"Conferir ID duplicado",IF(B10="","Informar nome",IF(C10="","Informar função",IF(D10="","Informar situação","OK"))))))</f>
        <v/>
      </c>
      <c r="H10">
        <f>IF(ROW()-4&lt;=COUNTA('Parâmetros'!$D$4:$D$9),INDEX('Parâmetros'!$D$4:$D$9,ROW()-4),"")</f>
        <v/>
      </c>
      <c r="I10">
        <f>IF(ROW()-4&lt;=COUNTA('Parâmetros'!$G$4:$G$5),INDEX('Parâmetros'!$G$4:$G$5,ROW()-4),"")</f>
        <v/>
      </c>
    </row>
    <row r="11" ht="22" customHeight="1">
      <c r="A11" s="10" t="inlineStr">
        <is>
          <t>PF-007</t>
        </is>
      </c>
      <c r="B11" s="10" t="inlineStr">
        <is>
          <t>Profissional Girassol</t>
        </is>
      </c>
      <c r="C11" s="10" t="inlineStr">
        <is>
          <t>Cabeleireiro(a)</t>
        </is>
      </c>
      <c r="D11" s="10" t="inlineStr">
        <is>
          <t>Sim</t>
        </is>
      </c>
      <c r="E11" s="10" t="inlineStr">
        <is>
          <t>Equipe de exemplo</t>
        </is>
      </c>
      <c r="F11" s="4">
        <f>IF(COUNTA(A11:E11)=0,"",IF(A11="","Informar ID",IF(COUNTIF($A$5:$A$104,A11)&gt;1,"Conferir ID duplicado",IF(B11="","Informar nome",IF(C11="","Informar função",IF(D11="","Informar situação","OK"))))))</f>
        <v/>
      </c>
      <c r="H11">
        <f>IF(ROW()-4&lt;=COUNTA('Parâmetros'!$D$4:$D$9),INDEX('Parâmetros'!$D$4:$D$9,ROW()-4),"")</f>
        <v/>
      </c>
      <c r="I11">
        <f>IF(ROW()-4&lt;=COUNTA('Parâmetros'!$G$4:$G$5),INDEX('Parâmetros'!$G$4:$G$5,ROW()-4),"")</f>
        <v/>
      </c>
    </row>
    <row r="12" ht="22" customHeight="1">
      <c r="A12" s="10" t="inlineStr">
        <is>
          <t>PF-008</t>
        </is>
      </c>
      <c r="B12" s="10" t="inlineStr">
        <is>
          <t>Profissional Horizonte</t>
        </is>
      </c>
      <c r="C12" s="10" t="inlineStr">
        <is>
          <t>Manicure</t>
        </is>
      </c>
      <c r="D12" s="10" t="inlineStr">
        <is>
          <t>Sim</t>
        </is>
      </c>
      <c r="E12" s="10" t="inlineStr">
        <is>
          <t>Equipe de exemplo</t>
        </is>
      </c>
      <c r="F12" s="6">
        <f>IF(COUNTA(A12:E12)=0,"",IF(A12="","Informar ID",IF(COUNTIF($A$5:$A$104,A12)&gt;1,"Conferir ID duplicado",IF(B12="","Informar nome",IF(C12="","Informar função",IF(D12="","Informar situação","OK"))))))</f>
        <v/>
      </c>
      <c r="H12">
        <f>IF(ROW()-4&lt;=COUNTA('Parâmetros'!$D$4:$D$9),INDEX('Parâmetros'!$D$4:$D$9,ROW()-4),"")</f>
        <v/>
      </c>
      <c r="I12">
        <f>IF(ROW()-4&lt;=COUNTA('Parâmetros'!$G$4:$G$5),INDEX('Parâmetros'!$G$4:$G$5,ROW()-4),"")</f>
        <v/>
      </c>
    </row>
    <row r="13" ht="22" customHeight="1">
      <c r="A13" s="10" t="inlineStr">
        <is>
          <t>PF-009</t>
        </is>
      </c>
      <c r="B13" s="10" t="inlineStr">
        <is>
          <t>Profissional Íris</t>
        </is>
      </c>
      <c r="C13" s="10" t="inlineStr">
        <is>
          <t>Barbeiro(a)</t>
        </is>
      </c>
      <c r="D13" s="10" t="inlineStr">
        <is>
          <t>Não</t>
        </is>
      </c>
      <c r="E13" s="10" t="inlineStr">
        <is>
          <t>Cadastro inativo de exemplo</t>
        </is>
      </c>
      <c r="F13" s="4">
        <f>IF(COUNTA(A13:E13)=0,"",IF(A13="","Informar ID",IF(COUNTIF($A$5:$A$104,A13)&gt;1,"Conferir ID duplicado",IF(B13="","Informar nome",IF(C13="","Informar função",IF(D13="","Informar situação","OK"))))))</f>
        <v/>
      </c>
      <c r="H13">
        <f>IF(ROW()-4&lt;=COUNTA('Parâmetros'!$D$4:$D$9),INDEX('Parâmetros'!$D$4:$D$9,ROW()-4),"")</f>
        <v/>
      </c>
      <c r="I13">
        <f>IF(ROW()-4&lt;=COUNTA('Parâmetros'!$G$4:$G$5),INDEX('Parâmetros'!$G$4:$G$5,ROW()-4),"")</f>
        <v/>
      </c>
    </row>
    <row r="14" ht="22" customHeight="1">
      <c r="A14" s="10" t="inlineStr">
        <is>
          <t>PF-010</t>
        </is>
      </c>
      <c r="B14" s="10" t="inlineStr">
        <is>
          <t>Profissional Jasmim</t>
        </is>
      </c>
      <c r="C14" s="10" t="inlineStr">
        <is>
          <t>Esteticista</t>
        </is>
      </c>
      <c r="D14" s="10" t="inlineStr">
        <is>
          <t>Sim</t>
        </is>
      </c>
      <c r="E14" s="10" t="inlineStr">
        <is>
          <t>Equipe de exemplo</t>
        </is>
      </c>
      <c r="F14" s="6">
        <f>IF(COUNTA(A14:E14)=0,"",IF(A14="","Informar ID",IF(COUNTIF($A$5:$A$104,A14)&gt;1,"Conferir ID duplicado",IF(B14="","Informar nome",IF(C14="","Informar função",IF(D14="","Informar situação","OK"))))))</f>
        <v/>
      </c>
      <c r="H14">
        <f>IF(ROW()-4&lt;=COUNTA('Parâmetros'!$D$4:$D$9),INDEX('Parâmetros'!$D$4:$D$9,ROW()-4),"")</f>
        <v/>
      </c>
      <c r="I14">
        <f>IF(ROW()-4&lt;=COUNTA('Parâmetros'!$G$4:$G$5),INDEX('Parâmetros'!$G$4:$G$5,ROW()-4),"")</f>
        <v/>
      </c>
    </row>
    <row r="15" ht="22" customHeight="1">
      <c r="A15" s="10" t="n"/>
      <c r="B15" s="10" t="n"/>
      <c r="C15" s="10" t="n"/>
      <c r="D15" s="10" t="n"/>
      <c r="E15" s="10" t="n"/>
      <c r="F15" s="4">
        <f>IF(COUNTA(A15:E15)=0,"",IF(A15="","Informar ID",IF(COUNTIF($A$5:$A$104,A15)&gt;1,"Conferir ID duplicado",IF(B15="","Informar nome",IF(C15="","Informar função",IF(D15="","Informar situação","OK"))))))</f>
        <v/>
      </c>
      <c r="H15">
        <f>IF(ROW()-4&lt;=COUNTA('Parâmetros'!$D$4:$D$9),INDEX('Parâmetros'!$D$4:$D$9,ROW()-4),"")</f>
        <v/>
      </c>
      <c r="I15">
        <f>IF(ROW()-4&lt;=COUNTA('Parâmetros'!$G$4:$G$5),INDEX('Parâmetros'!$G$4:$G$5,ROW()-4),"")</f>
        <v/>
      </c>
    </row>
    <row r="16" ht="22" customHeight="1">
      <c r="A16" s="10" t="n"/>
      <c r="B16" s="10" t="n"/>
      <c r="C16" s="10" t="n"/>
      <c r="D16" s="10" t="n"/>
      <c r="E16" s="10" t="n"/>
      <c r="F16" s="6">
        <f>IF(COUNTA(A16:E16)=0,"",IF(A16="","Informar ID",IF(COUNTIF($A$5:$A$104,A16)&gt;1,"Conferir ID duplicado",IF(B16="","Informar nome",IF(C16="","Informar função",IF(D16="","Informar situação","OK"))))))</f>
        <v/>
      </c>
      <c r="H16">
        <f>IF(ROW()-4&lt;=COUNTA('Parâmetros'!$D$4:$D$9),INDEX('Parâmetros'!$D$4:$D$9,ROW()-4),"")</f>
        <v/>
      </c>
      <c r="I16">
        <f>IF(ROW()-4&lt;=COUNTA('Parâmetros'!$G$4:$G$5),INDEX('Parâmetros'!$G$4:$G$5,ROW()-4),"")</f>
        <v/>
      </c>
    </row>
    <row r="17" ht="22" customHeight="1">
      <c r="A17" s="10" t="n"/>
      <c r="B17" s="10" t="n"/>
      <c r="C17" s="10" t="n"/>
      <c r="D17" s="10" t="n"/>
      <c r="E17" s="10" t="n"/>
      <c r="F17" s="4">
        <f>IF(COUNTA(A17:E17)=0,"",IF(A17="","Informar ID",IF(COUNTIF($A$5:$A$104,A17)&gt;1,"Conferir ID duplicado",IF(B17="","Informar nome",IF(C17="","Informar função",IF(D17="","Informar situação","OK"))))))</f>
        <v/>
      </c>
      <c r="H17">
        <f>IF(ROW()-4&lt;=COUNTA('Parâmetros'!$D$4:$D$9),INDEX('Parâmetros'!$D$4:$D$9,ROW()-4),"")</f>
        <v/>
      </c>
      <c r="I17">
        <f>IF(ROW()-4&lt;=COUNTA('Parâmetros'!$G$4:$G$5),INDEX('Parâmetros'!$G$4:$G$5,ROW()-4),"")</f>
        <v/>
      </c>
    </row>
    <row r="18" ht="22" customHeight="1">
      <c r="A18" s="10" t="n"/>
      <c r="B18" s="10" t="n"/>
      <c r="C18" s="10" t="n"/>
      <c r="D18" s="10" t="n"/>
      <c r="E18" s="10" t="n"/>
      <c r="F18" s="6">
        <f>IF(COUNTA(A18:E18)=0,"",IF(A18="","Informar ID",IF(COUNTIF($A$5:$A$104,A18)&gt;1,"Conferir ID duplicado",IF(B18="","Informar nome",IF(C18="","Informar função",IF(D18="","Informar situação","OK"))))))</f>
        <v/>
      </c>
      <c r="H18">
        <f>IF(ROW()-4&lt;=COUNTA('Parâmetros'!$D$4:$D$9),INDEX('Parâmetros'!$D$4:$D$9,ROW()-4),"")</f>
        <v/>
      </c>
      <c r="I18">
        <f>IF(ROW()-4&lt;=COUNTA('Parâmetros'!$G$4:$G$5),INDEX('Parâmetros'!$G$4:$G$5,ROW()-4),"")</f>
        <v/>
      </c>
    </row>
    <row r="19" ht="22" customHeight="1">
      <c r="A19" s="10" t="n"/>
      <c r="B19" s="10" t="n"/>
      <c r="C19" s="10" t="n"/>
      <c r="D19" s="10" t="n"/>
      <c r="E19" s="10" t="n"/>
      <c r="F19" s="4">
        <f>IF(COUNTA(A19:E19)=0,"",IF(A19="","Informar ID",IF(COUNTIF($A$5:$A$104,A19)&gt;1,"Conferir ID duplicado",IF(B19="","Informar nome",IF(C19="","Informar função",IF(D19="","Informar situação","OK"))))))</f>
        <v/>
      </c>
      <c r="H19">
        <f>IF(ROW()-4&lt;=COUNTA('Parâmetros'!$D$4:$D$9),INDEX('Parâmetros'!$D$4:$D$9,ROW()-4),"")</f>
        <v/>
      </c>
      <c r="I19">
        <f>IF(ROW()-4&lt;=COUNTA('Parâmetros'!$G$4:$G$5),INDEX('Parâmetros'!$G$4:$G$5,ROW()-4),"")</f>
        <v/>
      </c>
    </row>
    <row r="20" ht="22" customHeight="1">
      <c r="A20" s="10" t="n"/>
      <c r="B20" s="10" t="n"/>
      <c r="C20" s="10" t="n"/>
      <c r="D20" s="10" t="n"/>
      <c r="E20" s="10" t="n"/>
      <c r="F20" s="6">
        <f>IF(COUNTA(A20:E20)=0,"",IF(A20="","Informar ID",IF(COUNTIF($A$5:$A$104,A20)&gt;1,"Conferir ID duplicado",IF(B20="","Informar nome",IF(C20="","Informar função",IF(D20="","Informar situação","OK"))))))</f>
        <v/>
      </c>
      <c r="H20">
        <f>IF(ROW()-4&lt;=COUNTA('Parâmetros'!$D$4:$D$9),INDEX('Parâmetros'!$D$4:$D$9,ROW()-4),"")</f>
        <v/>
      </c>
      <c r="I20">
        <f>IF(ROW()-4&lt;=COUNTA('Parâmetros'!$G$4:$G$5),INDEX('Parâmetros'!$G$4:$G$5,ROW()-4),"")</f>
        <v/>
      </c>
    </row>
    <row r="21" ht="22" customHeight="1">
      <c r="A21" s="10" t="n"/>
      <c r="B21" s="10" t="n"/>
      <c r="C21" s="10" t="n"/>
      <c r="D21" s="10" t="n"/>
      <c r="E21" s="10" t="n"/>
      <c r="F21" s="4">
        <f>IF(COUNTA(A21:E21)=0,"",IF(A21="","Informar ID",IF(COUNTIF($A$5:$A$104,A21)&gt;1,"Conferir ID duplicado",IF(B21="","Informar nome",IF(C21="","Informar função",IF(D21="","Informar situação","OK"))))))</f>
        <v/>
      </c>
      <c r="H21">
        <f>IF(ROW()-4&lt;=COUNTA('Parâmetros'!$D$4:$D$9),INDEX('Parâmetros'!$D$4:$D$9,ROW()-4),"")</f>
        <v/>
      </c>
      <c r="I21">
        <f>IF(ROW()-4&lt;=COUNTA('Parâmetros'!$G$4:$G$5),INDEX('Parâmetros'!$G$4:$G$5,ROW()-4),"")</f>
        <v/>
      </c>
    </row>
    <row r="22" ht="22" customHeight="1">
      <c r="A22" s="10" t="n"/>
      <c r="B22" s="10" t="n"/>
      <c r="C22" s="10" t="n"/>
      <c r="D22" s="10" t="n"/>
      <c r="E22" s="10" t="n"/>
      <c r="F22" s="6">
        <f>IF(COUNTA(A22:E22)=0,"",IF(A22="","Informar ID",IF(COUNTIF($A$5:$A$104,A22)&gt;1,"Conferir ID duplicado",IF(B22="","Informar nome",IF(C22="","Informar função",IF(D22="","Informar situação","OK"))))))</f>
        <v/>
      </c>
      <c r="H22">
        <f>IF(ROW()-4&lt;=COUNTA('Parâmetros'!$D$4:$D$9),INDEX('Parâmetros'!$D$4:$D$9,ROW()-4),"")</f>
        <v/>
      </c>
      <c r="I22">
        <f>IF(ROW()-4&lt;=COUNTA('Parâmetros'!$G$4:$G$5),INDEX('Parâmetros'!$G$4:$G$5,ROW()-4),"")</f>
        <v/>
      </c>
    </row>
    <row r="23" ht="22" customHeight="1">
      <c r="A23" s="10" t="n"/>
      <c r="B23" s="10" t="n"/>
      <c r="C23" s="10" t="n"/>
      <c r="D23" s="10" t="n"/>
      <c r="E23" s="10" t="n"/>
      <c r="F23" s="4">
        <f>IF(COUNTA(A23:E23)=0,"",IF(A23="","Informar ID",IF(COUNTIF($A$5:$A$104,A23)&gt;1,"Conferir ID duplicado",IF(B23="","Informar nome",IF(C23="","Informar função",IF(D23="","Informar situação","OK"))))))</f>
        <v/>
      </c>
      <c r="H23">
        <f>IF(ROW()-4&lt;=COUNTA('Parâmetros'!$D$4:$D$9),INDEX('Parâmetros'!$D$4:$D$9,ROW()-4),"")</f>
        <v/>
      </c>
      <c r="I23">
        <f>IF(ROW()-4&lt;=COUNTA('Parâmetros'!$G$4:$G$5),INDEX('Parâmetros'!$G$4:$G$5,ROW()-4),"")</f>
        <v/>
      </c>
    </row>
    <row r="24" ht="22" customHeight="1">
      <c r="A24" s="10" t="n"/>
      <c r="B24" s="10" t="n"/>
      <c r="C24" s="10" t="n"/>
      <c r="D24" s="10" t="n"/>
      <c r="E24" s="10" t="n"/>
      <c r="F24" s="6">
        <f>IF(COUNTA(A24:E24)=0,"",IF(A24="","Informar ID",IF(COUNTIF($A$5:$A$104,A24)&gt;1,"Conferir ID duplicado",IF(B24="","Informar nome",IF(C24="","Informar função",IF(D24="","Informar situação","OK"))))))</f>
        <v/>
      </c>
      <c r="H24">
        <f>IF(ROW()-4&lt;=COUNTA('Parâmetros'!$D$4:$D$9),INDEX('Parâmetros'!$D$4:$D$9,ROW()-4),"")</f>
        <v/>
      </c>
      <c r="I24">
        <f>IF(ROW()-4&lt;=COUNTA('Parâmetros'!$G$4:$G$5),INDEX('Parâmetros'!$G$4:$G$5,ROW()-4),"")</f>
        <v/>
      </c>
    </row>
    <row r="25" ht="22" customHeight="1">
      <c r="A25" s="10" t="n"/>
      <c r="B25" s="10" t="n"/>
      <c r="C25" s="10" t="n"/>
      <c r="D25" s="10" t="n"/>
      <c r="E25" s="10" t="n"/>
      <c r="F25" s="4">
        <f>IF(COUNTA(A25:E25)=0,"",IF(A25="","Informar ID",IF(COUNTIF($A$5:$A$104,A25)&gt;1,"Conferir ID duplicado",IF(B25="","Informar nome",IF(C25="","Informar função",IF(D25="","Informar situação","OK"))))))</f>
        <v/>
      </c>
      <c r="H25">
        <f>IF(ROW()-4&lt;=COUNTA('Parâmetros'!$D$4:$D$9),INDEX('Parâmetros'!$D$4:$D$9,ROW()-4),"")</f>
        <v/>
      </c>
      <c r="I25">
        <f>IF(ROW()-4&lt;=COUNTA('Parâmetros'!$G$4:$G$5),INDEX('Parâmetros'!$G$4:$G$5,ROW()-4),"")</f>
        <v/>
      </c>
    </row>
    <row r="26" ht="22" customHeight="1">
      <c r="A26" s="10" t="n"/>
      <c r="B26" s="10" t="n"/>
      <c r="C26" s="10" t="n"/>
      <c r="D26" s="10" t="n"/>
      <c r="E26" s="10" t="n"/>
      <c r="F26" s="6">
        <f>IF(COUNTA(A26:E26)=0,"",IF(A26="","Informar ID",IF(COUNTIF($A$5:$A$104,A26)&gt;1,"Conferir ID duplicado",IF(B26="","Informar nome",IF(C26="","Informar função",IF(D26="","Informar situação","OK"))))))</f>
        <v/>
      </c>
      <c r="H26">
        <f>IF(ROW()-4&lt;=COUNTA('Parâmetros'!$D$4:$D$9),INDEX('Parâmetros'!$D$4:$D$9,ROW()-4),"")</f>
        <v/>
      </c>
      <c r="I26">
        <f>IF(ROW()-4&lt;=COUNTA('Parâmetros'!$G$4:$G$5),INDEX('Parâmetros'!$G$4:$G$5,ROW()-4),"")</f>
        <v/>
      </c>
    </row>
    <row r="27" ht="22" customHeight="1">
      <c r="A27" s="10" t="n"/>
      <c r="B27" s="10" t="n"/>
      <c r="C27" s="10" t="n"/>
      <c r="D27" s="10" t="n"/>
      <c r="E27" s="10" t="n"/>
      <c r="F27" s="4">
        <f>IF(COUNTA(A27:E27)=0,"",IF(A27="","Informar ID",IF(COUNTIF($A$5:$A$104,A27)&gt;1,"Conferir ID duplicado",IF(B27="","Informar nome",IF(C27="","Informar função",IF(D27="","Informar situação","OK"))))))</f>
        <v/>
      </c>
      <c r="H27">
        <f>IF(ROW()-4&lt;=COUNTA('Parâmetros'!$D$4:$D$9),INDEX('Parâmetros'!$D$4:$D$9,ROW()-4),"")</f>
        <v/>
      </c>
      <c r="I27">
        <f>IF(ROW()-4&lt;=COUNTA('Parâmetros'!$G$4:$G$5),INDEX('Parâmetros'!$G$4:$G$5,ROW()-4),"")</f>
        <v/>
      </c>
    </row>
    <row r="28" ht="22" customHeight="1">
      <c r="A28" s="10" t="n"/>
      <c r="B28" s="10" t="n"/>
      <c r="C28" s="10" t="n"/>
      <c r="D28" s="10" t="n"/>
      <c r="E28" s="10" t="n"/>
      <c r="F28" s="6">
        <f>IF(COUNTA(A28:E28)=0,"",IF(A28="","Informar ID",IF(COUNTIF($A$5:$A$104,A28)&gt;1,"Conferir ID duplicado",IF(B28="","Informar nome",IF(C28="","Informar função",IF(D28="","Informar situação","OK"))))))</f>
        <v/>
      </c>
      <c r="H28">
        <f>IF(ROW()-4&lt;=COUNTA('Parâmetros'!$D$4:$D$9),INDEX('Parâmetros'!$D$4:$D$9,ROW()-4),"")</f>
        <v/>
      </c>
      <c r="I28">
        <f>IF(ROW()-4&lt;=COUNTA('Parâmetros'!$G$4:$G$5),INDEX('Parâmetros'!$G$4:$G$5,ROW()-4),"")</f>
        <v/>
      </c>
    </row>
    <row r="29" ht="22" customHeight="1">
      <c r="A29" s="10" t="n"/>
      <c r="B29" s="10" t="n"/>
      <c r="C29" s="10" t="n"/>
      <c r="D29" s="10" t="n"/>
      <c r="E29" s="10" t="n"/>
      <c r="F29" s="4">
        <f>IF(COUNTA(A29:E29)=0,"",IF(A29="","Informar ID",IF(COUNTIF($A$5:$A$104,A29)&gt;1,"Conferir ID duplicado",IF(B29="","Informar nome",IF(C29="","Informar função",IF(D29="","Informar situação","OK"))))))</f>
        <v/>
      </c>
      <c r="H29">
        <f>IF(ROW()-4&lt;=COUNTA('Parâmetros'!$D$4:$D$9),INDEX('Parâmetros'!$D$4:$D$9,ROW()-4),"")</f>
        <v/>
      </c>
      <c r="I29">
        <f>IF(ROW()-4&lt;=COUNTA('Parâmetros'!$G$4:$G$5),INDEX('Parâmetros'!$G$4:$G$5,ROW()-4),"")</f>
        <v/>
      </c>
    </row>
    <row r="30" ht="22" customHeight="1">
      <c r="A30" s="10" t="n"/>
      <c r="B30" s="10" t="n"/>
      <c r="C30" s="10" t="n"/>
      <c r="D30" s="10" t="n"/>
      <c r="E30" s="10" t="n"/>
      <c r="F30" s="6">
        <f>IF(COUNTA(A30:E30)=0,"",IF(A30="","Informar ID",IF(COUNTIF($A$5:$A$104,A30)&gt;1,"Conferir ID duplicado",IF(B30="","Informar nome",IF(C30="","Informar função",IF(D30="","Informar situação","OK"))))))</f>
        <v/>
      </c>
      <c r="H30">
        <f>IF(ROW()-4&lt;=COUNTA('Parâmetros'!$D$4:$D$9),INDEX('Parâmetros'!$D$4:$D$9,ROW()-4),"")</f>
        <v/>
      </c>
      <c r="I30">
        <f>IF(ROW()-4&lt;=COUNTA('Parâmetros'!$G$4:$G$5),INDEX('Parâmetros'!$G$4:$G$5,ROW()-4),"")</f>
        <v/>
      </c>
    </row>
    <row r="31" ht="22" customHeight="1">
      <c r="A31" s="10" t="n"/>
      <c r="B31" s="10" t="n"/>
      <c r="C31" s="10" t="n"/>
      <c r="D31" s="10" t="n"/>
      <c r="E31" s="10" t="n"/>
      <c r="F31" s="4">
        <f>IF(COUNTA(A31:E31)=0,"",IF(A31="","Informar ID",IF(COUNTIF($A$5:$A$104,A31)&gt;1,"Conferir ID duplicado",IF(B31="","Informar nome",IF(C31="","Informar função",IF(D31="","Informar situação","OK"))))))</f>
        <v/>
      </c>
      <c r="H31">
        <f>IF(ROW()-4&lt;=COUNTA('Parâmetros'!$D$4:$D$9),INDEX('Parâmetros'!$D$4:$D$9,ROW()-4),"")</f>
        <v/>
      </c>
      <c r="I31">
        <f>IF(ROW()-4&lt;=COUNTA('Parâmetros'!$G$4:$G$5),INDEX('Parâmetros'!$G$4:$G$5,ROW()-4),"")</f>
        <v/>
      </c>
    </row>
    <row r="32" ht="22" customHeight="1">
      <c r="A32" s="10" t="n"/>
      <c r="B32" s="10" t="n"/>
      <c r="C32" s="10" t="n"/>
      <c r="D32" s="10" t="n"/>
      <c r="E32" s="10" t="n"/>
      <c r="F32" s="6">
        <f>IF(COUNTA(A32:E32)=0,"",IF(A32="","Informar ID",IF(COUNTIF($A$5:$A$104,A32)&gt;1,"Conferir ID duplicado",IF(B32="","Informar nome",IF(C32="","Informar função",IF(D32="","Informar situação","OK"))))))</f>
        <v/>
      </c>
      <c r="H32">
        <f>IF(ROW()-4&lt;=COUNTA('Parâmetros'!$D$4:$D$9),INDEX('Parâmetros'!$D$4:$D$9,ROW()-4),"")</f>
        <v/>
      </c>
      <c r="I32">
        <f>IF(ROW()-4&lt;=COUNTA('Parâmetros'!$G$4:$G$5),INDEX('Parâmetros'!$G$4:$G$5,ROW()-4),"")</f>
        <v/>
      </c>
    </row>
    <row r="33" ht="22" customHeight="1">
      <c r="A33" s="10" t="n"/>
      <c r="B33" s="10" t="n"/>
      <c r="C33" s="10" t="n"/>
      <c r="D33" s="10" t="n"/>
      <c r="E33" s="10" t="n"/>
      <c r="F33" s="4">
        <f>IF(COUNTA(A33:E33)=0,"",IF(A33="","Informar ID",IF(COUNTIF($A$5:$A$104,A33)&gt;1,"Conferir ID duplicado",IF(B33="","Informar nome",IF(C33="","Informar função",IF(D33="","Informar situação","OK"))))))</f>
        <v/>
      </c>
      <c r="H33">
        <f>IF(ROW()-4&lt;=COUNTA('Parâmetros'!$D$4:$D$9),INDEX('Parâmetros'!$D$4:$D$9,ROW()-4),"")</f>
        <v/>
      </c>
      <c r="I33">
        <f>IF(ROW()-4&lt;=COUNTA('Parâmetros'!$G$4:$G$5),INDEX('Parâmetros'!$G$4:$G$5,ROW()-4),"")</f>
        <v/>
      </c>
    </row>
    <row r="34" ht="22" customHeight="1">
      <c r="A34" s="10" t="n"/>
      <c r="B34" s="10" t="n"/>
      <c r="C34" s="10" t="n"/>
      <c r="D34" s="10" t="n"/>
      <c r="E34" s="10" t="n"/>
      <c r="F34" s="6">
        <f>IF(COUNTA(A34:E34)=0,"",IF(A34="","Informar ID",IF(COUNTIF($A$5:$A$104,A34)&gt;1,"Conferir ID duplicado",IF(B34="","Informar nome",IF(C34="","Informar função",IF(D34="","Informar situação","OK"))))))</f>
        <v/>
      </c>
      <c r="H34">
        <f>IF(ROW()-4&lt;=COUNTA('Parâmetros'!$D$4:$D$9),INDEX('Parâmetros'!$D$4:$D$9,ROW()-4),"")</f>
        <v/>
      </c>
      <c r="I34">
        <f>IF(ROW()-4&lt;=COUNTA('Parâmetros'!$G$4:$G$5),INDEX('Parâmetros'!$G$4:$G$5,ROW()-4),"")</f>
        <v/>
      </c>
    </row>
    <row r="35" ht="22" customHeight="1">
      <c r="A35" s="10" t="n"/>
      <c r="B35" s="10" t="n"/>
      <c r="C35" s="10" t="n"/>
      <c r="D35" s="10" t="n"/>
      <c r="E35" s="10" t="n"/>
      <c r="F35" s="4">
        <f>IF(COUNTA(A35:E35)=0,"",IF(A35="","Informar ID",IF(COUNTIF($A$5:$A$104,A35)&gt;1,"Conferir ID duplicado",IF(B35="","Informar nome",IF(C35="","Informar função",IF(D35="","Informar situação","OK"))))))</f>
        <v/>
      </c>
      <c r="H35">
        <f>IF(ROW()-4&lt;=COUNTA('Parâmetros'!$D$4:$D$9),INDEX('Parâmetros'!$D$4:$D$9,ROW()-4),"")</f>
        <v/>
      </c>
      <c r="I35">
        <f>IF(ROW()-4&lt;=COUNTA('Parâmetros'!$G$4:$G$5),INDEX('Parâmetros'!$G$4:$G$5,ROW()-4),"")</f>
        <v/>
      </c>
    </row>
    <row r="36" ht="22" customHeight="1">
      <c r="A36" s="10" t="n"/>
      <c r="B36" s="10" t="n"/>
      <c r="C36" s="10" t="n"/>
      <c r="D36" s="10" t="n"/>
      <c r="E36" s="10" t="n"/>
      <c r="F36" s="6">
        <f>IF(COUNTA(A36:E36)=0,"",IF(A36="","Informar ID",IF(COUNTIF($A$5:$A$104,A36)&gt;1,"Conferir ID duplicado",IF(B36="","Informar nome",IF(C36="","Informar função",IF(D36="","Informar situação","OK"))))))</f>
        <v/>
      </c>
      <c r="H36">
        <f>IF(ROW()-4&lt;=COUNTA('Parâmetros'!$D$4:$D$9),INDEX('Parâmetros'!$D$4:$D$9,ROW()-4),"")</f>
        <v/>
      </c>
      <c r="I36">
        <f>IF(ROW()-4&lt;=COUNTA('Parâmetros'!$G$4:$G$5),INDEX('Parâmetros'!$G$4:$G$5,ROW()-4),"")</f>
        <v/>
      </c>
    </row>
    <row r="37" ht="22" customHeight="1">
      <c r="A37" s="10" t="n"/>
      <c r="B37" s="10" t="n"/>
      <c r="C37" s="10" t="n"/>
      <c r="D37" s="10" t="n"/>
      <c r="E37" s="10" t="n"/>
      <c r="F37" s="4">
        <f>IF(COUNTA(A37:E37)=0,"",IF(A37="","Informar ID",IF(COUNTIF($A$5:$A$104,A37)&gt;1,"Conferir ID duplicado",IF(B37="","Informar nome",IF(C37="","Informar função",IF(D37="","Informar situação","OK"))))))</f>
        <v/>
      </c>
      <c r="H37">
        <f>IF(ROW()-4&lt;=COUNTA('Parâmetros'!$D$4:$D$9),INDEX('Parâmetros'!$D$4:$D$9,ROW()-4),"")</f>
        <v/>
      </c>
      <c r="I37">
        <f>IF(ROW()-4&lt;=COUNTA('Parâmetros'!$G$4:$G$5),INDEX('Parâmetros'!$G$4:$G$5,ROW()-4),"")</f>
        <v/>
      </c>
    </row>
    <row r="38" ht="22" customHeight="1">
      <c r="A38" s="10" t="n"/>
      <c r="B38" s="10" t="n"/>
      <c r="C38" s="10" t="n"/>
      <c r="D38" s="10" t="n"/>
      <c r="E38" s="10" t="n"/>
      <c r="F38" s="6">
        <f>IF(COUNTA(A38:E38)=0,"",IF(A38="","Informar ID",IF(COUNTIF($A$5:$A$104,A38)&gt;1,"Conferir ID duplicado",IF(B38="","Informar nome",IF(C38="","Informar função",IF(D38="","Informar situação","OK"))))))</f>
        <v/>
      </c>
      <c r="H38">
        <f>IF(ROW()-4&lt;=COUNTA('Parâmetros'!$D$4:$D$9),INDEX('Parâmetros'!$D$4:$D$9,ROW()-4),"")</f>
        <v/>
      </c>
      <c r="I38">
        <f>IF(ROW()-4&lt;=COUNTA('Parâmetros'!$G$4:$G$5),INDEX('Parâmetros'!$G$4:$G$5,ROW()-4),"")</f>
        <v/>
      </c>
    </row>
    <row r="39" ht="22" customHeight="1">
      <c r="A39" s="10" t="n"/>
      <c r="B39" s="10" t="n"/>
      <c r="C39" s="10" t="n"/>
      <c r="D39" s="10" t="n"/>
      <c r="E39" s="10" t="n"/>
      <c r="F39" s="4">
        <f>IF(COUNTA(A39:E39)=0,"",IF(A39="","Informar ID",IF(COUNTIF($A$5:$A$104,A39)&gt;1,"Conferir ID duplicado",IF(B39="","Informar nome",IF(C39="","Informar função",IF(D39="","Informar situação","OK"))))))</f>
        <v/>
      </c>
      <c r="H39">
        <f>IF(ROW()-4&lt;=COUNTA('Parâmetros'!$D$4:$D$9),INDEX('Parâmetros'!$D$4:$D$9,ROW()-4),"")</f>
        <v/>
      </c>
      <c r="I39">
        <f>IF(ROW()-4&lt;=COUNTA('Parâmetros'!$G$4:$G$5),INDEX('Parâmetros'!$G$4:$G$5,ROW()-4),"")</f>
        <v/>
      </c>
    </row>
    <row r="40" ht="22" customHeight="1">
      <c r="A40" s="10" t="n"/>
      <c r="B40" s="10" t="n"/>
      <c r="C40" s="10" t="n"/>
      <c r="D40" s="10" t="n"/>
      <c r="E40" s="10" t="n"/>
      <c r="F40" s="6">
        <f>IF(COUNTA(A40:E40)=0,"",IF(A40="","Informar ID",IF(COUNTIF($A$5:$A$104,A40)&gt;1,"Conferir ID duplicado",IF(B40="","Informar nome",IF(C40="","Informar função",IF(D40="","Informar situação","OK"))))))</f>
        <v/>
      </c>
      <c r="H40">
        <f>IF(ROW()-4&lt;=COUNTA('Parâmetros'!$D$4:$D$9),INDEX('Parâmetros'!$D$4:$D$9,ROW()-4),"")</f>
        <v/>
      </c>
      <c r="I40">
        <f>IF(ROW()-4&lt;=COUNTA('Parâmetros'!$G$4:$G$5),INDEX('Parâmetros'!$G$4:$G$5,ROW()-4),"")</f>
        <v/>
      </c>
    </row>
    <row r="41" ht="22" customHeight="1">
      <c r="A41" s="10" t="n"/>
      <c r="B41" s="10" t="n"/>
      <c r="C41" s="10" t="n"/>
      <c r="D41" s="10" t="n"/>
      <c r="E41" s="10" t="n"/>
      <c r="F41" s="4">
        <f>IF(COUNTA(A41:E41)=0,"",IF(A41="","Informar ID",IF(COUNTIF($A$5:$A$104,A41)&gt;1,"Conferir ID duplicado",IF(B41="","Informar nome",IF(C41="","Informar função",IF(D41="","Informar situação","OK"))))))</f>
        <v/>
      </c>
      <c r="H41">
        <f>IF(ROW()-4&lt;=COUNTA('Parâmetros'!$D$4:$D$9),INDEX('Parâmetros'!$D$4:$D$9,ROW()-4),"")</f>
        <v/>
      </c>
      <c r="I41">
        <f>IF(ROW()-4&lt;=COUNTA('Parâmetros'!$G$4:$G$5),INDEX('Parâmetros'!$G$4:$G$5,ROW()-4),"")</f>
        <v/>
      </c>
    </row>
    <row r="42" ht="22" customHeight="1">
      <c r="A42" s="10" t="n"/>
      <c r="B42" s="10" t="n"/>
      <c r="C42" s="10" t="n"/>
      <c r="D42" s="10" t="n"/>
      <c r="E42" s="10" t="n"/>
      <c r="F42" s="6">
        <f>IF(COUNTA(A42:E42)=0,"",IF(A42="","Informar ID",IF(COUNTIF($A$5:$A$104,A42)&gt;1,"Conferir ID duplicado",IF(B42="","Informar nome",IF(C42="","Informar função",IF(D42="","Informar situação","OK"))))))</f>
        <v/>
      </c>
      <c r="H42">
        <f>IF(ROW()-4&lt;=COUNTA('Parâmetros'!$D$4:$D$9),INDEX('Parâmetros'!$D$4:$D$9,ROW()-4),"")</f>
        <v/>
      </c>
      <c r="I42">
        <f>IF(ROW()-4&lt;=COUNTA('Parâmetros'!$G$4:$G$5),INDEX('Parâmetros'!$G$4:$G$5,ROW()-4),"")</f>
        <v/>
      </c>
    </row>
    <row r="43" ht="22" customHeight="1">
      <c r="A43" s="10" t="n"/>
      <c r="B43" s="10" t="n"/>
      <c r="C43" s="10" t="n"/>
      <c r="D43" s="10" t="n"/>
      <c r="E43" s="10" t="n"/>
      <c r="F43" s="4">
        <f>IF(COUNTA(A43:E43)=0,"",IF(A43="","Informar ID",IF(COUNTIF($A$5:$A$104,A43)&gt;1,"Conferir ID duplicado",IF(B43="","Informar nome",IF(C43="","Informar função",IF(D43="","Informar situação","OK"))))))</f>
        <v/>
      </c>
      <c r="H43">
        <f>IF(ROW()-4&lt;=COUNTA('Parâmetros'!$D$4:$D$9),INDEX('Parâmetros'!$D$4:$D$9,ROW()-4),"")</f>
        <v/>
      </c>
      <c r="I43">
        <f>IF(ROW()-4&lt;=COUNTA('Parâmetros'!$G$4:$G$5),INDEX('Parâmetros'!$G$4:$G$5,ROW()-4),"")</f>
        <v/>
      </c>
    </row>
    <row r="44" ht="22" customHeight="1">
      <c r="A44" s="10" t="n"/>
      <c r="B44" s="10" t="n"/>
      <c r="C44" s="10" t="n"/>
      <c r="D44" s="10" t="n"/>
      <c r="E44" s="10" t="n"/>
      <c r="F44" s="6">
        <f>IF(COUNTA(A44:E44)=0,"",IF(A44="","Informar ID",IF(COUNTIF($A$5:$A$104,A44)&gt;1,"Conferir ID duplicado",IF(B44="","Informar nome",IF(C44="","Informar função",IF(D44="","Informar situação","OK"))))))</f>
        <v/>
      </c>
      <c r="H44">
        <f>IF(ROW()-4&lt;=COUNTA('Parâmetros'!$D$4:$D$9),INDEX('Parâmetros'!$D$4:$D$9,ROW()-4),"")</f>
        <v/>
      </c>
      <c r="I44">
        <f>IF(ROW()-4&lt;=COUNTA('Parâmetros'!$G$4:$G$5),INDEX('Parâmetros'!$G$4:$G$5,ROW()-4),"")</f>
        <v/>
      </c>
    </row>
    <row r="45" ht="22" customHeight="1">
      <c r="A45" s="10" t="n"/>
      <c r="B45" s="10" t="n"/>
      <c r="C45" s="10" t="n"/>
      <c r="D45" s="10" t="n"/>
      <c r="E45" s="10" t="n"/>
      <c r="F45" s="4">
        <f>IF(COUNTA(A45:E45)=0,"",IF(A45="","Informar ID",IF(COUNTIF($A$5:$A$104,A45)&gt;1,"Conferir ID duplicado",IF(B45="","Informar nome",IF(C45="","Informar função",IF(D45="","Informar situação","OK"))))))</f>
        <v/>
      </c>
      <c r="H45">
        <f>IF(ROW()-4&lt;=COUNTA('Parâmetros'!$D$4:$D$9),INDEX('Parâmetros'!$D$4:$D$9,ROW()-4),"")</f>
        <v/>
      </c>
      <c r="I45">
        <f>IF(ROW()-4&lt;=COUNTA('Parâmetros'!$G$4:$G$5),INDEX('Parâmetros'!$G$4:$G$5,ROW()-4),"")</f>
        <v/>
      </c>
    </row>
    <row r="46" ht="22" customHeight="1">
      <c r="A46" s="10" t="n"/>
      <c r="B46" s="10" t="n"/>
      <c r="C46" s="10" t="n"/>
      <c r="D46" s="10" t="n"/>
      <c r="E46" s="10" t="n"/>
      <c r="F46" s="6">
        <f>IF(COUNTA(A46:E46)=0,"",IF(A46="","Informar ID",IF(COUNTIF($A$5:$A$104,A46)&gt;1,"Conferir ID duplicado",IF(B46="","Informar nome",IF(C46="","Informar função",IF(D46="","Informar situação","OK"))))))</f>
        <v/>
      </c>
      <c r="H46">
        <f>IF(ROW()-4&lt;=COUNTA('Parâmetros'!$D$4:$D$9),INDEX('Parâmetros'!$D$4:$D$9,ROW()-4),"")</f>
        <v/>
      </c>
      <c r="I46">
        <f>IF(ROW()-4&lt;=COUNTA('Parâmetros'!$G$4:$G$5),INDEX('Parâmetros'!$G$4:$G$5,ROW()-4),"")</f>
        <v/>
      </c>
    </row>
    <row r="47" ht="22" customHeight="1">
      <c r="A47" s="10" t="n"/>
      <c r="B47" s="10" t="n"/>
      <c r="C47" s="10" t="n"/>
      <c r="D47" s="10" t="n"/>
      <c r="E47" s="10" t="n"/>
      <c r="F47" s="4">
        <f>IF(COUNTA(A47:E47)=0,"",IF(A47="","Informar ID",IF(COUNTIF($A$5:$A$104,A47)&gt;1,"Conferir ID duplicado",IF(B47="","Informar nome",IF(C47="","Informar função",IF(D47="","Informar situação","OK"))))))</f>
        <v/>
      </c>
      <c r="H47">
        <f>IF(ROW()-4&lt;=COUNTA('Parâmetros'!$D$4:$D$9),INDEX('Parâmetros'!$D$4:$D$9,ROW()-4),"")</f>
        <v/>
      </c>
      <c r="I47">
        <f>IF(ROW()-4&lt;=COUNTA('Parâmetros'!$G$4:$G$5),INDEX('Parâmetros'!$G$4:$G$5,ROW()-4),"")</f>
        <v/>
      </c>
    </row>
    <row r="48" ht="22" customHeight="1">
      <c r="A48" s="10" t="n"/>
      <c r="B48" s="10" t="n"/>
      <c r="C48" s="10" t="n"/>
      <c r="D48" s="10" t="n"/>
      <c r="E48" s="10" t="n"/>
      <c r="F48" s="6">
        <f>IF(COUNTA(A48:E48)=0,"",IF(A48="","Informar ID",IF(COUNTIF($A$5:$A$104,A48)&gt;1,"Conferir ID duplicado",IF(B48="","Informar nome",IF(C48="","Informar função",IF(D48="","Informar situação","OK"))))))</f>
        <v/>
      </c>
      <c r="H48">
        <f>IF(ROW()-4&lt;=COUNTA('Parâmetros'!$D$4:$D$9),INDEX('Parâmetros'!$D$4:$D$9,ROW()-4),"")</f>
        <v/>
      </c>
      <c r="I48">
        <f>IF(ROW()-4&lt;=COUNTA('Parâmetros'!$G$4:$G$5),INDEX('Parâmetros'!$G$4:$G$5,ROW()-4),"")</f>
        <v/>
      </c>
    </row>
    <row r="49" ht="22" customHeight="1">
      <c r="A49" s="10" t="n"/>
      <c r="B49" s="10" t="n"/>
      <c r="C49" s="10" t="n"/>
      <c r="D49" s="10" t="n"/>
      <c r="E49" s="10" t="n"/>
      <c r="F49" s="4">
        <f>IF(COUNTA(A49:E49)=0,"",IF(A49="","Informar ID",IF(COUNTIF($A$5:$A$104,A49)&gt;1,"Conferir ID duplicado",IF(B49="","Informar nome",IF(C49="","Informar função",IF(D49="","Informar situação","OK"))))))</f>
        <v/>
      </c>
      <c r="H49">
        <f>IF(ROW()-4&lt;=COUNTA('Parâmetros'!$D$4:$D$9),INDEX('Parâmetros'!$D$4:$D$9,ROW()-4),"")</f>
        <v/>
      </c>
      <c r="I49">
        <f>IF(ROW()-4&lt;=COUNTA('Parâmetros'!$G$4:$G$5),INDEX('Parâmetros'!$G$4:$G$5,ROW()-4),"")</f>
        <v/>
      </c>
    </row>
    <row r="50" ht="22" customHeight="1">
      <c r="A50" s="10" t="n"/>
      <c r="B50" s="10" t="n"/>
      <c r="C50" s="10" t="n"/>
      <c r="D50" s="10" t="n"/>
      <c r="E50" s="10" t="n"/>
      <c r="F50" s="6">
        <f>IF(COUNTA(A50:E50)=0,"",IF(A50="","Informar ID",IF(COUNTIF($A$5:$A$104,A50)&gt;1,"Conferir ID duplicado",IF(B50="","Informar nome",IF(C50="","Informar função",IF(D50="","Informar situação","OK"))))))</f>
        <v/>
      </c>
      <c r="H50">
        <f>IF(ROW()-4&lt;=COUNTA('Parâmetros'!$D$4:$D$9),INDEX('Parâmetros'!$D$4:$D$9,ROW()-4),"")</f>
        <v/>
      </c>
      <c r="I50">
        <f>IF(ROW()-4&lt;=COUNTA('Parâmetros'!$G$4:$G$5),INDEX('Parâmetros'!$G$4:$G$5,ROW()-4),"")</f>
        <v/>
      </c>
    </row>
    <row r="51" ht="22" customHeight="1">
      <c r="A51" s="10" t="n"/>
      <c r="B51" s="10" t="n"/>
      <c r="C51" s="10" t="n"/>
      <c r="D51" s="10" t="n"/>
      <c r="E51" s="10" t="n"/>
      <c r="F51" s="4">
        <f>IF(COUNTA(A51:E51)=0,"",IF(A51="","Informar ID",IF(COUNTIF($A$5:$A$104,A51)&gt;1,"Conferir ID duplicado",IF(B51="","Informar nome",IF(C51="","Informar função",IF(D51="","Informar situação","OK"))))))</f>
        <v/>
      </c>
      <c r="H51">
        <f>IF(ROW()-4&lt;=COUNTA('Parâmetros'!$D$4:$D$9),INDEX('Parâmetros'!$D$4:$D$9,ROW()-4),"")</f>
        <v/>
      </c>
      <c r="I51">
        <f>IF(ROW()-4&lt;=COUNTA('Parâmetros'!$G$4:$G$5),INDEX('Parâmetros'!$G$4:$G$5,ROW()-4),"")</f>
        <v/>
      </c>
    </row>
    <row r="52" ht="22" customHeight="1">
      <c r="A52" s="10" t="n"/>
      <c r="B52" s="10" t="n"/>
      <c r="C52" s="10" t="n"/>
      <c r="D52" s="10" t="n"/>
      <c r="E52" s="10" t="n"/>
      <c r="F52" s="6">
        <f>IF(COUNTA(A52:E52)=0,"",IF(A52="","Informar ID",IF(COUNTIF($A$5:$A$104,A52)&gt;1,"Conferir ID duplicado",IF(B52="","Informar nome",IF(C52="","Informar função",IF(D52="","Informar situação","OK"))))))</f>
        <v/>
      </c>
      <c r="H52">
        <f>IF(ROW()-4&lt;=COUNTA('Parâmetros'!$D$4:$D$9),INDEX('Parâmetros'!$D$4:$D$9,ROW()-4),"")</f>
        <v/>
      </c>
      <c r="I52">
        <f>IF(ROW()-4&lt;=COUNTA('Parâmetros'!$G$4:$G$5),INDEX('Parâmetros'!$G$4:$G$5,ROW()-4),"")</f>
        <v/>
      </c>
    </row>
    <row r="53" ht="22" customHeight="1">
      <c r="A53" s="10" t="n"/>
      <c r="B53" s="10" t="n"/>
      <c r="C53" s="10" t="n"/>
      <c r="D53" s="10" t="n"/>
      <c r="E53" s="10" t="n"/>
      <c r="F53" s="4">
        <f>IF(COUNTA(A53:E53)=0,"",IF(A53="","Informar ID",IF(COUNTIF($A$5:$A$104,A53)&gt;1,"Conferir ID duplicado",IF(B53="","Informar nome",IF(C53="","Informar função",IF(D53="","Informar situação","OK"))))))</f>
        <v/>
      </c>
      <c r="H53">
        <f>IF(ROW()-4&lt;=COUNTA('Parâmetros'!$D$4:$D$9),INDEX('Parâmetros'!$D$4:$D$9,ROW()-4),"")</f>
        <v/>
      </c>
      <c r="I53">
        <f>IF(ROW()-4&lt;=COUNTA('Parâmetros'!$G$4:$G$5),INDEX('Parâmetros'!$G$4:$G$5,ROW()-4),"")</f>
        <v/>
      </c>
    </row>
    <row r="54" ht="22" customHeight="1">
      <c r="A54" s="10" t="n"/>
      <c r="B54" s="10" t="n"/>
      <c r="C54" s="10" t="n"/>
      <c r="D54" s="10" t="n"/>
      <c r="E54" s="10" t="n"/>
      <c r="F54" s="6">
        <f>IF(COUNTA(A54:E54)=0,"",IF(A54="","Informar ID",IF(COUNTIF($A$5:$A$104,A54)&gt;1,"Conferir ID duplicado",IF(B54="","Informar nome",IF(C54="","Informar função",IF(D54="","Informar situação","OK"))))))</f>
        <v/>
      </c>
      <c r="H54">
        <f>IF(ROW()-4&lt;=COUNTA('Parâmetros'!$D$4:$D$9),INDEX('Parâmetros'!$D$4:$D$9,ROW()-4),"")</f>
        <v/>
      </c>
      <c r="I54">
        <f>IF(ROW()-4&lt;=COUNTA('Parâmetros'!$G$4:$G$5),INDEX('Parâmetros'!$G$4:$G$5,ROW()-4),"")</f>
        <v/>
      </c>
    </row>
    <row r="55" ht="22" customHeight="1">
      <c r="A55" s="10" t="n"/>
      <c r="B55" s="10" t="n"/>
      <c r="C55" s="10" t="n"/>
      <c r="D55" s="10" t="n"/>
      <c r="E55" s="10" t="n"/>
      <c r="F55" s="4">
        <f>IF(COUNTA(A55:E55)=0,"",IF(A55="","Informar ID",IF(COUNTIF($A$5:$A$104,A55)&gt;1,"Conferir ID duplicado",IF(B55="","Informar nome",IF(C55="","Informar função",IF(D55="","Informar situação","OK"))))))</f>
        <v/>
      </c>
      <c r="H55">
        <f>IF(ROW()-4&lt;=COUNTA('Parâmetros'!$D$4:$D$9),INDEX('Parâmetros'!$D$4:$D$9,ROW()-4),"")</f>
        <v/>
      </c>
      <c r="I55">
        <f>IF(ROW()-4&lt;=COUNTA('Parâmetros'!$G$4:$G$5),INDEX('Parâmetros'!$G$4:$G$5,ROW()-4),"")</f>
        <v/>
      </c>
    </row>
    <row r="56" ht="22" customHeight="1">
      <c r="A56" s="10" t="n"/>
      <c r="B56" s="10" t="n"/>
      <c r="C56" s="10" t="n"/>
      <c r="D56" s="10" t="n"/>
      <c r="E56" s="10" t="n"/>
      <c r="F56" s="6">
        <f>IF(COUNTA(A56:E56)=0,"",IF(A56="","Informar ID",IF(COUNTIF($A$5:$A$104,A56)&gt;1,"Conferir ID duplicado",IF(B56="","Informar nome",IF(C56="","Informar função",IF(D56="","Informar situação","OK"))))))</f>
        <v/>
      </c>
      <c r="H56">
        <f>IF(ROW()-4&lt;=COUNTA('Parâmetros'!$D$4:$D$9),INDEX('Parâmetros'!$D$4:$D$9,ROW()-4),"")</f>
        <v/>
      </c>
      <c r="I56">
        <f>IF(ROW()-4&lt;=COUNTA('Parâmetros'!$G$4:$G$5),INDEX('Parâmetros'!$G$4:$G$5,ROW()-4),"")</f>
        <v/>
      </c>
    </row>
    <row r="57" ht="22" customHeight="1">
      <c r="A57" s="10" t="n"/>
      <c r="B57" s="10" t="n"/>
      <c r="C57" s="10" t="n"/>
      <c r="D57" s="10" t="n"/>
      <c r="E57" s="10" t="n"/>
      <c r="F57" s="4">
        <f>IF(COUNTA(A57:E57)=0,"",IF(A57="","Informar ID",IF(COUNTIF($A$5:$A$104,A57)&gt;1,"Conferir ID duplicado",IF(B57="","Informar nome",IF(C57="","Informar função",IF(D57="","Informar situação","OK"))))))</f>
        <v/>
      </c>
      <c r="H57">
        <f>IF(ROW()-4&lt;=COUNTA('Parâmetros'!$D$4:$D$9),INDEX('Parâmetros'!$D$4:$D$9,ROW()-4),"")</f>
        <v/>
      </c>
      <c r="I57">
        <f>IF(ROW()-4&lt;=COUNTA('Parâmetros'!$G$4:$G$5),INDEX('Parâmetros'!$G$4:$G$5,ROW()-4),"")</f>
        <v/>
      </c>
    </row>
    <row r="58" ht="22" customHeight="1">
      <c r="A58" s="10" t="n"/>
      <c r="B58" s="10" t="n"/>
      <c r="C58" s="10" t="n"/>
      <c r="D58" s="10" t="n"/>
      <c r="E58" s="10" t="n"/>
      <c r="F58" s="6">
        <f>IF(COUNTA(A58:E58)=0,"",IF(A58="","Informar ID",IF(COUNTIF($A$5:$A$104,A58)&gt;1,"Conferir ID duplicado",IF(B58="","Informar nome",IF(C58="","Informar função",IF(D58="","Informar situação","OK"))))))</f>
        <v/>
      </c>
      <c r="H58">
        <f>IF(ROW()-4&lt;=COUNTA('Parâmetros'!$D$4:$D$9),INDEX('Parâmetros'!$D$4:$D$9,ROW()-4),"")</f>
        <v/>
      </c>
      <c r="I58">
        <f>IF(ROW()-4&lt;=COUNTA('Parâmetros'!$G$4:$G$5),INDEX('Parâmetros'!$G$4:$G$5,ROW()-4),"")</f>
        <v/>
      </c>
    </row>
    <row r="59" ht="22" customHeight="1">
      <c r="A59" s="10" t="n"/>
      <c r="B59" s="10" t="n"/>
      <c r="C59" s="10" t="n"/>
      <c r="D59" s="10" t="n"/>
      <c r="E59" s="10" t="n"/>
      <c r="F59" s="4">
        <f>IF(COUNTA(A59:E59)=0,"",IF(A59="","Informar ID",IF(COUNTIF($A$5:$A$104,A59)&gt;1,"Conferir ID duplicado",IF(B59="","Informar nome",IF(C59="","Informar função",IF(D59="","Informar situação","OK"))))))</f>
        <v/>
      </c>
      <c r="H59">
        <f>IF(ROW()-4&lt;=COUNTA('Parâmetros'!$D$4:$D$9),INDEX('Parâmetros'!$D$4:$D$9,ROW()-4),"")</f>
        <v/>
      </c>
      <c r="I59">
        <f>IF(ROW()-4&lt;=COUNTA('Parâmetros'!$G$4:$G$5),INDEX('Parâmetros'!$G$4:$G$5,ROW()-4),"")</f>
        <v/>
      </c>
    </row>
    <row r="60" ht="22" customHeight="1">
      <c r="A60" s="10" t="n"/>
      <c r="B60" s="10" t="n"/>
      <c r="C60" s="10" t="n"/>
      <c r="D60" s="10" t="n"/>
      <c r="E60" s="10" t="n"/>
      <c r="F60" s="6">
        <f>IF(COUNTA(A60:E60)=0,"",IF(A60="","Informar ID",IF(COUNTIF($A$5:$A$104,A60)&gt;1,"Conferir ID duplicado",IF(B60="","Informar nome",IF(C60="","Informar função",IF(D60="","Informar situação","OK"))))))</f>
        <v/>
      </c>
      <c r="H60">
        <f>IF(ROW()-4&lt;=COUNTA('Parâmetros'!$D$4:$D$9),INDEX('Parâmetros'!$D$4:$D$9,ROW()-4),"")</f>
        <v/>
      </c>
      <c r="I60">
        <f>IF(ROW()-4&lt;=COUNTA('Parâmetros'!$G$4:$G$5),INDEX('Parâmetros'!$G$4:$G$5,ROW()-4),"")</f>
        <v/>
      </c>
    </row>
    <row r="61" ht="22" customHeight="1">
      <c r="A61" s="10" t="n"/>
      <c r="B61" s="10" t="n"/>
      <c r="C61" s="10" t="n"/>
      <c r="D61" s="10" t="n"/>
      <c r="E61" s="10" t="n"/>
      <c r="F61" s="4">
        <f>IF(COUNTA(A61:E61)=0,"",IF(A61="","Informar ID",IF(COUNTIF($A$5:$A$104,A61)&gt;1,"Conferir ID duplicado",IF(B61="","Informar nome",IF(C61="","Informar função",IF(D61="","Informar situação","OK"))))))</f>
        <v/>
      </c>
      <c r="H61">
        <f>IF(ROW()-4&lt;=COUNTA('Parâmetros'!$D$4:$D$9),INDEX('Parâmetros'!$D$4:$D$9,ROW()-4),"")</f>
        <v/>
      </c>
      <c r="I61">
        <f>IF(ROW()-4&lt;=COUNTA('Parâmetros'!$G$4:$G$5),INDEX('Parâmetros'!$G$4:$G$5,ROW()-4),"")</f>
        <v/>
      </c>
    </row>
    <row r="62" ht="22" customHeight="1">
      <c r="A62" s="10" t="n"/>
      <c r="B62" s="10" t="n"/>
      <c r="C62" s="10" t="n"/>
      <c r="D62" s="10" t="n"/>
      <c r="E62" s="10" t="n"/>
      <c r="F62" s="6">
        <f>IF(COUNTA(A62:E62)=0,"",IF(A62="","Informar ID",IF(COUNTIF($A$5:$A$104,A62)&gt;1,"Conferir ID duplicado",IF(B62="","Informar nome",IF(C62="","Informar função",IF(D62="","Informar situação","OK"))))))</f>
        <v/>
      </c>
      <c r="H62">
        <f>IF(ROW()-4&lt;=COUNTA('Parâmetros'!$D$4:$D$9),INDEX('Parâmetros'!$D$4:$D$9,ROW()-4),"")</f>
        <v/>
      </c>
      <c r="I62">
        <f>IF(ROW()-4&lt;=COUNTA('Parâmetros'!$G$4:$G$5),INDEX('Parâmetros'!$G$4:$G$5,ROW()-4),"")</f>
        <v/>
      </c>
    </row>
    <row r="63" ht="22" customHeight="1">
      <c r="A63" s="10" t="n"/>
      <c r="B63" s="10" t="n"/>
      <c r="C63" s="10" t="n"/>
      <c r="D63" s="10" t="n"/>
      <c r="E63" s="10" t="n"/>
      <c r="F63" s="4">
        <f>IF(COUNTA(A63:E63)=0,"",IF(A63="","Informar ID",IF(COUNTIF($A$5:$A$104,A63)&gt;1,"Conferir ID duplicado",IF(B63="","Informar nome",IF(C63="","Informar função",IF(D63="","Informar situação","OK"))))))</f>
        <v/>
      </c>
      <c r="H63">
        <f>IF(ROW()-4&lt;=COUNTA('Parâmetros'!$D$4:$D$9),INDEX('Parâmetros'!$D$4:$D$9,ROW()-4),"")</f>
        <v/>
      </c>
      <c r="I63">
        <f>IF(ROW()-4&lt;=COUNTA('Parâmetros'!$G$4:$G$5),INDEX('Parâmetros'!$G$4:$G$5,ROW()-4),"")</f>
        <v/>
      </c>
    </row>
    <row r="64" ht="22" customHeight="1">
      <c r="A64" s="10" t="n"/>
      <c r="B64" s="10" t="n"/>
      <c r="C64" s="10" t="n"/>
      <c r="D64" s="10" t="n"/>
      <c r="E64" s="10" t="n"/>
      <c r="F64" s="6">
        <f>IF(COUNTA(A64:E64)=0,"",IF(A64="","Informar ID",IF(COUNTIF($A$5:$A$104,A64)&gt;1,"Conferir ID duplicado",IF(B64="","Informar nome",IF(C64="","Informar função",IF(D64="","Informar situação","OK"))))))</f>
        <v/>
      </c>
      <c r="H64">
        <f>IF(ROW()-4&lt;=COUNTA('Parâmetros'!$D$4:$D$9),INDEX('Parâmetros'!$D$4:$D$9,ROW()-4),"")</f>
        <v/>
      </c>
      <c r="I64">
        <f>IF(ROW()-4&lt;=COUNTA('Parâmetros'!$G$4:$G$5),INDEX('Parâmetros'!$G$4:$G$5,ROW()-4),"")</f>
        <v/>
      </c>
    </row>
    <row r="65" ht="22" customHeight="1">
      <c r="A65" s="10" t="n"/>
      <c r="B65" s="10" t="n"/>
      <c r="C65" s="10" t="n"/>
      <c r="D65" s="10" t="n"/>
      <c r="E65" s="10" t="n"/>
      <c r="F65" s="4">
        <f>IF(COUNTA(A65:E65)=0,"",IF(A65="","Informar ID",IF(COUNTIF($A$5:$A$104,A65)&gt;1,"Conferir ID duplicado",IF(B65="","Informar nome",IF(C65="","Informar função",IF(D65="","Informar situação","OK"))))))</f>
        <v/>
      </c>
      <c r="H65">
        <f>IF(ROW()-4&lt;=COUNTA('Parâmetros'!$D$4:$D$9),INDEX('Parâmetros'!$D$4:$D$9,ROW()-4),"")</f>
        <v/>
      </c>
      <c r="I65">
        <f>IF(ROW()-4&lt;=COUNTA('Parâmetros'!$G$4:$G$5),INDEX('Parâmetros'!$G$4:$G$5,ROW()-4),"")</f>
        <v/>
      </c>
    </row>
    <row r="66" ht="22" customHeight="1">
      <c r="A66" s="10" t="n"/>
      <c r="B66" s="10" t="n"/>
      <c r="C66" s="10" t="n"/>
      <c r="D66" s="10" t="n"/>
      <c r="E66" s="10" t="n"/>
      <c r="F66" s="6">
        <f>IF(COUNTA(A66:E66)=0,"",IF(A66="","Informar ID",IF(COUNTIF($A$5:$A$104,A66)&gt;1,"Conferir ID duplicado",IF(B66="","Informar nome",IF(C66="","Informar função",IF(D66="","Informar situação","OK"))))))</f>
        <v/>
      </c>
      <c r="H66">
        <f>IF(ROW()-4&lt;=COUNTA('Parâmetros'!$D$4:$D$9),INDEX('Parâmetros'!$D$4:$D$9,ROW()-4),"")</f>
        <v/>
      </c>
      <c r="I66">
        <f>IF(ROW()-4&lt;=COUNTA('Parâmetros'!$G$4:$G$5),INDEX('Parâmetros'!$G$4:$G$5,ROW()-4),"")</f>
        <v/>
      </c>
    </row>
    <row r="67" ht="22" customHeight="1">
      <c r="A67" s="10" t="n"/>
      <c r="B67" s="10" t="n"/>
      <c r="C67" s="10" t="n"/>
      <c r="D67" s="10" t="n"/>
      <c r="E67" s="10" t="n"/>
      <c r="F67" s="4">
        <f>IF(COUNTA(A67:E67)=0,"",IF(A67="","Informar ID",IF(COUNTIF($A$5:$A$104,A67)&gt;1,"Conferir ID duplicado",IF(B67="","Informar nome",IF(C67="","Informar função",IF(D67="","Informar situação","OK"))))))</f>
        <v/>
      </c>
      <c r="H67">
        <f>IF(ROW()-4&lt;=COUNTA('Parâmetros'!$D$4:$D$9),INDEX('Parâmetros'!$D$4:$D$9,ROW()-4),"")</f>
        <v/>
      </c>
      <c r="I67">
        <f>IF(ROW()-4&lt;=COUNTA('Parâmetros'!$G$4:$G$5),INDEX('Parâmetros'!$G$4:$G$5,ROW()-4),"")</f>
        <v/>
      </c>
    </row>
    <row r="68" ht="22" customHeight="1">
      <c r="A68" s="10" t="n"/>
      <c r="B68" s="10" t="n"/>
      <c r="C68" s="10" t="n"/>
      <c r="D68" s="10" t="n"/>
      <c r="E68" s="10" t="n"/>
      <c r="F68" s="6">
        <f>IF(COUNTA(A68:E68)=0,"",IF(A68="","Informar ID",IF(COUNTIF($A$5:$A$104,A68)&gt;1,"Conferir ID duplicado",IF(B68="","Informar nome",IF(C68="","Informar função",IF(D68="","Informar situação","OK"))))))</f>
        <v/>
      </c>
      <c r="H68">
        <f>IF(ROW()-4&lt;=COUNTA('Parâmetros'!$D$4:$D$9),INDEX('Parâmetros'!$D$4:$D$9,ROW()-4),"")</f>
        <v/>
      </c>
      <c r="I68">
        <f>IF(ROW()-4&lt;=COUNTA('Parâmetros'!$G$4:$G$5),INDEX('Parâmetros'!$G$4:$G$5,ROW()-4),"")</f>
        <v/>
      </c>
    </row>
    <row r="69" ht="22" customHeight="1">
      <c r="A69" s="10" t="n"/>
      <c r="B69" s="10" t="n"/>
      <c r="C69" s="10" t="n"/>
      <c r="D69" s="10" t="n"/>
      <c r="E69" s="10" t="n"/>
      <c r="F69" s="4">
        <f>IF(COUNTA(A69:E69)=0,"",IF(A69="","Informar ID",IF(COUNTIF($A$5:$A$104,A69)&gt;1,"Conferir ID duplicado",IF(B69="","Informar nome",IF(C69="","Informar função",IF(D69="","Informar situação","OK"))))))</f>
        <v/>
      </c>
      <c r="H69">
        <f>IF(ROW()-4&lt;=COUNTA('Parâmetros'!$D$4:$D$9),INDEX('Parâmetros'!$D$4:$D$9,ROW()-4),"")</f>
        <v/>
      </c>
      <c r="I69">
        <f>IF(ROW()-4&lt;=COUNTA('Parâmetros'!$G$4:$G$5),INDEX('Parâmetros'!$G$4:$G$5,ROW()-4),"")</f>
        <v/>
      </c>
    </row>
    <row r="70" ht="22" customHeight="1">
      <c r="A70" s="10" t="n"/>
      <c r="B70" s="10" t="n"/>
      <c r="C70" s="10" t="n"/>
      <c r="D70" s="10" t="n"/>
      <c r="E70" s="10" t="n"/>
      <c r="F70" s="6">
        <f>IF(COUNTA(A70:E70)=0,"",IF(A70="","Informar ID",IF(COUNTIF($A$5:$A$104,A70)&gt;1,"Conferir ID duplicado",IF(B70="","Informar nome",IF(C70="","Informar função",IF(D70="","Informar situação","OK"))))))</f>
        <v/>
      </c>
      <c r="H70">
        <f>IF(ROW()-4&lt;=COUNTA('Parâmetros'!$D$4:$D$9),INDEX('Parâmetros'!$D$4:$D$9,ROW()-4),"")</f>
        <v/>
      </c>
      <c r="I70">
        <f>IF(ROW()-4&lt;=COUNTA('Parâmetros'!$G$4:$G$5),INDEX('Parâmetros'!$G$4:$G$5,ROW()-4),"")</f>
        <v/>
      </c>
    </row>
    <row r="71" ht="22" customHeight="1">
      <c r="A71" s="10" t="n"/>
      <c r="B71" s="10" t="n"/>
      <c r="C71" s="10" t="n"/>
      <c r="D71" s="10" t="n"/>
      <c r="E71" s="10" t="n"/>
      <c r="F71" s="4">
        <f>IF(COUNTA(A71:E71)=0,"",IF(A71="","Informar ID",IF(COUNTIF($A$5:$A$104,A71)&gt;1,"Conferir ID duplicado",IF(B71="","Informar nome",IF(C71="","Informar função",IF(D71="","Informar situação","OK"))))))</f>
        <v/>
      </c>
      <c r="H71">
        <f>IF(ROW()-4&lt;=COUNTA('Parâmetros'!$D$4:$D$9),INDEX('Parâmetros'!$D$4:$D$9,ROW()-4),"")</f>
        <v/>
      </c>
      <c r="I71">
        <f>IF(ROW()-4&lt;=COUNTA('Parâmetros'!$G$4:$G$5),INDEX('Parâmetros'!$G$4:$G$5,ROW()-4),"")</f>
        <v/>
      </c>
    </row>
    <row r="72" ht="22" customHeight="1">
      <c r="A72" s="10" t="n"/>
      <c r="B72" s="10" t="n"/>
      <c r="C72" s="10" t="n"/>
      <c r="D72" s="10" t="n"/>
      <c r="E72" s="10" t="n"/>
      <c r="F72" s="6">
        <f>IF(COUNTA(A72:E72)=0,"",IF(A72="","Informar ID",IF(COUNTIF($A$5:$A$104,A72)&gt;1,"Conferir ID duplicado",IF(B72="","Informar nome",IF(C72="","Informar função",IF(D72="","Informar situação","OK"))))))</f>
        <v/>
      </c>
      <c r="H72">
        <f>IF(ROW()-4&lt;=COUNTA('Parâmetros'!$D$4:$D$9),INDEX('Parâmetros'!$D$4:$D$9,ROW()-4),"")</f>
        <v/>
      </c>
      <c r="I72">
        <f>IF(ROW()-4&lt;=COUNTA('Parâmetros'!$G$4:$G$5),INDEX('Parâmetros'!$G$4:$G$5,ROW()-4),"")</f>
        <v/>
      </c>
    </row>
    <row r="73" ht="22" customHeight="1">
      <c r="A73" s="10" t="n"/>
      <c r="B73" s="10" t="n"/>
      <c r="C73" s="10" t="n"/>
      <c r="D73" s="10" t="n"/>
      <c r="E73" s="10" t="n"/>
      <c r="F73" s="4">
        <f>IF(COUNTA(A73:E73)=0,"",IF(A73="","Informar ID",IF(COUNTIF($A$5:$A$104,A73)&gt;1,"Conferir ID duplicado",IF(B73="","Informar nome",IF(C73="","Informar função",IF(D73="","Informar situação","OK"))))))</f>
        <v/>
      </c>
      <c r="H73">
        <f>IF(ROW()-4&lt;=COUNTA('Parâmetros'!$D$4:$D$9),INDEX('Parâmetros'!$D$4:$D$9,ROW()-4),"")</f>
        <v/>
      </c>
      <c r="I73">
        <f>IF(ROW()-4&lt;=COUNTA('Parâmetros'!$G$4:$G$5),INDEX('Parâmetros'!$G$4:$G$5,ROW()-4),"")</f>
        <v/>
      </c>
    </row>
    <row r="74" ht="22" customHeight="1">
      <c r="A74" s="10" t="n"/>
      <c r="B74" s="10" t="n"/>
      <c r="C74" s="10" t="n"/>
      <c r="D74" s="10" t="n"/>
      <c r="E74" s="10" t="n"/>
      <c r="F74" s="6">
        <f>IF(COUNTA(A74:E74)=0,"",IF(A74="","Informar ID",IF(COUNTIF($A$5:$A$104,A74)&gt;1,"Conferir ID duplicado",IF(B74="","Informar nome",IF(C74="","Informar função",IF(D74="","Informar situação","OK"))))))</f>
        <v/>
      </c>
      <c r="H74">
        <f>IF(ROW()-4&lt;=COUNTA('Parâmetros'!$D$4:$D$9),INDEX('Parâmetros'!$D$4:$D$9,ROW()-4),"")</f>
        <v/>
      </c>
      <c r="I74">
        <f>IF(ROW()-4&lt;=COUNTA('Parâmetros'!$G$4:$G$5),INDEX('Parâmetros'!$G$4:$G$5,ROW()-4),"")</f>
        <v/>
      </c>
    </row>
    <row r="75" ht="22" customHeight="1">
      <c r="A75" s="10" t="n"/>
      <c r="B75" s="10" t="n"/>
      <c r="C75" s="10" t="n"/>
      <c r="D75" s="10" t="n"/>
      <c r="E75" s="10" t="n"/>
      <c r="F75" s="4">
        <f>IF(COUNTA(A75:E75)=0,"",IF(A75="","Informar ID",IF(COUNTIF($A$5:$A$104,A75)&gt;1,"Conferir ID duplicado",IF(B75="","Informar nome",IF(C75="","Informar função",IF(D75="","Informar situação","OK"))))))</f>
        <v/>
      </c>
      <c r="H75">
        <f>IF(ROW()-4&lt;=COUNTA('Parâmetros'!$D$4:$D$9),INDEX('Parâmetros'!$D$4:$D$9,ROW()-4),"")</f>
        <v/>
      </c>
      <c r="I75">
        <f>IF(ROW()-4&lt;=COUNTA('Parâmetros'!$G$4:$G$5),INDEX('Parâmetros'!$G$4:$G$5,ROW()-4),"")</f>
        <v/>
      </c>
    </row>
    <row r="76" ht="22" customHeight="1">
      <c r="A76" s="10" t="n"/>
      <c r="B76" s="10" t="n"/>
      <c r="C76" s="10" t="n"/>
      <c r="D76" s="10" t="n"/>
      <c r="E76" s="10" t="n"/>
      <c r="F76" s="6">
        <f>IF(COUNTA(A76:E76)=0,"",IF(A76="","Informar ID",IF(COUNTIF($A$5:$A$104,A76)&gt;1,"Conferir ID duplicado",IF(B76="","Informar nome",IF(C76="","Informar função",IF(D76="","Informar situação","OK"))))))</f>
        <v/>
      </c>
      <c r="H76">
        <f>IF(ROW()-4&lt;=COUNTA('Parâmetros'!$D$4:$D$9),INDEX('Parâmetros'!$D$4:$D$9,ROW()-4),"")</f>
        <v/>
      </c>
      <c r="I76">
        <f>IF(ROW()-4&lt;=COUNTA('Parâmetros'!$G$4:$G$5),INDEX('Parâmetros'!$G$4:$G$5,ROW()-4),"")</f>
        <v/>
      </c>
    </row>
    <row r="77" ht="22" customHeight="1">
      <c r="A77" s="10" t="n"/>
      <c r="B77" s="10" t="n"/>
      <c r="C77" s="10" t="n"/>
      <c r="D77" s="10" t="n"/>
      <c r="E77" s="10" t="n"/>
      <c r="F77" s="4">
        <f>IF(COUNTA(A77:E77)=0,"",IF(A77="","Informar ID",IF(COUNTIF($A$5:$A$104,A77)&gt;1,"Conferir ID duplicado",IF(B77="","Informar nome",IF(C77="","Informar função",IF(D77="","Informar situação","OK"))))))</f>
        <v/>
      </c>
      <c r="H77">
        <f>IF(ROW()-4&lt;=COUNTA('Parâmetros'!$D$4:$D$9),INDEX('Parâmetros'!$D$4:$D$9,ROW()-4),"")</f>
        <v/>
      </c>
      <c r="I77">
        <f>IF(ROW()-4&lt;=COUNTA('Parâmetros'!$G$4:$G$5),INDEX('Parâmetros'!$G$4:$G$5,ROW()-4),"")</f>
        <v/>
      </c>
    </row>
    <row r="78" ht="22" customHeight="1">
      <c r="A78" s="10" t="n"/>
      <c r="B78" s="10" t="n"/>
      <c r="C78" s="10" t="n"/>
      <c r="D78" s="10" t="n"/>
      <c r="E78" s="10" t="n"/>
      <c r="F78" s="6">
        <f>IF(COUNTA(A78:E78)=0,"",IF(A78="","Informar ID",IF(COUNTIF($A$5:$A$104,A78)&gt;1,"Conferir ID duplicado",IF(B78="","Informar nome",IF(C78="","Informar função",IF(D78="","Informar situação","OK"))))))</f>
        <v/>
      </c>
      <c r="H78">
        <f>IF(ROW()-4&lt;=COUNTA('Parâmetros'!$D$4:$D$9),INDEX('Parâmetros'!$D$4:$D$9,ROW()-4),"")</f>
        <v/>
      </c>
      <c r="I78">
        <f>IF(ROW()-4&lt;=COUNTA('Parâmetros'!$G$4:$G$5),INDEX('Parâmetros'!$G$4:$G$5,ROW()-4),"")</f>
        <v/>
      </c>
    </row>
    <row r="79" ht="22" customHeight="1">
      <c r="A79" s="10" t="n"/>
      <c r="B79" s="10" t="n"/>
      <c r="C79" s="10" t="n"/>
      <c r="D79" s="10" t="n"/>
      <c r="E79" s="10" t="n"/>
      <c r="F79" s="4">
        <f>IF(COUNTA(A79:E79)=0,"",IF(A79="","Informar ID",IF(COUNTIF($A$5:$A$104,A79)&gt;1,"Conferir ID duplicado",IF(B79="","Informar nome",IF(C79="","Informar função",IF(D79="","Informar situação","OK"))))))</f>
        <v/>
      </c>
      <c r="H79">
        <f>IF(ROW()-4&lt;=COUNTA('Parâmetros'!$D$4:$D$9),INDEX('Parâmetros'!$D$4:$D$9,ROW()-4),"")</f>
        <v/>
      </c>
      <c r="I79">
        <f>IF(ROW()-4&lt;=COUNTA('Parâmetros'!$G$4:$G$5),INDEX('Parâmetros'!$G$4:$G$5,ROW()-4),"")</f>
        <v/>
      </c>
    </row>
    <row r="80" ht="22" customHeight="1">
      <c r="A80" s="10" t="n"/>
      <c r="B80" s="10" t="n"/>
      <c r="C80" s="10" t="n"/>
      <c r="D80" s="10" t="n"/>
      <c r="E80" s="10" t="n"/>
      <c r="F80" s="6">
        <f>IF(COUNTA(A80:E80)=0,"",IF(A80="","Informar ID",IF(COUNTIF($A$5:$A$104,A80)&gt;1,"Conferir ID duplicado",IF(B80="","Informar nome",IF(C80="","Informar função",IF(D80="","Informar situação","OK"))))))</f>
        <v/>
      </c>
      <c r="H80">
        <f>IF(ROW()-4&lt;=COUNTA('Parâmetros'!$D$4:$D$9),INDEX('Parâmetros'!$D$4:$D$9,ROW()-4),"")</f>
        <v/>
      </c>
      <c r="I80">
        <f>IF(ROW()-4&lt;=COUNTA('Parâmetros'!$G$4:$G$5),INDEX('Parâmetros'!$G$4:$G$5,ROW()-4),"")</f>
        <v/>
      </c>
    </row>
    <row r="81" ht="22" customHeight="1">
      <c r="A81" s="10" t="n"/>
      <c r="B81" s="10" t="n"/>
      <c r="C81" s="10" t="n"/>
      <c r="D81" s="10" t="n"/>
      <c r="E81" s="10" t="n"/>
      <c r="F81" s="4">
        <f>IF(COUNTA(A81:E81)=0,"",IF(A81="","Informar ID",IF(COUNTIF($A$5:$A$104,A81)&gt;1,"Conferir ID duplicado",IF(B81="","Informar nome",IF(C81="","Informar função",IF(D81="","Informar situação","OK"))))))</f>
        <v/>
      </c>
      <c r="H81">
        <f>IF(ROW()-4&lt;=COUNTA('Parâmetros'!$D$4:$D$9),INDEX('Parâmetros'!$D$4:$D$9,ROW()-4),"")</f>
        <v/>
      </c>
      <c r="I81">
        <f>IF(ROW()-4&lt;=COUNTA('Parâmetros'!$G$4:$G$5),INDEX('Parâmetros'!$G$4:$G$5,ROW()-4),"")</f>
        <v/>
      </c>
    </row>
    <row r="82" ht="22" customHeight="1">
      <c r="A82" s="10" t="n"/>
      <c r="B82" s="10" t="n"/>
      <c r="C82" s="10" t="n"/>
      <c r="D82" s="10" t="n"/>
      <c r="E82" s="10" t="n"/>
      <c r="F82" s="6">
        <f>IF(COUNTA(A82:E82)=0,"",IF(A82="","Informar ID",IF(COUNTIF($A$5:$A$104,A82)&gt;1,"Conferir ID duplicado",IF(B82="","Informar nome",IF(C82="","Informar função",IF(D82="","Informar situação","OK"))))))</f>
        <v/>
      </c>
      <c r="H82">
        <f>IF(ROW()-4&lt;=COUNTA('Parâmetros'!$D$4:$D$9),INDEX('Parâmetros'!$D$4:$D$9,ROW()-4),"")</f>
        <v/>
      </c>
      <c r="I82">
        <f>IF(ROW()-4&lt;=COUNTA('Parâmetros'!$G$4:$G$5),INDEX('Parâmetros'!$G$4:$G$5,ROW()-4),"")</f>
        <v/>
      </c>
    </row>
    <row r="83" ht="22" customHeight="1">
      <c r="A83" s="10" t="n"/>
      <c r="B83" s="10" t="n"/>
      <c r="C83" s="10" t="n"/>
      <c r="D83" s="10" t="n"/>
      <c r="E83" s="10" t="n"/>
      <c r="F83" s="4">
        <f>IF(COUNTA(A83:E83)=0,"",IF(A83="","Informar ID",IF(COUNTIF($A$5:$A$104,A83)&gt;1,"Conferir ID duplicado",IF(B83="","Informar nome",IF(C83="","Informar função",IF(D83="","Informar situação","OK"))))))</f>
        <v/>
      </c>
      <c r="H83">
        <f>IF(ROW()-4&lt;=COUNTA('Parâmetros'!$D$4:$D$9),INDEX('Parâmetros'!$D$4:$D$9,ROW()-4),"")</f>
        <v/>
      </c>
      <c r="I83">
        <f>IF(ROW()-4&lt;=COUNTA('Parâmetros'!$G$4:$G$5),INDEX('Parâmetros'!$G$4:$G$5,ROW()-4),"")</f>
        <v/>
      </c>
    </row>
    <row r="84" ht="22" customHeight="1">
      <c r="A84" s="10" t="n"/>
      <c r="B84" s="10" t="n"/>
      <c r="C84" s="10" t="n"/>
      <c r="D84" s="10" t="n"/>
      <c r="E84" s="10" t="n"/>
      <c r="F84" s="6">
        <f>IF(COUNTA(A84:E84)=0,"",IF(A84="","Informar ID",IF(COUNTIF($A$5:$A$104,A84)&gt;1,"Conferir ID duplicado",IF(B84="","Informar nome",IF(C84="","Informar função",IF(D84="","Informar situação","OK"))))))</f>
        <v/>
      </c>
      <c r="H84">
        <f>IF(ROW()-4&lt;=COUNTA('Parâmetros'!$D$4:$D$9),INDEX('Parâmetros'!$D$4:$D$9,ROW()-4),"")</f>
        <v/>
      </c>
      <c r="I84">
        <f>IF(ROW()-4&lt;=COUNTA('Parâmetros'!$G$4:$G$5),INDEX('Parâmetros'!$G$4:$G$5,ROW()-4),"")</f>
        <v/>
      </c>
    </row>
    <row r="85" ht="22" customHeight="1">
      <c r="A85" s="10" t="n"/>
      <c r="B85" s="10" t="n"/>
      <c r="C85" s="10" t="n"/>
      <c r="D85" s="10" t="n"/>
      <c r="E85" s="10" t="n"/>
      <c r="F85" s="4">
        <f>IF(COUNTA(A85:E85)=0,"",IF(A85="","Informar ID",IF(COUNTIF($A$5:$A$104,A85)&gt;1,"Conferir ID duplicado",IF(B85="","Informar nome",IF(C85="","Informar função",IF(D85="","Informar situação","OK"))))))</f>
        <v/>
      </c>
      <c r="H85">
        <f>IF(ROW()-4&lt;=COUNTA('Parâmetros'!$D$4:$D$9),INDEX('Parâmetros'!$D$4:$D$9,ROW()-4),"")</f>
        <v/>
      </c>
      <c r="I85">
        <f>IF(ROW()-4&lt;=COUNTA('Parâmetros'!$G$4:$G$5),INDEX('Parâmetros'!$G$4:$G$5,ROW()-4),"")</f>
        <v/>
      </c>
    </row>
    <row r="86" ht="22" customHeight="1">
      <c r="A86" s="10" t="n"/>
      <c r="B86" s="10" t="n"/>
      <c r="C86" s="10" t="n"/>
      <c r="D86" s="10" t="n"/>
      <c r="E86" s="10" t="n"/>
      <c r="F86" s="6">
        <f>IF(COUNTA(A86:E86)=0,"",IF(A86="","Informar ID",IF(COUNTIF($A$5:$A$104,A86)&gt;1,"Conferir ID duplicado",IF(B86="","Informar nome",IF(C86="","Informar função",IF(D86="","Informar situação","OK"))))))</f>
        <v/>
      </c>
      <c r="H86">
        <f>IF(ROW()-4&lt;=COUNTA('Parâmetros'!$D$4:$D$9),INDEX('Parâmetros'!$D$4:$D$9,ROW()-4),"")</f>
        <v/>
      </c>
      <c r="I86">
        <f>IF(ROW()-4&lt;=COUNTA('Parâmetros'!$G$4:$G$5),INDEX('Parâmetros'!$G$4:$G$5,ROW()-4),"")</f>
        <v/>
      </c>
    </row>
    <row r="87" ht="22" customHeight="1">
      <c r="A87" s="10" t="n"/>
      <c r="B87" s="10" t="n"/>
      <c r="C87" s="10" t="n"/>
      <c r="D87" s="10" t="n"/>
      <c r="E87" s="10" t="n"/>
      <c r="F87" s="4">
        <f>IF(COUNTA(A87:E87)=0,"",IF(A87="","Informar ID",IF(COUNTIF($A$5:$A$104,A87)&gt;1,"Conferir ID duplicado",IF(B87="","Informar nome",IF(C87="","Informar função",IF(D87="","Informar situação","OK"))))))</f>
        <v/>
      </c>
      <c r="H87">
        <f>IF(ROW()-4&lt;=COUNTA('Parâmetros'!$D$4:$D$9),INDEX('Parâmetros'!$D$4:$D$9,ROW()-4),"")</f>
        <v/>
      </c>
      <c r="I87">
        <f>IF(ROW()-4&lt;=COUNTA('Parâmetros'!$G$4:$G$5),INDEX('Parâmetros'!$G$4:$G$5,ROW()-4),"")</f>
        <v/>
      </c>
    </row>
    <row r="88" ht="22" customHeight="1">
      <c r="A88" s="10" t="n"/>
      <c r="B88" s="10" t="n"/>
      <c r="C88" s="10" t="n"/>
      <c r="D88" s="10" t="n"/>
      <c r="E88" s="10" t="n"/>
      <c r="F88" s="6">
        <f>IF(COUNTA(A88:E88)=0,"",IF(A88="","Informar ID",IF(COUNTIF($A$5:$A$104,A88)&gt;1,"Conferir ID duplicado",IF(B88="","Informar nome",IF(C88="","Informar função",IF(D88="","Informar situação","OK"))))))</f>
        <v/>
      </c>
      <c r="H88">
        <f>IF(ROW()-4&lt;=COUNTA('Parâmetros'!$D$4:$D$9),INDEX('Parâmetros'!$D$4:$D$9,ROW()-4),"")</f>
        <v/>
      </c>
      <c r="I88">
        <f>IF(ROW()-4&lt;=COUNTA('Parâmetros'!$G$4:$G$5),INDEX('Parâmetros'!$G$4:$G$5,ROW()-4),"")</f>
        <v/>
      </c>
    </row>
    <row r="89" ht="22" customHeight="1">
      <c r="A89" s="10" t="n"/>
      <c r="B89" s="10" t="n"/>
      <c r="C89" s="10" t="n"/>
      <c r="D89" s="10" t="n"/>
      <c r="E89" s="10" t="n"/>
      <c r="F89" s="4">
        <f>IF(COUNTA(A89:E89)=0,"",IF(A89="","Informar ID",IF(COUNTIF($A$5:$A$104,A89)&gt;1,"Conferir ID duplicado",IF(B89="","Informar nome",IF(C89="","Informar função",IF(D89="","Informar situação","OK"))))))</f>
        <v/>
      </c>
      <c r="H89">
        <f>IF(ROW()-4&lt;=COUNTA('Parâmetros'!$D$4:$D$9),INDEX('Parâmetros'!$D$4:$D$9,ROW()-4),"")</f>
        <v/>
      </c>
      <c r="I89">
        <f>IF(ROW()-4&lt;=COUNTA('Parâmetros'!$G$4:$G$5),INDEX('Parâmetros'!$G$4:$G$5,ROW()-4),"")</f>
        <v/>
      </c>
    </row>
    <row r="90" ht="22" customHeight="1">
      <c r="A90" s="10" t="n"/>
      <c r="B90" s="10" t="n"/>
      <c r="C90" s="10" t="n"/>
      <c r="D90" s="10" t="n"/>
      <c r="E90" s="10" t="n"/>
      <c r="F90" s="6">
        <f>IF(COUNTA(A90:E90)=0,"",IF(A90="","Informar ID",IF(COUNTIF($A$5:$A$104,A90)&gt;1,"Conferir ID duplicado",IF(B90="","Informar nome",IF(C90="","Informar função",IF(D90="","Informar situação","OK"))))))</f>
        <v/>
      </c>
      <c r="H90">
        <f>IF(ROW()-4&lt;=COUNTA('Parâmetros'!$D$4:$D$9),INDEX('Parâmetros'!$D$4:$D$9,ROW()-4),"")</f>
        <v/>
      </c>
      <c r="I90">
        <f>IF(ROW()-4&lt;=COUNTA('Parâmetros'!$G$4:$G$5),INDEX('Parâmetros'!$G$4:$G$5,ROW()-4),"")</f>
        <v/>
      </c>
    </row>
    <row r="91" ht="22" customHeight="1">
      <c r="A91" s="10" t="n"/>
      <c r="B91" s="10" t="n"/>
      <c r="C91" s="10" t="n"/>
      <c r="D91" s="10" t="n"/>
      <c r="E91" s="10" t="n"/>
      <c r="F91" s="4">
        <f>IF(COUNTA(A91:E91)=0,"",IF(A91="","Informar ID",IF(COUNTIF($A$5:$A$104,A91)&gt;1,"Conferir ID duplicado",IF(B91="","Informar nome",IF(C91="","Informar função",IF(D91="","Informar situação","OK"))))))</f>
        <v/>
      </c>
      <c r="H91">
        <f>IF(ROW()-4&lt;=COUNTA('Parâmetros'!$D$4:$D$9),INDEX('Parâmetros'!$D$4:$D$9,ROW()-4),"")</f>
        <v/>
      </c>
      <c r="I91">
        <f>IF(ROW()-4&lt;=COUNTA('Parâmetros'!$G$4:$G$5),INDEX('Parâmetros'!$G$4:$G$5,ROW()-4),"")</f>
        <v/>
      </c>
    </row>
    <row r="92" ht="22" customHeight="1">
      <c r="A92" s="10" t="n"/>
      <c r="B92" s="10" t="n"/>
      <c r="C92" s="10" t="n"/>
      <c r="D92" s="10" t="n"/>
      <c r="E92" s="10" t="n"/>
      <c r="F92" s="6">
        <f>IF(COUNTA(A92:E92)=0,"",IF(A92="","Informar ID",IF(COUNTIF($A$5:$A$104,A92)&gt;1,"Conferir ID duplicado",IF(B92="","Informar nome",IF(C92="","Informar função",IF(D92="","Informar situação","OK"))))))</f>
        <v/>
      </c>
      <c r="H92">
        <f>IF(ROW()-4&lt;=COUNTA('Parâmetros'!$D$4:$D$9),INDEX('Parâmetros'!$D$4:$D$9,ROW()-4),"")</f>
        <v/>
      </c>
      <c r="I92">
        <f>IF(ROW()-4&lt;=COUNTA('Parâmetros'!$G$4:$G$5),INDEX('Parâmetros'!$G$4:$G$5,ROW()-4),"")</f>
        <v/>
      </c>
    </row>
    <row r="93" ht="22" customHeight="1">
      <c r="A93" s="10" t="n"/>
      <c r="B93" s="10" t="n"/>
      <c r="C93" s="10" t="n"/>
      <c r="D93" s="10" t="n"/>
      <c r="E93" s="10" t="n"/>
      <c r="F93" s="4">
        <f>IF(COUNTA(A93:E93)=0,"",IF(A93="","Informar ID",IF(COUNTIF($A$5:$A$104,A93)&gt;1,"Conferir ID duplicado",IF(B93="","Informar nome",IF(C93="","Informar função",IF(D93="","Informar situação","OK"))))))</f>
        <v/>
      </c>
      <c r="H93">
        <f>IF(ROW()-4&lt;=COUNTA('Parâmetros'!$D$4:$D$9),INDEX('Parâmetros'!$D$4:$D$9,ROW()-4),"")</f>
        <v/>
      </c>
      <c r="I93">
        <f>IF(ROW()-4&lt;=COUNTA('Parâmetros'!$G$4:$G$5),INDEX('Parâmetros'!$G$4:$G$5,ROW()-4),"")</f>
        <v/>
      </c>
    </row>
    <row r="94" ht="22" customHeight="1">
      <c r="A94" s="10" t="n"/>
      <c r="B94" s="10" t="n"/>
      <c r="C94" s="10" t="n"/>
      <c r="D94" s="10" t="n"/>
      <c r="E94" s="10" t="n"/>
      <c r="F94" s="6">
        <f>IF(COUNTA(A94:E94)=0,"",IF(A94="","Informar ID",IF(COUNTIF($A$5:$A$104,A94)&gt;1,"Conferir ID duplicado",IF(B94="","Informar nome",IF(C94="","Informar função",IF(D94="","Informar situação","OK"))))))</f>
        <v/>
      </c>
      <c r="H94">
        <f>IF(ROW()-4&lt;=COUNTA('Parâmetros'!$D$4:$D$9),INDEX('Parâmetros'!$D$4:$D$9,ROW()-4),"")</f>
        <v/>
      </c>
      <c r="I94">
        <f>IF(ROW()-4&lt;=COUNTA('Parâmetros'!$G$4:$G$5),INDEX('Parâmetros'!$G$4:$G$5,ROW()-4),"")</f>
        <v/>
      </c>
    </row>
    <row r="95" ht="22" customHeight="1">
      <c r="A95" s="10" t="n"/>
      <c r="B95" s="10" t="n"/>
      <c r="C95" s="10" t="n"/>
      <c r="D95" s="10" t="n"/>
      <c r="E95" s="10" t="n"/>
      <c r="F95" s="4">
        <f>IF(COUNTA(A95:E95)=0,"",IF(A95="","Informar ID",IF(COUNTIF($A$5:$A$104,A95)&gt;1,"Conferir ID duplicado",IF(B95="","Informar nome",IF(C95="","Informar função",IF(D95="","Informar situação","OK"))))))</f>
        <v/>
      </c>
      <c r="H95">
        <f>IF(ROW()-4&lt;=COUNTA('Parâmetros'!$D$4:$D$9),INDEX('Parâmetros'!$D$4:$D$9,ROW()-4),"")</f>
        <v/>
      </c>
      <c r="I95">
        <f>IF(ROW()-4&lt;=COUNTA('Parâmetros'!$G$4:$G$5),INDEX('Parâmetros'!$G$4:$G$5,ROW()-4),"")</f>
        <v/>
      </c>
    </row>
    <row r="96" ht="22" customHeight="1">
      <c r="A96" s="10" t="n"/>
      <c r="B96" s="10" t="n"/>
      <c r="C96" s="10" t="n"/>
      <c r="D96" s="10" t="n"/>
      <c r="E96" s="10" t="n"/>
      <c r="F96" s="6">
        <f>IF(COUNTA(A96:E96)=0,"",IF(A96="","Informar ID",IF(COUNTIF($A$5:$A$104,A96)&gt;1,"Conferir ID duplicado",IF(B96="","Informar nome",IF(C96="","Informar função",IF(D96="","Informar situação","OK"))))))</f>
        <v/>
      </c>
      <c r="H96">
        <f>IF(ROW()-4&lt;=COUNTA('Parâmetros'!$D$4:$D$9),INDEX('Parâmetros'!$D$4:$D$9,ROW()-4),"")</f>
        <v/>
      </c>
      <c r="I96">
        <f>IF(ROW()-4&lt;=COUNTA('Parâmetros'!$G$4:$G$5),INDEX('Parâmetros'!$G$4:$G$5,ROW()-4),"")</f>
        <v/>
      </c>
    </row>
    <row r="97" ht="22" customHeight="1">
      <c r="A97" s="10" t="n"/>
      <c r="B97" s="10" t="n"/>
      <c r="C97" s="10" t="n"/>
      <c r="D97" s="10" t="n"/>
      <c r="E97" s="10" t="n"/>
      <c r="F97" s="4">
        <f>IF(COUNTA(A97:E97)=0,"",IF(A97="","Informar ID",IF(COUNTIF($A$5:$A$104,A97)&gt;1,"Conferir ID duplicado",IF(B97="","Informar nome",IF(C97="","Informar função",IF(D97="","Informar situação","OK"))))))</f>
        <v/>
      </c>
      <c r="H97">
        <f>IF(ROW()-4&lt;=COUNTA('Parâmetros'!$D$4:$D$9),INDEX('Parâmetros'!$D$4:$D$9,ROW()-4),"")</f>
        <v/>
      </c>
      <c r="I97">
        <f>IF(ROW()-4&lt;=COUNTA('Parâmetros'!$G$4:$G$5),INDEX('Parâmetros'!$G$4:$G$5,ROW()-4),"")</f>
        <v/>
      </c>
    </row>
    <row r="98" ht="22" customHeight="1">
      <c r="A98" s="10" t="n"/>
      <c r="B98" s="10" t="n"/>
      <c r="C98" s="10" t="n"/>
      <c r="D98" s="10" t="n"/>
      <c r="E98" s="10" t="n"/>
      <c r="F98" s="6">
        <f>IF(COUNTA(A98:E98)=0,"",IF(A98="","Informar ID",IF(COUNTIF($A$5:$A$104,A98)&gt;1,"Conferir ID duplicado",IF(B98="","Informar nome",IF(C98="","Informar função",IF(D98="","Informar situação","OK"))))))</f>
        <v/>
      </c>
      <c r="H98">
        <f>IF(ROW()-4&lt;=COUNTA('Parâmetros'!$D$4:$D$9),INDEX('Parâmetros'!$D$4:$D$9,ROW()-4),"")</f>
        <v/>
      </c>
      <c r="I98">
        <f>IF(ROW()-4&lt;=COUNTA('Parâmetros'!$G$4:$G$5),INDEX('Parâmetros'!$G$4:$G$5,ROW()-4),"")</f>
        <v/>
      </c>
    </row>
    <row r="99" ht="22" customHeight="1">
      <c r="A99" s="10" t="n"/>
      <c r="B99" s="10" t="n"/>
      <c r="C99" s="10" t="n"/>
      <c r="D99" s="10" t="n"/>
      <c r="E99" s="10" t="n"/>
      <c r="F99" s="4">
        <f>IF(COUNTA(A99:E99)=0,"",IF(A99="","Informar ID",IF(COUNTIF($A$5:$A$104,A99)&gt;1,"Conferir ID duplicado",IF(B99="","Informar nome",IF(C99="","Informar função",IF(D99="","Informar situação","OK"))))))</f>
        <v/>
      </c>
      <c r="H99">
        <f>IF(ROW()-4&lt;=COUNTA('Parâmetros'!$D$4:$D$9),INDEX('Parâmetros'!$D$4:$D$9,ROW()-4),"")</f>
        <v/>
      </c>
      <c r="I99">
        <f>IF(ROW()-4&lt;=COUNTA('Parâmetros'!$G$4:$G$5),INDEX('Parâmetros'!$G$4:$G$5,ROW()-4),"")</f>
        <v/>
      </c>
    </row>
    <row r="100" ht="22" customHeight="1">
      <c r="A100" s="10" t="n"/>
      <c r="B100" s="10" t="n"/>
      <c r="C100" s="10" t="n"/>
      <c r="D100" s="10" t="n"/>
      <c r="E100" s="10" t="n"/>
      <c r="F100" s="6">
        <f>IF(COUNTA(A100:E100)=0,"",IF(A100="","Informar ID",IF(COUNTIF($A$5:$A$104,A100)&gt;1,"Conferir ID duplicado",IF(B100="","Informar nome",IF(C100="","Informar função",IF(D100="","Informar situação","OK"))))))</f>
        <v/>
      </c>
      <c r="H100">
        <f>IF(ROW()-4&lt;=COUNTA('Parâmetros'!$D$4:$D$9),INDEX('Parâmetros'!$D$4:$D$9,ROW()-4),"")</f>
        <v/>
      </c>
      <c r="I100">
        <f>IF(ROW()-4&lt;=COUNTA('Parâmetros'!$G$4:$G$5),INDEX('Parâmetros'!$G$4:$G$5,ROW()-4),"")</f>
        <v/>
      </c>
    </row>
    <row r="101" ht="22" customHeight="1">
      <c r="A101" s="10" t="n"/>
      <c r="B101" s="10" t="n"/>
      <c r="C101" s="10" t="n"/>
      <c r="D101" s="10" t="n"/>
      <c r="E101" s="10" t="n"/>
      <c r="F101" s="4">
        <f>IF(COUNTA(A101:E101)=0,"",IF(A101="","Informar ID",IF(COUNTIF($A$5:$A$104,A101)&gt;1,"Conferir ID duplicado",IF(B101="","Informar nome",IF(C101="","Informar função",IF(D101="","Informar situação","OK"))))))</f>
        <v/>
      </c>
      <c r="H101">
        <f>IF(ROW()-4&lt;=COUNTA('Parâmetros'!$D$4:$D$9),INDEX('Parâmetros'!$D$4:$D$9,ROW()-4),"")</f>
        <v/>
      </c>
      <c r="I101">
        <f>IF(ROW()-4&lt;=COUNTA('Parâmetros'!$G$4:$G$5),INDEX('Parâmetros'!$G$4:$G$5,ROW()-4),"")</f>
        <v/>
      </c>
    </row>
    <row r="102" ht="22" customHeight="1">
      <c r="A102" s="10" t="n"/>
      <c r="B102" s="10" t="n"/>
      <c r="C102" s="10" t="n"/>
      <c r="D102" s="10" t="n"/>
      <c r="E102" s="10" t="n"/>
      <c r="F102" s="6">
        <f>IF(COUNTA(A102:E102)=0,"",IF(A102="","Informar ID",IF(COUNTIF($A$5:$A$104,A102)&gt;1,"Conferir ID duplicado",IF(B102="","Informar nome",IF(C102="","Informar função",IF(D102="","Informar situação","OK"))))))</f>
        <v/>
      </c>
      <c r="H102">
        <f>IF(ROW()-4&lt;=COUNTA('Parâmetros'!$D$4:$D$9),INDEX('Parâmetros'!$D$4:$D$9,ROW()-4),"")</f>
        <v/>
      </c>
      <c r="I102">
        <f>IF(ROW()-4&lt;=COUNTA('Parâmetros'!$G$4:$G$5),INDEX('Parâmetros'!$G$4:$G$5,ROW()-4),"")</f>
        <v/>
      </c>
    </row>
    <row r="103" ht="22" customHeight="1">
      <c r="A103" s="10" t="n"/>
      <c r="B103" s="10" t="n"/>
      <c r="C103" s="10" t="n"/>
      <c r="D103" s="10" t="n"/>
      <c r="E103" s="10" t="n"/>
      <c r="F103" s="4">
        <f>IF(COUNTA(A103:E103)=0,"",IF(A103="","Informar ID",IF(COUNTIF($A$5:$A$104,A103)&gt;1,"Conferir ID duplicado",IF(B103="","Informar nome",IF(C103="","Informar função",IF(D103="","Informar situação","OK"))))))</f>
        <v/>
      </c>
      <c r="H103">
        <f>IF(ROW()-4&lt;=COUNTA('Parâmetros'!$D$4:$D$9),INDEX('Parâmetros'!$D$4:$D$9,ROW()-4),"")</f>
        <v/>
      </c>
      <c r="I103">
        <f>IF(ROW()-4&lt;=COUNTA('Parâmetros'!$G$4:$G$5),INDEX('Parâmetros'!$G$4:$G$5,ROW()-4),"")</f>
        <v/>
      </c>
    </row>
    <row r="104" ht="22" customHeight="1">
      <c r="A104" s="10" t="n"/>
      <c r="B104" s="10" t="n"/>
      <c r="C104" s="10" t="n"/>
      <c r="D104" s="10" t="n"/>
      <c r="E104" s="10" t="n"/>
      <c r="F104" s="6">
        <f>IF(COUNTA(A104:E104)=0,"",IF(A104="","Informar ID",IF(COUNTIF($A$5:$A$104,A104)&gt;1,"Conferir ID duplicado",IF(B104="","Informar nome",IF(C104="","Informar função",IF(D104="","Informar situação","OK"))))))</f>
        <v/>
      </c>
      <c r="H104">
        <f>IF(ROW()-4&lt;=COUNTA('Parâmetros'!$D$4:$D$9),INDEX('Parâmetros'!$D$4:$D$9,ROW()-4),"")</f>
        <v/>
      </c>
      <c r="I104">
        <f>IF(ROW()-4&lt;=COUNTA('Parâmetros'!$G$4:$G$5),INDEX('Parâmetros'!$G$4:$G$5,ROW()-4),"")</f>
        <v/>
      </c>
    </row>
  </sheetData>
  <autoFilter ref="A4:F104"/>
  <mergeCells count="1">
    <mergeCell ref="A1:F1"/>
  </mergeCells>
  <conditionalFormatting sqref="F5:F104">
    <cfRule type="expression" priority="1" dxfId="1">
      <formula>$F5="OK"</formula>
    </cfRule>
    <cfRule type="expression" priority="2" dxfId="0">
      <formula>AND($F5&lt;&gt;"",$F5&lt;&gt;"OK")</formula>
    </cfRule>
  </conditionalFormatting>
  <dataValidations count="2">
    <dataValidation sqref="C5:C104" showDropDown="0" showInputMessage="0" showErrorMessage="0" allowBlank="0" errorTitle="Função inválida" error="Selecione uma função da lista de parâmetros." type="list">
      <formula1>=$H$5:$H$10</formula1>
    </dataValidation>
    <dataValidation sqref="D5:D104" showDropDown="0" showInputMessage="0" showErrorMessage="0" allowBlank="0" errorTitle="Situação inválida" error="Selecione Sim ou Não." type="list">
      <formula1>=$I$5:$I$6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8" customWidth="1" min="3" max="3"/>
    <col width="21" customWidth="1" min="4" max="4"/>
    <col width="20" customWidth="1" min="5" max="5"/>
    <col width="14" customWidth="1" min="6" max="6"/>
    <col width="14" customWidth="1" min="7" max="7"/>
    <col width="16" customWidth="1" min="8" max="8"/>
    <col width="15" customWidth="1" min="9" max="9"/>
    <col width="34" customWidth="1" min="10" max="10"/>
    <col width="29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28" customHeight="1">
      <c r="A1" s="1" t="inlineStr">
        <is>
          <t>Registro de férias e folgas</t>
        </is>
      </c>
    </row>
    <row r="2" ht="30" customHeight="1">
      <c r="A2" s="9" t="inlineStr">
        <is>
          <t>Entradas em rosa. A coluna Conferência indica registros que precisam ser revisados.</t>
        </is>
      </c>
      <c r="N2">
        <f>'Parâmetros'!$B$4-365</f>
        <v/>
      </c>
    </row>
    <row r="3">
      <c r="N3">
        <f>'Parâmetros'!$B$4+730</f>
        <v/>
      </c>
    </row>
    <row r="4" ht="26" customHeight="1">
      <c r="A4" s="3" t="inlineStr">
        <is>
          <t>ID registro</t>
        </is>
      </c>
      <c r="B4" s="3" t="inlineStr">
        <is>
          <t>ID profissional</t>
        </is>
      </c>
      <c r="C4" s="3" t="inlineStr">
        <is>
          <t>Nome profissional</t>
        </is>
      </c>
      <c r="D4" s="3" t="inlineStr">
        <is>
          <t>Função</t>
        </is>
      </c>
      <c r="E4" s="3" t="inlineStr">
        <is>
          <t>Tipo</t>
        </is>
      </c>
      <c r="F4" s="3" t="inlineStr">
        <is>
          <t>Início</t>
        </is>
      </c>
      <c r="G4" s="3" t="inlineStr">
        <is>
          <t>Fim</t>
        </is>
      </c>
      <c r="H4" s="3" t="inlineStr">
        <is>
          <t>Status</t>
        </is>
      </c>
      <c r="I4" s="3" t="inlineStr">
        <is>
          <t>Dias corridos</t>
        </is>
      </c>
      <c r="J4" s="3" t="inlineStr">
        <is>
          <t>Observações</t>
        </is>
      </c>
      <c r="K4" s="3" t="inlineStr">
        <is>
          <t>Conferência</t>
        </is>
      </c>
    </row>
    <row r="5" ht="25" customHeight="1">
      <c r="A5" s="10" t="inlineStr">
        <is>
          <t>AF-001</t>
        </is>
      </c>
      <c r="B5" s="10" t="inlineStr">
        <is>
          <t>PF-001</t>
        </is>
      </c>
      <c r="C5" s="4">
        <f>IF(B5="","",IFERROR(VLOOKUP(B5,Equipe!$A$5:$C$104,2,FALSE),"ID não encontrado"))</f>
        <v/>
      </c>
      <c r="D5" s="4">
        <f>IF(B5="","",IFERROR(VLOOKUP(B5,Equipe!$A$5:$C$104,3,FALSE),"ID não encontrado"))</f>
        <v/>
      </c>
      <c r="E5" s="10" t="inlineStr">
        <is>
          <t>Férias</t>
        </is>
      </c>
      <c r="F5" s="22" t="n">
        <v>46279</v>
      </c>
      <c r="G5" s="22" t="n">
        <v>46283</v>
      </c>
      <c r="H5" s="10" t="inlineStr">
        <is>
          <t>Aprovada</t>
        </is>
      </c>
      <c r="I5" s="12">
        <f>IF(OR(F5="",G5=""),"",IF(G5&lt;F5,"",G5-F5+1))</f>
        <v/>
      </c>
      <c r="J5" s="10" t="inlineStr">
        <is>
          <t>Planejamento anual fictício</t>
        </is>
      </c>
      <c r="K5" s="4">
        <f>IF(COUNTA(A5:B5,E5:H5,J5)=0,"",IF(A5="","Informar registro",IF(COUNTIF($A$5:$A$104,A5)&gt;1,"Conferir registro duplicado",IF(B5="","Informar profissional",IF(C5="ID não encontrado","Conferir ID",IF(E5="","Informar tipo",IF(OR(F5="",G5=""),"Informar datas",IF(G5&lt;F5,"Conferir datas",IF(COUNTIFS($B$5:$B$104,B5,$F$5:$F$104,"&lt;="&amp;G5,$G$5:$G$104,"&gt;="&amp;F5,$A$5:$A$104,"&lt;&gt;"&amp;A5)&gt;0,"Conferir sobreposição",IF(H5="","Informar status","OK"))))))))))</f>
        <v/>
      </c>
      <c r="L5">
        <f>IF(ROW()-4&lt;=COUNTA('Parâmetros'!$E$4:$E$8),INDEX('Parâmetros'!$E$4:$E$8,ROW()-4),"")</f>
        <v/>
      </c>
      <c r="M5">
        <f>IF(ROW()-4&lt;=COUNTA('Parâmetros'!$F$4:$F$6),INDEX('Parâmetros'!$F$4:$F$6,ROW()-4),"")</f>
        <v/>
      </c>
    </row>
    <row r="6" ht="25" customHeight="1">
      <c r="A6" s="10" t="inlineStr">
        <is>
          <t>AF-002</t>
        </is>
      </c>
      <c r="B6" s="10" t="inlineStr">
        <is>
          <t>PF-002</t>
        </is>
      </c>
      <c r="C6" s="6">
        <f>IF(B6="","",IFERROR(VLOOKUP(B6,Equipe!$A$5:$C$104,2,FALSE),"ID não encontrado"))</f>
        <v/>
      </c>
      <c r="D6" s="6">
        <f>IF(B6="","",IFERROR(VLOOKUP(B6,Equipe!$A$5:$C$104,3,FALSE),"ID não encontrado"))</f>
        <v/>
      </c>
      <c r="E6" s="10" t="inlineStr">
        <is>
          <t>Folga</t>
        </is>
      </c>
      <c r="F6" s="22" t="n">
        <v>46279</v>
      </c>
      <c r="G6" s="22" t="n">
        <v>46279</v>
      </c>
      <c r="H6" s="10" t="inlineStr">
        <is>
          <t>Aprovada</t>
        </is>
      </c>
      <c r="I6" s="13">
        <f>IF(OR(F6="",G6=""),"",IF(G6&lt;F6,"",G6-F6+1))</f>
        <v/>
      </c>
      <c r="J6" s="10" t="inlineStr">
        <is>
          <t>Folga programada</t>
        </is>
      </c>
      <c r="K6" s="6">
        <f>IF(COUNTA(A6:B6,E6:H6,J6)=0,"",IF(A6="","Informar registro",IF(COUNTIF($A$5:$A$104,A6)&gt;1,"Conferir registro duplicado",IF(B6="","Informar profissional",IF(C6="ID não encontrado","Conferir ID",IF(E6="","Informar tipo",IF(OR(F6="",G6=""),"Informar datas",IF(G6&lt;F6,"Conferir datas",IF(COUNTIFS($B$5:$B$104,B6,$F$5:$F$104,"&lt;="&amp;G6,$G$5:$G$104,"&gt;="&amp;F6,$A$5:$A$104,"&lt;&gt;"&amp;A6)&gt;0,"Conferir sobreposição",IF(H6="","Informar status","OK"))))))))))</f>
        <v/>
      </c>
      <c r="L6">
        <f>IF(ROW()-4&lt;=COUNTA('Parâmetros'!$E$4:$E$8),INDEX('Parâmetros'!$E$4:$E$8,ROW()-4),"")</f>
        <v/>
      </c>
      <c r="M6">
        <f>IF(ROW()-4&lt;=COUNTA('Parâmetros'!$F$4:$F$6),INDEX('Parâmetros'!$F$4:$F$6,ROW()-4),"")</f>
        <v/>
      </c>
    </row>
    <row r="7" ht="25" customHeight="1">
      <c r="A7" s="10" t="inlineStr">
        <is>
          <t>AF-003</t>
        </is>
      </c>
      <c r="B7" s="10" t="inlineStr">
        <is>
          <t>PF-003</t>
        </is>
      </c>
      <c r="C7" s="4">
        <f>IF(B7="","",IFERROR(VLOOKUP(B7,Equipe!$A$5:$C$104,2,FALSE),"ID não encontrado"))</f>
        <v/>
      </c>
      <c r="D7" s="4">
        <f>IF(B7="","",IFERROR(VLOOKUP(B7,Equipe!$A$5:$C$104,3,FALSE),"ID não encontrado"))</f>
        <v/>
      </c>
      <c r="E7" s="10" t="inlineStr">
        <is>
          <t>Compensação</t>
        </is>
      </c>
      <c r="F7" s="22" t="n">
        <v>46279</v>
      </c>
      <c r="G7" s="22" t="n">
        <v>46279</v>
      </c>
      <c r="H7" s="10" t="inlineStr">
        <is>
          <t>Aprovada</t>
        </is>
      </c>
      <c r="I7" s="12">
        <f>IF(OR(F7="",G7=""),"",IF(G7&lt;F7,"",G7-F7+1))</f>
        <v/>
      </c>
      <c r="J7" s="10" t="inlineStr">
        <is>
          <t>Compensação planejada</t>
        </is>
      </c>
      <c r="K7" s="4">
        <f>IF(COUNTA(A7:B7,E7:H7,J7)=0,"",IF(A7="","Informar registro",IF(COUNTIF($A$5:$A$104,A7)&gt;1,"Conferir registro duplicado",IF(B7="","Informar profissional",IF(C7="ID não encontrado","Conferir ID",IF(E7="","Informar tipo",IF(OR(F7="",G7=""),"Informar datas",IF(G7&lt;F7,"Conferir datas",IF(COUNTIFS($B$5:$B$104,B7,$F$5:$F$104,"&lt;="&amp;G7,$G$5:$G$104,"&gt;="&amp;F7,$A$5:$A$104,"&lt;&gt;"&amp;A7)&gt;0,"Conferir sobreposição",IF(H7="","Informar status","OK"))))))))))</f>
        <v/>
      </c>
      <c r="L7">
        <f>IF(ROW()-4&lt;=COUNTA('Parâmetros'!$E$4:$E$8),INDEX('Parâmetros'!$E$4:$E$8,ROW()-4),"")</f>
        <v/>
      </c>
      <c r="M7">
        <f>IF(ROW()-4&lt;=COUNTA('Parâmetros'!$F$4:$F$6),INDEX('Parâmetros'!$F$4:$F$6,ROW()-4),"")</f>
        <v/>
      </c>
    </row>
    <row r="8" ht="25" customHeight="1">
      <c r="A8" s="10" t="inlineStr">
        <is>
          <t>AF-004</t>
        </is>
      </c>
      <c r="B8" s="10" t="inlineStr">
        <is>
          <t>PF-004</t>
        </is>
      </c>
      <c r="C8" s="6">
        <f>IF(B8="","",IFERROR(VLOOKUP(B8,Equipe!$A$5:$C$104,2,FALSE),"ID não encontrado"))</f>
        <v/>
      </c>
      <c r="D8" s="6">
        <f>IF(B8="","",IFERROR(VLOOKUP(B8,Equipe!$A$5:$C$104,3,FALSE),"ID não encontrado"))</f>
        <v/>
      </c>
      <c r="E8" s="10" t="inlineStr">
        <is>
          <t>Folga</t>
        </is>
      </c>
      <c r="F8" s="22" t="n">
        <v>46279</v>
      </c>
      <c r="G8" s="22" t="n">
        <v>46280</v>
      </c>
      <c r="H8" s="10" t="inlineStr">
        <is>
          <t>Aprovada</t>
        </is>
      </c>
      <c r="I8" s="13">
        <f>IF(OR(F8="",G8=""),"",IF(G8&lt;F8,"",G8-F8+1))</f>
        <v/>
      </c>
      <c r="J8" s="10" t="inlineStr">
        <is>
          <t>Folga programada</t>
        </is>
      </c>
      <c r="K8" s="6">
        <f>IF(COUNTA(A8:B8,E8:H8,J8)=0,"",IF(A8="","Informar registro",IF(COUNTIF($A$5:$A$104,A8)&gt;1,"Conferir registro duplicado",IF(B8="","Informar profissional",IF(C8="ID não encontrado","Conferir ID",IF(E8="","Informar tipo",IF(OR(F8="",G8=""),"Informar datas",IF(G8&lt;F8,"Conferir datas",IF(COUNTIFS($B$5:$B$104,B8,$F$5:$F$104,"&lt;="&amp;G8,$G$5:$G$104,"&gt;="&amp;F8,$A$5:$A$104,"&lt;&gt;"&amp;A8)&gt;0,"Conferir sobreposição",IF(H8="","Informar status","OK"))))))))))</f>
        <v/>
      </c>
      <c r="L8">
        <f>IF(ROW()-4&lt;=COUNTA('Parâmetros'!$E$4:$E$8),INDEX('Parâmetros'!$E$4:$E$8,ROW()-4),"")</f>
        <v/>
      </c>
      <c r="M8">
        <f>IF(ROW()-4&lt;=COUNTA('Parâmetros'!$F$4:$F$6),INDEX('Parâmetros'!$F$4:$F$6,ROW()-4),"")</f>
        <v/>
      </c>
    </row>
    <row r="9" ht="25" customHeight="1">
      <c r="A9" s="10" t="inlineStr">
        <is>
          <t>AF-005</t>
        </is>
      </c>
      <c r="B9" s="10" t="inlineStr">
        <is>
          <t>PF-005</t>
        </is>
      </c>
      <c r="C9" s="4">
        <f>IF(B9="","",IFERROR(VLOOKUP(B9,Equipe!$A$5:$C$104,2,FALSE),"ID não encontrado"))</f>
        <v/>
      </c>
      <c r="D9" s="4">
        <f>IF(B9="","",IFERROR(VLOOKUP(B9,Equipe!$A$5:$C$104,3,FALSE),"ID não encontrado"))</f>
        <v/>
      </c>
      <c r="E9" s="10" t="inlineStr">
        <is>
          <t>Curso</t>
        </is>
      </c>
      <c r="F9" s="22" t="n">
        <v>46286</v>
      </c>
      <c r="G9" s="22" t="n">
        <v>46287</v>
      </c>
      <c r="H9" s="10" t="inlineStr">
        <is>
          <t>Planejada</t>
        </is>
      </c>
      <c r="I9" s="12">
        <f>IF(OR(F9="",G9=""),"",IF(G9&lt;F9,"",G9-F9+1))</f>
        <v/>
      </c>
      <c r="J9" s="10" t="inlineStr">
        <is>
          <t>Aguardando conferência interna</t>
        </is>
      </c>
      <c r="K9" s="4">
        <f>IF(COUNTA(A9:B9,E9:H9,J9)=0,"",IF(A9="","Informar registro",IF(COUNTIF($A$5:$A$104,A9)&gt;1,"Conferir registro duplicado",IF(B9="","Informar profissional",IF(C9="ID não encontrado","Conferir ID",IF(E9="","Informar tipo",IF(OR(F9="",G9=""),"Informar datas",IF(G9&lt;F9,"Conferir datas",IF(COUNTIFS($B$5:$B$104,B9,$F$5:$F$104,"&lt;="&amp;G9,$G$5:$G$104,"&gt;="&amp;F9,$A$5:$A$104,"&lt;&gt;"&amp;A9)&gt;0,"Conferir sobreposição",IF(H9="","Informar status","OK"))))))))))</f>
        <v/>
      </c>
      <c r="L9">
        <f>IF(ROW()-4&lt;=COUNTA('Parâmetros'!$E$4:$E$8),INDEX('Parâmetros'!$E$4:$E$8,ROW()-4),"")</f>
        <v/>
      </c>
      <c r="M9">
        <f>IF(ROW()-4&lt;=COUNTA('Parâmetros'!$F$4:$F$6),INDEX('Parâmetros'!$F$4:$F$6,ROW()-4),"")</f>
        <v/>
      </c>
    </row>
    <row r="10" ht="25" customHeight="1">
      <c r="A10" s="10" t="inlineStr">
        <is>
          <t>AF-006</t>
        </is>
      </c>
      <c r="B10" s="10" t="inlineStr">
        <is>
          <t>PF-006</t>
        </is>
      </c>
      <c r="C10" s="6">
        <f>IF(B10="","",IFERROR(VLOOKUP(B10,Equipe!$A$5:$C$104,2,FALSE),"ID não encontrado"))</f>
        <v/>
      </c>
      <c r="D10" s="6">
        <f>IF(B10="","",IFERROR(VLOOKUP(B10,Equipe!$A$5:$C$104,3,FALSE),"ID não encontrado"))</f>
        <v/>
      </c>
      <c r="E10" s="10" t="inlineStr">
        <is>
          <t>Assunto pessoal</t>
        </is>
      </c>
      <c r="F10" s="22" t="n">
        <v>46292</v>
      </c>
      <c r="G10" s="22" t="n">
        <v>46292</v>
      </c>
      <c r="H10" s="10" t="inlineStr">
        <is>
          <t>Aprovada</t>
        </is>
      </c>
      <c r="I10" s="13">
        <f>IF(OR(F10="",G10=""),"",IF(G10&lt;F10,"",G10-F10+1))</f>
        <v/>
      </c>
      <c r="J10" s="10" t="inlineStr">
        <is>
          <t>Ausência planejada</t>
        </is>
      </c>
      <c r="K10" s="6">
        <f>IF(COUNTA(A10:B10,E10:H10,J10)=0,"",IF(A10="","Informar registro",IF(COUNTIF($A$5:$A$104,A10)&gt;1,"Conferir registro duplicado",IF(B10="","Informar profissional",IF(C10="ID não encontrado","Conferir ID",IF(E10="","Informar tipo",IF(OR(F10="",G10=""),"Informar datas",IF(G10&lt;F10,"Conferir datas",IF(COUNTIFS($B$5:$B$104,B10,$F$5:$F$104,"&lt;="&amp;G10,$G$5:$G$104,"&gt;="&amp;F10,$A$5:$A$104,"&lt;&gt;"&amp;A10)&gt;0,"Conferir sobreposição",IF(H10="","Informar status","OK"))))))))))</f>
        <v/>
      </c>
      <c r="L10">
        <f>IF(ROW()-4&lt;=COUNTA('Parâmetros'!$E$4:$E$8),INDEX('Parâmetros'!$E$4:$E$8,ROW()-4),"")</f>
        <v/>
      </c>
      <c r="M10">
        <f>IF(ROW()-4&lt;=COUNTA('Parâmetros'!$F$4:$F$6),INDEX('Parâmetros'!$F$4:$F$6,ROW()-4),"")</f>
        <v/>
      </c>
    </row>
    <row r="11" ht="25" customHeight="1">
      <c r="A11" s="10" t="inlineStr">
        <is>
          <t>AF-007</t>
        </is>
      </c>
      <c r="B11" s="10" t="inlineStr">
        <is>
          <t>PF-007</t>
        </is>
      </c>
      <c r="C11" s="4">
        <f>IF(B11="","",IFERROR(VLOOKUP(B11,Equipe!$A$5:$C$104,2,FALSE),"ID não encontrado"))</f>
        <v/>
      </c>
      <c r="D11" s="4">
        <f>IF(B11="","",IFERROR(VLOOKUP(B11,Equipe!$A$5:$C$104,3,FALSE),"ID não encontrado"))</f>
        <v/>
      </c>
      <c r="E11" s="10" t="inlineStr">
        <is>
          <t>Férias</t>
        </is>
      </c>
      <c r="F11" s="22" t="n">
        <v>46299</v>
      </c>
      <c r="G11" s="22" t="n">
        <v>46301</v>
      </c>
      <c r="H11" s="10" t="inlineStr">
        <is>
          <t>Aprovada</t>
        </is>
      </c>
      <c r="I11" s="12">
        <f>IF(OR(F11="",G11=""),"",IF(G11&lt;F11,"",G11-F11+1))</f>
        <v/>
      </c>
      <c r="J11" s="10" t="inlineStr">
        <is>
          <t>Período curto de exemplo</t>
        </is>
      </c>
      <c r="K11" s="4">
        <f>IF(COUNTA(A11:B11,E11:H11,J11)=0,"",IF(A11="","Informar registro",IF(COUNTIF($A$5:$A$104,A11)&gt;1,"Conferir registro duplicado",IF(B11="","Informar profissional",IF(C11="ID não encontrado","Conferir ID",IF(E11="","Informar tipo",IF(OR(F11="",G11=""),"Informar datas",IF(G11&lt;F11,"Conferir datas",IF(COUNTIFS($B$5:$B$104,B11,$F$5:$F$104,"&lt;="&amp;G11,$G$5:$G$104,"&gt;="&amp;F11,$A$5:$A$104,"&lt;&gt;"&amp;A11)&gt;0,"Conferir sobreposição",IF(H11="","Informar status","OK"))))))))))</f>
        <v/>
      </c>
      <c r="L11">
        <f>IF(ROW()-4&lt;=COUNTA('Parâmetros'!$E$4:$E$8),INDEX('Parâmetros'!$E$4:$E$8,ROW()-4),"")</f>
        <v/>
      </c>
      <c r="M11">
        <f>IF(ROW()-4&lt;=COUNTA('Parâmetros'!$F$4:$F$6),INDEX('Parâmetros'!$F$4:$F$6,ROW()-4),"")</f>
        <v/>
      </c>
    </row>
    <row r="12" ht="25" customHeight="1">
      <c r="A12" s="10" t="inlineStr">
        <is>
          <t>AF-008</t>
        </is>
      </c>
      <c r="B12" s="10" t="inlineStr">
        <is>
          <t>PF-008</t>
        </is>
      </c>
      <c r="C12" s="6">
        <f>IF(B12="","",IFERROR(VLOOKUP(B12,Equipe!$A$5:$C$104,2,FALSE),"ID não encontrado"))</f>
        <v/>
      </c>
      <c r="D12" s="6">
        <f>IF(B12="","",IFERROR(VLOOKUP(B12,Equipe!$A$5:$C$104,3,FALSE),"ID não encontrado"))</f>
        <v/>
      </c>
      <c r="E12" s="10" t="inlineStr">
        <is>
          <t>Férias</t>
        </is>
      </c>
      <c r="F12" s="22" t="n">
        <v>46309</v>
      </c>
      <c r="G12" s="22" t="n">
        <v>46313</v>
      </c>
      <c r="H12" s="10" t="inlineStr">
        <is>
          <t>Planejada</t>
        </is>
      </c>
      <c r="I12" s="13">
        <f>IF(OR(F12="",G12=""),"",IF(G12&lt;F12,"",G12-F12+1))</f>
        <v/>
      </c>
      <c r="J12" s="10" t="inlineStr">
        <is>
          <t>Planejamento futuro</t>
        </is>
      </c>
      <c r="K12" s="6">
        <f>IF(COUNTA(A12:B12,E12:H12,J12)=0,"",IF(A12="","Informar registro",IF(COUNTIF($A$5:$A$104,A12)&gt;1,"Conferir registro duplicado",IF(B12="","Informar profissional",IF(C12="ID não encontrado","Conferir ID",IF(E12="","Informar tipo",IF(OR(F12="",G12=""),"Informar datas",IF(G12&lt;F12,"Conferir datas",IF(COUNTIFS($B$5:$B$104,B12,$F$5:$F$104,"&lt;="&amp;G12,$G$5:$G$104,"&gt;="&amp;F12,$A$5:$A$104,"&lt;&gt;"&amp;A12)&gt;0,"Conferir sobreposição",IF(H12="","Informar status","OK"))))))))))</f>
        <v/>
      </c>
      <c r="L12">
        <f>IF(ROW()-4&lt;=COUNTA('Parâmetros'!$E$4:$E$8),INDEX('Parâmetros'!$E$4:$E$8,ROW()-4),"")</f>
        <v/>
      </c>
      <c r="M12">
        <f>IF(ROW()-4&lt;=COUNTA('Parâmetros'!$F$4:$F$6),INDEX('Parâmetros'!$F$4:$F$6,ROW()-4),"")</f>
        <v/>
      </c>
    </row>
    <row r="13" ht="25" customHeight="1">
      <c r="A13" s="10" t="inlineStr">
        <is>
          <t>AF-009</t>
        </is>
      </c>
      <c r="B13" s="10" t="inlineStr">
        <is>
          <t>PF-009</t>
        </is>
      </c>
      <c r="C13" s="4">
        <f>IF(B13="","",IFERROR(VLOOKUP(B13,Equipe!$A$5:$C$104,2,FALSE),"ID não encontrado"))</f>
        <v/>
      </c>
      <c r="D13" s="4">
        <f>IF(B13="","",IFERROR(VLOOKUP(B13,Equipe!$A$5:$C$104,3,FALSE),"ID não encontrado"))</f>
        <v/>
      </c>
      <c r="E13" s="10" t="inlineStr">
        <is>
          <t>Folga</t>
        </is>
      </c>
      <c r="F13" s="22" t="n">
        <v>46289</v>
      </c>
      <c r="G13" s="22" t="n">
        <v>46289</v>
      </c>
      <c r="H13" s="10" t="inlineStr">
        <is>
          <t>Cancelada</t>
        </is>
      </c>
      <c r="I13" s="12">
        <f>IF(OR(F13="",G13=""),"",IF(G13&lt;F13,"",G13-F13+1))</f>
        <v/>
      </c>
      <c r="J13" s="10" t="inlineStr">
        <is>
          <t>Registro cancelado de exemplo</t>
        </is>
      </c>
      <c r="K13" s="4">
        <f>IF(COUNTA(A13:B13,E13:H13,J13)=0,"",IF(A13="","Informar registro",IF(COUNTIF($A$5:$A$104,A13)&gt;1,"Conferir registro duplicado",IF(B13="","Informar profissional",IF(C13="ID não encontrado","Conferir ID",IF(E13="","Informar tipo",IF(OR(F13="",G13=""),"Informar datas",IF(G13&lt;F13,"Conferir datas",IF(COUNTIFS($B$5:$B$104,B13,$F$5:$F$104,"&lt;="&amp;G13,$G$5:$G$104,"&gt;="&amp;F13,$A$5:$A$104,"&lt;&gt;"&amp;A13)&gt;0,"Conferir sobreposição",IF(H13="","Informar status","OK"))))))))))</f>
        <v/>
      </c>
      <c r="L13">
        <f>IF(ROW()-4&lt;=COUNTA('Parâmetros'!$E$4:$E$8),INDEX('Parâmetros'!$E$4:$E$8,ROW()-4),"")</f>
        <v/>
      </c>
      <c r="M13">
        <f>IF(ROW()-4&lt;=COUNTA('Parâmetros'!$F$4:$F$6),INDEX('Parâmetros'!$F$4:$F$6,ROW()-4),"")</f>
        <v/>
      </c>
    </row>
    <row r="14" ht="25" customHeight="1">
      <c r="A14" s="10" t="inlineStr">
        <is>
          <t>AF-010</t>
        </is>
      </c>
      <c r="B14" s="10" t="inlineStr">
        <is>
          <t>PF-010</t>
        </is>
      </c>
      <c r="C14" s="6">
        <f>IF(B14="","",IFERROR(VLOOKUP(B14,Equipe!$A$5:$C$104,2,FALSE),"ID não encontrado"))</f>
        <v/>
      </c>
      <c r="D14" s="6">
        <f>IF(B14="","",IFERROR(VLOOKUP(B14,Equipe!$A$5:$C$104,3,FALSE),"ID não encontrado"))</f>
        <v/>
      </c>
      <c r="E14" s="10" t="inlineStr">
        <is>
          <t>Compensação</t>
        </is>
      </c>
      <c r="F14" s="22" t="n">
        <v>46319</v>
      </c>
      <c r="G14" s="22" t="n">
        <v>46320</v>
      </c>
      <c r="H14" s="10" t="inlineStr">
        <is>
          <t>Aprovada</t>
        </is>
      </c>
      <c r="I14" s="13">
        <f>IF(OR(F14="",G14=""),"",IF(G14&lt;F14,"",G14-F14+1))</f>
        <v/>
      </c>
      <c r="J14" s="10" t="inlineStr">
        <is>
          <t>Compensação programada</t>
        </is>
      </c>
      <c r="K14" s="6">
        <f>IF(COUNTA(A14:B14,E14:H14,J14)=0,"",IF(A14="","Informar registro",IF(COUNTIF($A$5:$A$104,A14)&gt;1,"Conferir registro duplicado",IF(B14="","Informar profissional",IF(C14="ID não encontrado","Conferir ID",IF(E14="","Informar tipo",IF(OR(F14="",G14=""),"Informar datas",IF(G14&lt;F14,"Conferir datas",IF(COUNTIFS($B$5:$B$104,B14,$F$5:$F$104,"&lt;="&amp;G14,$G$5:$G$104,"&gt;="&amp;F14,$A$5:$A$104,"&lt;&gt;"&amp;A14)&gt;0,"Conferir sobreposição",IF(H14="","Informar status","OK"))))))))))</f>
        <v/>
      </c>
      <c r="L14">
        <f>IF(ROW()-4&lt;=COUNTA('Parâmetros'!$E$4:$E$8),INDEX('Parâmetros'!$E$4:$E$8,ROW()-4),"")</f>
        <v/>
      </c>
      <c r="M14">
        <f>IF(ROW()-4&lt;=COUNTA('Parâmetros'!$F$4:$F$6),INDEX('Parâmetros'!$F$4:$F$6,ROW()-4),"")</f>
        <v/>
      </c>
    </row>
    <row r="15" ht="25" customHeight="1">
      <c r="A15" s="10" t="n"/>
      <c r="B15" s="10" t="n"/>
      <c r="C15" s="4">
        <f>IF(B15="","",IFERROR(VLOOKUP(B15,Equipe!$A$5:$C$104,2,FALSE),"ID não encontrado"))</f>
        <v/>
      </c>
      <c r="D15" s="4">
        <f>IF(B15="","",IFERROR(VLOOKUP(B15,Equipe!$A$5:$C$104,3,FALSE),"ID não encontrado"))</f>
        <v/>
      </c>
      <c r="E15" s="10" t="n"/>
      <c r="F15" s="22" t="n"/>
      <c r="G15" s="22" t="n"/>
      <c r="H15" s="10" t="n"/>
      <c r="I15" s="12">
        <f>IF(OR(F15="",G15=""),"",IF(G15&lt;F15,"",G15-F15+1))</f>
        <v/>
      </c>
      <c r="J15" s="10" t="n"/>
      <c r="K15" s="4">
        <f>IF(COUNTA(A15:B15,E15:H15,J15)=0,"",IF(A15="","Informar registro",IF(COUNTIF($A$5:$A$104,A15)&gt;1,"Conferir registro duplicado",IF(B15="","Informar profissional",IF(C15="ID não encontrado","Conferir ID",IF(E15="","Informar tipo",IF(OR(F15="",G15=""),"Informar datas",IF(G15&lt;F15,"Conferir datas",IF(COUNTIFS($B$5:$B$104,B15,$F$5:$F$104,"&lt;="&amp;G15,$G$5:$G$104,"&gt;="&amp;F15,$A$5:$A$104,"&lt;&gt;"&amp;A15)&gt;0,"Conferir sobreposição",IF(H15="","Informar status","OK"))))))))))</f>
        <v/>
      </c>
      <c r="L15">
        <f>IF(ROW()-4&lt;=COUNTA('Parâmetros'!$E$4:$E$8),INDEX('Parâmetros'!$E$4:$E$8,ROW()-4),"")</f>
        <v/>
      </c>
      <c r="M15">
        <f>IF(ROW()-4&lt;=COUNTA('Parâmetros'!$F$4:$F$6),INDEX('Parâmetros'!$F$4:$F$6,ROW()-4),"")</f>
        <v/>
      </c>
    </row>
    <row r="16" ht="25" customHeight="1">
      <c r="A16" s="10" t="n"/>
      <c r="B16" s="10" t="n"/>
      <c r="C16" s="6">
        <f>IF(B16="","",IFERROR(VLOOKUP(B16,Equipe!$A$5:$C$104,2,FALSE),"ID não encontrado"))</f>
        <v/>
      </c>
      <c r="D16" s="6">
        <f>IF(B16="","",IFERROR(VLOOKUP(B16,Equipe!$A$5:$C$104,3,FALSE),"ID não encontrado"))</f>
        <v/>
      </c>
      <c r="E16" s="10" t="n"/>
      <c r="F16" s="22" t="n"/>
      <c r="G16" s="22" t="n"/>
      <c r="H16" s="10" t="n"/>
      <c r="I16" s="13">
        <f>IF(OR(F16="",G16=""),"",IF(G16&lt;F16,"",G16-F16+1))</f>
        <v/>
      </c>
      <c r="J16" s="10" t="n"/>
      <c r="K16" s="6">
        <f>IF(COUNTA(A16:B16,E16:H16,J16)=0,"",IF(A16="","Informar registro",IF(COUNTIF($A$5:$A$104,A16)&gt;1,"Conferir registro duplicado",IF(B16="","Informar profissional",IF(C16="ID não encontrado","Conferir ID",IF(E16="","Informar tipo",IF(OR(F16="",G16=""),"Informar datas",IF(G16&lt;F16,"Conferir datas",IF(COUNTIFS($B$5:$B$104,B16,$F$5:$F$104,"&lt;="&amp;G16,$G$5:$G$104,"&gt;="&amp;F16,$A$5:$A$104,"&lt;&gt;"&amp;A16)&gt;0,"Conferir sobreposição",IF(H16="","Informar status","OK"))))))))))</f>
        <v/>
      </c>
      <c r="L16">
        <f>IF(ROW()-4&lt;=COUNTA('Parâmetros'!$E$4:$E$8),INDEX('Parâmetros'!$E$4:$E$8,ROW()-4),"")</f>
        <v/>
      </c>
      <c r="M16">
        <f>IF(ROW()-4&lt;=COUNTA('Parâmetros'!$F$4:$F$6),INDEX('Parâmetros'!$F$4:$F$6,ROW()-4),"")</f>
        <v/>
      </c>
    </row>
    <row r="17" ht="25" customHeight="1">
      <c r="A17" s="10" t="n"/>
      <c r="B17" s="10" t="n"/>
      <c r="C17" s="4">
        <f>IF(B17="","",IFERROR(VLOOKUP(B17,Equipe!$A$5:$C$104,2,FALSE),"ID não encontrado"))</f>
        <v/>
      </c>
      <c r="D17" s="4">
        <f>IF(B17="","",IFERROR(VLOOKUP(B17,Equipe!$A$5:$C$104,3,FALSE),"ID não encontrado"))</f>
        <v/>
      </c>
      <c r="E17" s="10" t="n"/>
      <c r="F17" s="22" t="n"/>
      <c r="G17" s="22" t="n"/>
      <c r="H17" s="10" t="n"/>
      <c r="I17" s="12">
        <f>IF(OR(F17="",G17=""),"",IF(G17&lt;F17,"",G17-F17+1))</f>
        <v/>
      </c>
      <c r="J17" s="10" t="n"/>
      <c r="K17" s="4">
        <f>IF(COUNTA(A17:B17,E17:H17,J17)=0,"",IF(A17="","Informar registro",IF(COUNTIF($A$5:$A$104,A17)&gt;1,"Conferir registro duplicado",IF(B17="","Informar profissional",IF(C17="ID não encontrado","Conferir ID",IF(E17="","Informar tipo",IF(OR(F17="",G17=""),"Informar datas",IF(G17&lt;F17,"Conferir datas",IF(COUNTIFS($B$5:$B$104,B17,$F$5:$F$104,"&lt;="&amp;G17,$G$5:$G$104,"&gt;="&amp;F17,$A$5:$A$104,"&lt;&gt;"&amp;A17)&gt;0,"Conferir sobreposição",IF(H17="","Informar status","OK"))))))))))</f>
        <v/>
      </c>
      <c r="L17">
        <f>IF(ROW()-4&lt;=COUNTA('Parâmetros'!$E$4:$E$8),INDEX('Parâmetros'!$E$4:$E$8,ROW()-4),"")</f>
        <v/>
      </c>
      <c r="M17">
        <f>IF(ROW()-4&lt;=COUNTA('Parâmetros'!$F$4:$F$6),INDEX('Parâmetros'!$F$4:$F$6,ROW()-4),"")</f>
        <v/>
      </c>
    </row>
    <row r="18" ht="25" customHeight="1">
      <c r="A18" s="10" t="n"/>
      <c r="B18" s="10" t="n"/>
      <c r="C18" s="6">
        <f>IF(B18="","",IFERROR(VLOOKUP(B18,Equipe!$A$5:$C$104,2,FALSE),"ID não encontrado"))</f>
        <v/>
      </c>
      <c r="D18" s="6">
        <f>IF(B18="","",IFERROR(VLOOKUP(B18,Equipe!$A$5:$C$104,3,FALSE),"ID não encontrado"))</f>
        <v/>
      </c>
      <c r="E18" s="10" t="n"/>
      <c r="F18" s="22" t="n"/>
      <c r="G18" s="22" t="n"/>
      <c r="H18" s="10" t="n"/>
      <c r="I18" s="13">
        <f>IF(OR(F18="",G18=""),"",IF(G18&lt;F18,"",G18-F18+1))</f>
        <v/>
      </c>
      <c r="J18" s="10" t="n"/>
      <c r="K18" s="6">
        <f>IF(COUNTA(A18:B18,E18:H18,J18)=0,"",IF(A18="","Informar registro",IF(COUNTIF($A$5:$A$104,A18)&gt;1,"Conferir registro duplicado",IF(B18="","Informar profissional",IF(C18="ID não encontrado","Conferir ID",IF(E18="","Informar tipo",IF(OR(F18="",G18=""),"Informar datas",IF(G18&lt;F18,"Conferir datas",IF(COUNTIFS($B$5:$B$104,B18,$F$5:$F$104,"&lt;="&amp;G18,$G$5:$G$104,"&gt;="&amp;F18,$A$5:$A$104,"&lt;&gt;"&amp;A18)&gt;0,"Conferir sobreposição",IF(H18="","Informar status","OK"))))))))))</f>
        <v/>
      </c>
      <c r="L18">
        <f>IF(ROW()-4&lt;=COUNTA('Parâmetros'!$E$4:$E$8),INDEX('Parâmetros'!$E$4:$E$8,ROW()-4),"")</f>
        <v/>
      </c>
      <c r="M18">
        <f>IF(ROW()-4&lt;=COUNTA('Parâmetros'!$F$4:$F$6),INDEX('Parâmetros'!$F$4:$F$6,ROW()-4),"")</f>
        <v/>
      </c>
    </row>
    <row r="19" ht="25" customHeight="1">
      <c r="A19" s="10" t="n"/>
      <c r="B19" s="10" t="n"/>
      <c r="C19" s="4">
        <f>IF(B19="","",IFERROR(VLOOKUP(B19,Equipe!$A$5:$C$104,2,FALSE),"ID não encontrado"))</f>
        <v/>
      </c>
      <c r="D19" s="4">
        <f>IF(B19="","",IFERROR(VLOOKUP(B19,Equipe!$A$5:$C$104,3,FALSE),"ID não encontrado"))</f>
        <v/>
      </c>
      <c r="E19" s="10" t="n"/>
      <c r="F19" s="22" t="n"/>
      <c r="G19" s="22" t="n"/>
      <c r="H19" s="10" t="n"/>
      <c r="I19" s="12">
        <f>IF(OR(F19="",G19=""),"",IF(G19&lt;F19,"",G19-F19+1))</f>
        <v/>
      </c>
      <c r="J19" s="10" t="n"/>
      <c r="K19" s="4">
        <f>IF(COUNTA(A19:B19,E19:H19,J19)=0,"",IF(A19="","Informar registro",IF(COUNTIF($A$5:$A$104,A19)&gt;1,"Conferir registro duplicado",IF(B19="","Informar profissional",IF(C19="ID não encontrado","Conferir ID",IF(E19="","Informar tipo",IF(OR(F19="",G19=""),"Informar datas",IF(G19&lt;F19,"Conferir datas",IF(COUNTIFS($B$5:$B$104,B19,$F$5:$F$104,"&lt;="&amp;G19,$G$5:$G$104,"&gt;="&amp;F19,$A$5:$A$104,"&lt;&gt;"&amp;A19)&gt;0,"Conferir sobreposição",IF(H19="","Informar status","OK"))))))))))</f>
        <v/>
      </c>
      <c r="L19">
        <f>IF(ROW()-4&lt;=COUNTA('Parâmetros'!$E$4:$E$8),INDEX('Parâmetros'!$E$4:$E$8,ROW()-4),"")</f>
        <v/>
      </c>
      <c r="M19">
        <f>IF(ROW()-4&lt;=COUNTA('Parâmetros'!$F$4:$F$6),INDEX('Parâmetros'!$F$4:$F$6,ROW()-4),"")</f>
        <v/>
      </c>
    </row>
    <row r="20" ht="25" customHeight="1">
      <c r="A20" s="10" t="n"/>
      <c r="B20" s="10" t="n"/>
      <c r="C20" s="6">
        <f>IF(B20="","",IFERROR(VLOOKUP(B20,Equipe!$A$5:$C$104,2,FALSE),"ID não encontrado"))</f>
        <v/>
      </c>
      <c r="D20" s="6">
        <f>IF(B20="","",IFERROR(VLOOKUP(B20,Equipe!$A$5:$C$104,3,FALSE),"ID não encontrado"))</f>
        <v/>
      </c>
      <c r="E20" s="10" t="n"/>
      <c r="F20" s="22" t="n"/>
      <c r="G20" s="22" t="n"/>
      <c r="H20" s="10" t="n"/>
      <c r="I20" s="13">
        <f>IF(OR(F20="",G20=""),"",IF(G20&lt;F20,"",G20-F20+1))</f>
        <v/>
      </c>
      <c r="J20" s="10" t="n"/>
      <c r="K20" s="6">
        <f>IF(COUNTA(A20:B20,E20:H20,J20)=0,"",IF(A20="","Informar registro",IF(COUNTIF($A$5:$A$104,A20)&gt;1,"Conferir registro duplicado",IF(B20="","Informar profissional",IF(C20="ID não encontrado","Conferir ID",IF(E20="","Informar tipo",IF(OR(F20="",G20=""),"Informar datas",IF(G20&lt;F20,"Conferir datas",IF(COUNTIFS($B$5:$B$104,B20,$F$5:$F$104,"&lt;="&amp;G20,$G$5:$G$104,"&gt;="&amp;F20,$A$5:$A$104,"&lt;&gt;"&amp;A20)&gt;0,"Conferir sobreposição",IF(H20="","Informar status","OK"))))))))))</f>
        <v/>
      </c>
      <c r="L20">
        <f>IF(ROW()-4&lt;=COUNTA('Parâmetros'!$E$4:$E$8),INDEX('Parâmetros'!$E$4:$E$8,ROW()-4),"")</f>
        <v/>
      </c>
      <c r="M20">
        <f>IF(ROW()-4&lt;=COUNTA('Parâmetros'!$F$4:$F$6),INDEX('Parâmetros'!$F$4:$F$6,ROW()-4),"")</f>
        <v/>
      </c>
    </row>
    <row r="21" ht="25" customHeight="1">
      <c r="A21" s="10" t="n"/>
      <c r="B21" s="10" t="n"/>
      <c r="C21" s="4">
        <f>IF(B21="","",IFERROR(VLOOKUP(B21,Equipe!$A$5:$C$104,2,FALSE),"ID não encontrado"))</f>
        <v/>
      </c>
      <c r="D21" s="4">
        <f>IF(B21="","",IFERROR(VLOOKUP(B21,Equipe!$A$5:$C$104,3,FALSE),"ID não encontrado"))</f>
        <v/>
      </c>
      <c r="E21" s="10" t="n"/>
      <c r="F21" s="22" t="n"/>
      <c r="G21" s="22" t="n"/>
      <c r="H21" s="10" t="n"/>
      <c r="I21" s="12">
        <f>IF(OR(F21="",G21=""),"",IF(G21&lt;F21,"",G21-F21+1))</f>
        <v/>
      </c>
      <c r="J21" s="10" t="n"/>
      <c r="K21" s="4">
        <f>IF(COUNTA(A21:B21,E21:H21,J21)=0,"",IF(A21="","Informar registro",IF(COUNTIF($A$5:$A$104,A21)&gt;1,"Conferir registro duplicado",IF(B21="","Informar profissional",IF(C21="ID não encontrado","Conferir ID",IF(E21="","Informar tipo",IF(OR(F21="",G21=""),"Informar datas",IF(G21&lt;F21,"Conferir datas",IF(COUNTIFS($B$5:$B$104,B21,$F$5:$F$104,"&lt;="&amp;G21,$G$5:$G$104,"&gt;="&amp;F21,$A$5:$A$104,"&lt;&gt;"&amp;A21)&gt;0,"Conferir sobreposição",IF(H21="","Informar status","OK"))))))))))</f>
        <v/>
      </c>
      <c r="L21">
        <f>IF(ROW()-4&lt;=COUNTA('Parâmetros'!$E$4:$E$8),INDEX('Parâmetros'!$E$4:$E$8,ROW()-4),"")</f>
        <v/>
      </c>
      <c r="M21">
        <f>IF(ROW()-4&lt;=COUNTA('Parâmetros'!$F$4:$F$6),INDEX('Parâmetros'!$F$4:$F$6,ROW()-4),"")</f>
        <v/>
      </c>
    </row>
    <row r="22" ht="25" customHeight="1">
      <c r="A22" s="10" t="n"/>
      <c r="B22" s="10" t="n"/>
      <c r="C22" s="6">
        <f>IF(B22="","",IFERROR(VLOOKUP(B22,Equipe!$A$5:$C$104,2,FALSE),"ID não encontrado"))</f>
        <v/>
      </c>
      <c r="D22" s="6">
        <f>IF(B22="","",IFERROR(VLOOKUP(B22,Equipe!$A$5:$C$104,3,FALSE),"ID não encontrado"))</f>
        <v/>
      </c>
      <c r="E22" s="10" t="n"/>
      <c r="F22" s="22" t="n"/>
      <c r="G22" s="22" t="n"/>
      <c r="H22" s="10" t="n"/>
      <c r="I22" s="13">
        <f>IF(OR(F22="",G22=""),"",IF(G22&lt;F22,"",G22-F22+1))</f>
        <v/>
      </c>
      <c r="J22" s="10" t="n"/>
      <c r="K22" s="6">
        <f>IF(COUNTA(A22:B22,E22:H22,J22)=0,"",IF(A22="","Informar registro",IF(COUNTIF($A$5:$A$104,A22)&gt;1,"Conferir registro duplicado",IF(B22="","Informar profissional",IF(C22="ID não encontrado","Conferir ID",IF(E22="","Informar tipo",IF(OR(F22="",G22=""),"Informar datas",IF(G22&lt;F22,"Conferir datas",IF(COUNTIFS($B$5:$B$104,B22,$F$5:$F$104,"&lt;="&amp;G22,$G$5:$G$104,"&gt;="&amp;F22,$A$5:$A$104,"&lt;&gt;"&amp;A22)&gt;0,"Conferir sobreposição",IF(H22="","Informar status","OK"))))))))))</f>
        <v/>
      </c>
      <c r="L22">
        <f>IF(ROW()-4&lt;=COUNTA('Parâmetros'!$E$4:$E$8),INDEX('Parâmetros'!$E$4:$E$8,ROW()-4),"")</f>
        <v/>
      </c>
      <c r="M22">
        <f>IF(ROW()-4&lt;=COUNTA('Parâmetros'!$F$4:$F$6),INDEX('Parâmetros'!$F$4:$F$6,ROW()-4),"")</f>
        <v/>
      </c>
    </row>
    <row r="23" ht="25" customHeight="1">
      <c r="A23" s="10" t="n"/>
      <c r="B23" s="10" t="n"/>
      <c r="C23" s="4">
        <f>IF(B23="","",IFERROR(VLOOKUP(B23,Equipe!$A$5:$C$104,2,FALSE),"ID não encontrado"))</f>
        <v/>
      </c>
      <c r="D23" s="4">
        <f>IF(B23="","",IFERROR(VLOOKUP(B23,Equipe!$A$5:$C$104,3,FALSE),"ID não encontrado"))</f>
        <v/>
      </c>
      <c r="E23" s="10" t="n"/>
      <c r="F23" s="22" t="n"/>
      <c r="G23" s="22" t="n"/>
      <c r="H23" s="10" t="n"/>
      <c r="I23" s="12">
        <f>IF(OR(F23="",G23=""),"",IF(G23&lt;F23,"",G23-F23+1))</f>
        <v/>
      </c>
      <c r="J23" s="10" t="n"/>
      <c r="K23" s="4">
        <f>IF(COUNTA(A23:B23,E23:H23,J23)=0,"",IF(A23="","Informar registro",IF(COUNTIF($A$5:$A$104,A23)&gt;1,"Conferir registro duplicado",IF(B23="","Informar profissional",IF(C23="ID não encontrado","Conferir ID",IF(E23="","Informar tipo",IF(OR(F23="",G23=""),"Informar datas",IF(G23&lt;F23,"Conferir datas",IF(COUNTIFS($B$5:$B$104,B23,$F$5:$F$104,"&lt;="&amp;G23,$G$5:$G$104,"&gt;="&amp;F23,$A$5:$A$104,"&lt;&gt;"&amp;A23)&gt;0,"Conferir sobreposição",IF(H23="","Informar status","OK"))))))))))</f>
        <v/>
      </c>
      <c r="L23">
        <f>IF(ROW()-4&lt;=COUNTA('Parâmetros'!$E$4:$E$8),INDEX('Parâmetros'!$E$4:$E$8,ROW()-4),"")</f>
        <v/>
      </c>
      <c r="M23">
        <f>IF(ROW()-4&lt;=COUNTA('Parâmetros'!$F$4:$F$6),INDEX('Parâmetros'!$F$4:$F$6,ROW()-4),"")</f>
        <v/>
      </c>
    </row>
    <row r="24" ht="25" customHeight="1">
      <c r="A24" s="10" t="n"/>
      <c r="B24" s="10" t="n"/>
      <c r="C24" s="6">
        <f>IF(B24="","",IFERROR(VLOOKUP(B24,Equipe!$A$5:$C$104,2,FALSE),"ID não encontrado"))</f>
        <v/>
      </c>
      <c r="D24" s="6">
        <f>IF(B24="","",IFERROR(VLOOKUP(B24,Equipe!$A$5:$C$104,3,FALSE),"ID não encontrado"))</f>
        <v/>
      </c>
      <c r="E24" s="10" t="n"/>
      <c r="F24" s="22" t="n"/>
      <c r="G24" s="22" t="n"/>
      <c r="H24" s="10" t="n"/>
      <c r="I24" s="13">
        <f>IF(OR(F24="",G24=""),"",IF(G24&lt;F24,"",G24-F24+1))</f>
        <v/>
      </c>
      <c r="J24" s="10" t="n"/>
      <c r="K24" s="6">
        <f>IF(COUNTA(A24:B24,E24:H24,J24)=0,"",IF(A24="","Informar registro",IF(COUNTIF($A$5:$A$104,A24)&gt;1,"Conferir registro duplicado",IF(B24="","Informar profissional",IF(C24="ID não encontrado","Conferir ID",IF(E24="","Informar tipo",IF(OR(F24="",G24=""),"Informar datas",IF(G24&lt;F24,"Conferir datas",IF(COUNTIFS($B$5:$B$104,B24,$F$5:$F$104,"&lt;="&amp;G24,$G$5:$G$104,"&gt;="&amp;F24,$A$5:$A$104,"&lt;&gt;"&amp;A24)&gt;0,"Conferir sobreposição",IF(H24="","Informar status","OK"))))))))))</f>
        <v/>
      </c>
      <c r="L24">
        <f>IF(ROW()-4&lt;=COUNTA('Parâmetros'!$E$4:$E$8),INDEX('Parâmetros'!$E$4:$E$8,ROW()-4),"")</f>
        <v/>
      </c>
      <c r="M24">
        <f>IF(ROW()-4&lt;=COUNTA('Parâmetros'!$F$4:$F$6),INDEX('Parâmetros'!$F$4:$F$6,ROW()-4),"")</f>
        <v/>
      </c>
    </row>
    <row r="25" ht="25" customHeight="1">
      <c r="A25" s="10" t="n"/>
      <c r="B25" s="10" t="n"/>
      <c r="C25" s="4">
        <f>IF(B25="","",IFERROR(VLOOKUP(B25,Equipe!$A$5:$C$104,2,FALSE),"ID não encontrado"))</f>
        <v/>
      </c>
      <c r="D25" s="4">
        <f>IF(B25="","",IFERROR(VLOOKUP(B25,Equipe!$A$5:$C$104,3,FALSE),"ID não encontrado"))</f>
        <v/>
      </c>
      <c r="E25" s="10" t="n"/>
      <c r="F25" s="22" t="n"/>
      <c r="G25" s="22" t="n"/>
      <c r="H25" s="10" t="n"/>
      <c r="I25" s="12">
        <f>IF(OR(F25="",G25=""),"",IF(G25&lt;F25,"",G25-F25+1))</f>
        <v/>
      </c>
      <c r="J25" s="10" t="n"/>
      <c r="K25" s="4">
        <f>IF(COUNTA(A25:B25,E25:H25,J25)=0,"",IF(A25="","Informar registro",IF(COUNTIF($A$5:$A$104,A25)&gt;1,"Conferir registro duplicado",IF(B25="","Informar profissional",IF(C25="ID não encontrado","Conferir ID",IF(E25="","Informar tipo",IF(OR(F25="",G25=""),"Informar datas",IF(G25&lt;F25,"Conferir datas",IF(COUNTIFS($B$5:$B$104,B25,$F$5:$F$104,"&lt;="&amp;G25,$G$5:$G$104,"&gt;="&amp;F25,$A$5:$A$104,"&lt;&gt;"&amp;A25)&gt;0,"Conferir sobreposição",IF(H25="","Informar status","OK"))))))))))</f>
        <v/>
      </c>
      <c r="L25">
        <f>IF(ROW()-4&lt;=COUNTA('Parâmetros'!$E$4:$E$8),INDEX('Parâmetros'!$E$4:$E$8,ROW()-4),"")</f>
        <v/>
      </c>
      <c r="M25">
        <f>IF(ROW()-4&lt;=COUNTA('Parâmetros'!$F$4:$F$6),INDEX('Parâmetros'!$F$4:$F$6,ROW()-4),"")</f>
        <v/>
      </c>
    </row>
    <row r="26" ht="25" customHeight="1">
      <c r="A26" s="10" t="n"/>
      <c r="B26" s="10" t="n"/>
      <c r="C26" s="6">
        <f>IF(B26="","",IFERROR(VLOOKUP(B26,Equipe!$A$5:$C$104,2,FALSE),"ID não encontrado"))</f>
        <v/>
      </c>
      <c r="D26" s="6">
        <f>IF(B26="","",IFERROR(VLOOKUP(B26,Equipe!$A$5:$C$104,3,FALSE),"ID não encontrado"))</f>
        <v/>
      </c>
      <c r="E26" s="10" t="n"/>
      <c r="F26" s="22" t="n"/>
      <c r="G26" s="22" t="n"/>
      <c r="H26" s="10" t="n"/>
      <c r="I26" s="13">
        <f>IF(OR(F26="",G26=""),"",IF(G26&lt;F26,"",G26-F26+1))</f>
        <v/>
      </c>
      <c r="J26" s="10" t="n"/>
      <c r="K26" s="6">
        <f>IF(COUNTA(A26:B26,E26:H26,J26)=0,"",IF(A26="","Informar registro",IF(COUNTIF($A$5:$A$104,A26)&gt;1,"Conferir registro duplicado",IF(B26="","Informar profissional",IF(C26="ID não encontrado","Conferir ID",IF(E26="","Informar tipo",IF(OR(F26="",G26=""),"Informar datas",IF(G26&lt;F26,"Conferir datas",IF(COUNTIFS($B$5:$B$104,B26,$F$5:$F$104,"&lt;="&amp;G26,$G$5:$G$104,"&gt;="&amp;F26,$A$5:$A$104,"&lt;&gt;"&amp;A26)&gt;0,"Conferir sobreposição",IF(H26="","Informar status","OK"))))))))))</f>
        <v/>
      </c>
      <c r="L26">
        <f>IF(ROW()-4&lt;=COUNTA('Parâmetros'!$E$4:$E$8),INDEX('Parâmetros'!$E$4:$E$8,ROW()-4),"")</f>
        <v/>
      </c>
      <c r="M26">
        <f>IF(ROW()-4&lt;=COUNTA('Parâmetros'!$F$4:$F$6),INDEX('Parâmetros'!$F$4:$F$6,ROW()-4),"")</f>
        <v/>
      </c>
    </row>
    <row r="27" ht="25" customHeight="1">
      <c r="A27" s="10" t="n"/>
      <c r="B27" s="10" t="n"/>
      <c r="C27" s="4">
        <f>IF(B27="","",IFERROR(VLOOKUP(B27,Equipe!$A$5:$C$104,2,FALSE),"ID não encontrado"))</f>
        <v/>
      </c>
      <c r="D27" s="4">
        <f>IF(B27="","",IFERROR(VLOOKUP(B27,Equipe!$A$5:$C$104,3,FALSE),"ID não encontrado"))</f>
        <v/>
      </c>
      <c r="E27" s="10" t="n"/>
      <c r="F27" s="22" t="n"/>
      <c r="G27" s="22" t="n"/>
      <c r="H27" s="10" t="n"/>
      <c r="I27" s="12">
        <f>IF(OR(F27="",G27=""),"",IF(G27&lt;F27,"",G27-F27+1))</f>
        <v/>
      </c>
      <c r="J27" s="10" t="n"/>
      <c r="K27" s="4">
        <f>IF(COUNTA(A27:B27,E27:H27,J27)=0,"",IF(A27="","Informar registro",IF(COUNTIF($A$5:$A$104,A27)&gt;1,"Conferir registro duplicado",IF(B27="","Informar profissional",IF(C27="ID não encontrado","Conferir ID",IF(E27="","Informar tipo",IF(OR(F27="",G27=""),"Informar datas",IF(G27&lt;F27,"Conferir datas",IF(COUNTIFS($B$5:$B$104,B27,$F$5:$F$104,"&lt;="&amp;G27,$G$5:$G$104,"&gt;="&amp;F27,$A$5:$A$104,"&lt;&gt;"&amp;A27)&gt;0,"Conferir sobreposição",IF(H27="","Informar status","OK"))))))))))</f>
        <v/>
      </c>
      <c r="L27">
        <f>IF(ROW()-4&lt;=COUNTA('Parâmetros'!$E$4:$E$8),INDEX('Parâmetros'!$E$4:$E$8,ROW()-4),"")</f>
        <v/>
      </c>
      <c r="M27">
        <f>IF(ROW()-4&lt;=COUNTA('Parâmetros'!$F$4:$F$6),INDEX('Parâmetros'!$F$4:$F$6,ROW()-4),"")</f>
        <v/>
      </c>
    </row>
    <row r="28" ht="25" customHeight="1">
      <c r="A28" s="10" t="n"/>
      <c r="B28" s="10" t="n"/>
      <c r="C28" s="6">
        <f>IF(B28="","",IFERROR(VLOOKUP(B28,Equipe!$A$5:$C$104,2,FALSE),"ID não encontrado"))</f>
        <v/>
      </c>
      <c r="D28" s="6">
        <f>IF(B28="","",IFERROR(VLOOKUP(B28,Equipe!$A$5:$C$104,3,FALSE),"ID não encontrado"))</f>
        <v/>
      </c>
      <c r="E28" s="10" t="n"/>
      <c r="F28" s="22" t="n"/>
      <c r="G28" s="22" t="n"/>
      <c r="H28" s="10" t="n"/>
      <c r="I28" s="13">
        <f>IF(OR(F28="",G28=""),"",IF(G28&lt;F28,"",G28-F28+1))</f>
        <v/>
      </c>
      <c r="J28" s="10" t="n"/>
      <c r="K28" s="6">
        <f>IF(COUNTA(A28:B28,E28:H28,J28)=0,"",IF(A28="","Informar registro",IF(COUNTIF($A$5:$A$104,A28)&gt;1,"Conferir registro duplicado",IF(B28="","Informar profissional",IF(C28="ID não encontrado","Conferir ID",IF(E28="","Informar tipo",IF(OR(F28="",G28=""),"Informar datas",IF(G28&lt;F28,"Conferir datas",IF(COUNTIFS($B$5:$B$104,B28,$F$5:$F$104,"&lt;="&amp;G28,$G$5:$G$104,"&gt;="&amp;F28,$A$5:$A$104,"&lt;&gt;"&amp;A28)&gt;0,"Conferir sobreposição",IF(H28="","Informar status","OK"))))))))))</f>
        <v/>
      </c>
      <c r="L28">
        <f>IF(ROW()-4&lt;=COUNTA('Parâmetros'!$E$4:$E$8),INDEX('Parâmetros'!$E$4:$E$8,ROW()-4),"")</f>
        <v/>
      </c>
      <c r="M28">
        <f>IF(ROW()-4&lt;=COUNTA('Parâmetros'!$F$4:$F$6),INDEX('Parâmetros'!$F$4:$F$6,ROW()-4),"")</f>
        <v/>
      </c>
    </row>
    <row r="29" ht="25" customHeight="1">
      <c r="A29" s="10" t="n"/>
      <c r="B29" s="10" t="n"/>
      <c r="C29" s="4">
        <f>IF(B29="","",IFERROR(VLOOKUP(B29,Equipe!$A$5:$C$104,2,FALSE),"ID não encontrado"))</f>
        <v/>
      </c>
      <c r="D29" s="4">
        <f>IF(B29="","",IFERROR(VLOOKUP(B29,Equipe!$A$5:$C$104,3,FALSE),"ID não encontrado"))</f>
        <v/>
      </c>
      <c r="E29" s="10" t="n"/>
      <c r="F29" s="22" t="n"/>
      <c r="G29" s="22" t="n"/>
      <c r="H29" s="10" t="n"/>
      <c r="I29" s="12">
        <f>IF(OR(F29="",G29=""),"",IF(G29&lt;F29,"",G29-F29+1))</f>
        <v/>
      </c>
      <c r="J29" s="10" t="n"/>
      <c r="K29" s="4">
        <f>IF(COUNTA(A29:B29,E29:H29,J29)=0,"",IF(A29="","Informar registro",IF(COUNTIF($A$5:$A$104,A29)&gt;1,"Conferir registro duplicado",IF(B29="","Informar profissional",IF(C29="ID não encontrado","Conferir ID",IF(E29="","Informar tipo",IF(OR(F29="",G29=""),"Informar datas",IF(G29&lt;F29,"Conferir datas",IF(COUNTIFS($B$5:$B$104,B29,$F$5:$F$104,"&lt;="&amp;G29,$G$5:$G$104,"&gt;="&amp;F29,$A$5:$A$104,"&lt;&gt;"&amp;A29)&gt;0,"Conferir sobreposição",IF(H29="","Informar status","OK"))))))))))</f>
        <v/>
      </c>
      <c r="L29">
        <f>IF(ROW()-4&lt;=COUNTA('Parâmetros'!$E$4:$E$8),INDEX('Parâmetros'!$E$4:$E$8,ROW()-4),"")</f>
        <v/>
      </c>
      <c r="M29">
        <f>IF(ROW()-4&lt;=COUNTA('Parâmetros'!$F$4:$F$6),INDEX('Parâmetros'!$F$4:$F$6,ROW()-4),"")</f>
        <v/>
      </c>
    </row>
    <row r="30" ht="25" customHeight="1">
      <c r="A30" s="10" t="n"/>
      <c r="B30" s="10" t="n"/>
      <c r="C30" s="6">
        <f>IF(B30="","",IFERROR(VLOOKUP(B30,Equipe!$A$5:$C$104,2,FALSE),"ID não encontrado"))</f>
        <v/>
      </c>
      <c r="D30" s="6">
        <f>IF(B30="","",IFERROR(VLOOKUP(B30,Equipe!$A$5:$C$104,3,FALSE),"ID não encontrado"))</f>
        <v/>
      </c>
      <c r="E30" s="10" t="n"/>
      <c r="F30" s="22" t="n"/>
      <c r="G30" s="22" t="n"/>
      <c r="H30" s="10" t="n"/>
      <c r="I30" s="13">
        <f>IF(OR(F30="",G30=""),"",IF(G30&lt;F30,"",G30-F30+1))</f>
        <v/>
      </c>
      <c r="J30" s="10" t="n"/>
      <c r="K30" s="6">
        <f>IF(COUNTA(A30:B30,E30:H30,J30)=0,"",IF(A30="","Informar registro",IF(COUNTIF($A$5:$A$104,A30)&gt;1,"Conferir registro duplicado",IF(B30="","Informar profissional",IF(C30="ID não encontrado","Conferir ID",IF(E30="","Informar tipo",IF(OR(F30="",G30=""),"Informar datas",IF(G30&lt;F30,"Conferir datas",IF(COUNTIFS($B$5:$B$104,B30,$F$5:$F$104,"&lt;="&amp;G30,$G$5:$G$104,"&gt;="&amp;F30,$A$5:$A$104,"&lt;&gt;"&amp;A30)&gt;0,"Conferir sobreposição",IF(H30="","Informar status","OK"))))))))))</f>
        <v/>
      </c>
      <c r="L30">
        <f>IF(ROW()-4&lt;=COUNTA('Parâmetros'!$E$4:$E$8),INDEX('Parâmetros'!$E$4:$E$8,ROW()-4),"")</f>
        <v/>
      </c>
      <c r="M30">
        <f>IF(ROW()-4&lt;=COUNTA('Parâmetros'!$F$4:$F$6),INDEX('Parâmetros'!$F$4:$F$6,ROW()-4),"")</f>
        <v/>
      </c>
    </row>
    <row r="31" ht="25" customHeight="1">
      <c r="A31" s="10" t="n"/>
      <c r="B31" s="10" t="n"/>
      <c r="C31" s="4">
        <f>IF(B31="","",IFERROR(VLOOKUP(B31,Equipe!$A$5:$C$104,2,FALSE),"ID não encontrado"))</f>
        <v/>
      </c>
      <c r="D31" s="4">
        <f>IF(B31="","",IFERROR(VLOOKUP(B31,Equipe!$A$5:$C$104,3,FALSE),"ID não encontrado"))</f>
        <v/>
      </c>
      <c r="E31" s="10" t="n"/>
      <c r="F31" s="22" t="n"/>
      <c r="G31" s="22" t="n"/>
      <c r="H31" s="10" t="n"/>
      <c r="I31" s="12">
        <f>IF(OR(F31="",G31=""),"",IF(G31&lt;F31,"",G31-F31+1))</f>
        <v/>
      </c>
      <c r="J31" s="10" t="n"/>
      <c r="K31" s="4">
        <f>IF(COUNTA(A31:B31,E31:H31,J31)=0,"",IF(A31="","Informar registro",IF(COUNTIF($A$5:$A$104,A31)&gt;1,"Conferir registro duplicado",IF(B31="","Informar profissional",IF(C31="ID não encontrado","Conferir ID",IF(E31="","Informar tipo",IF(OR(F31="",G31=""),"Informar datas",IF(G31&lt;F31,"Conferir datas",IF(COUNTIFS($B$5:$B$104,B31,$F$5:$F$104,"&lt;="&amp;G31,$G$5:$G$104,"&gt;="&amp;F31,$A$5:$A$104,"&lt;&gt;"&amp;A31)&gt;0,"Conferir sobreposição",IF(H31="","Informar status","OK"))))))))))</f>
        <v/>
      </c>
      <c r="L31">
        <f>IF(ROW()-4&lt;=COUNTA('Parâmetros'!$E$4:$E$8),INDEX('Parâmetros'!$E$4:$E$8,ROW()-4),"")</f>
        <v/>
      </c>
      <c r="M31">
        <f>IF(ROW()-4&lt;=COUNTA('Parâmetros'!$F$4:$F$6),INDEX('Parâmetros'!$F$4:$F$6,ROW()-4),"")</f>
        <v/>
      </c>
    </row>
    <row r="32" ht="25" customHeight="1">
      <c r="A32" s="10" t="n"/>
      <c r="B32" s="10" t="n"/>
      <c r="C32" s="6">
        <f>IF(B32="","",IFERROR(VLOOKUP(B32,Equipe!$A$5:$C$104,2,FALSE),"ID não encontrado"))</f>
        <v/>
      </c>
      <c r="D32" s="6">
        <f>IF(B32="","",IFERROR(VLOOKUP(B32,Equipe!$A$5:$C$104,3,FALSE),"ID não encontrado"))</f>
        <v/>
      </c>
      <c r="E32" s="10" t="n"/>
      <c r="F32" s="22" t="n"/>
      <c r="G32" s="22" t="n"/>
      <c r="H32" s="10" t="n"/>
      <c r="I32" s="13">
        <f>IF(OR(F32="",G32=""),"",IF(G32&lt;F32,"",G32-F32+1))</f>
        <v/>
      </c>
      <c r="J32" s="10" t="n"/>
      <c r="K32" s="6">
        <f>IF(COUNTA(A32:B32,E32:H32,J32)=0,"",IF(A32="","Informar registro",IF(COUNTIF($A$5:$A$104,A32)&gt;1,"Conferir registro duplicado",IF(B32="","Informar profissional",IF(C32="ID não encontrado","Conferir ID",IF(E32="","Informar tipo",IF(OR(F32="",G32=""),"Informar datas",IF(G32&lt;F32,"Conferir datas",IF(COUNTIFS($B$5:$B$104,B32,$F$5:$F$104,"&lt;="&amp;G32,$G$5:$G$104,"&gt;="&amp;F32,$A$5:$A$104,"&lt;&gt;"&amp;A32)&gt;0,"Conferir sobreposição",IF(H32="","Informar status","OK"))))))))))</f>
        <v/>
      </c>
      <c r="L32">
        <f>IF(ROW()-4&lt;=COUNTA('Parâmetros'!$E$4:$E$8),INDEX('Parâmetros'!$E$4:$E$8,ROW()-4),"")</f>
        <v/>
      </c>
      <c r="M32">
        <f>IF(ROW()-4&lt;=COUNTA('Parâmetros'!$F$4:$F$6),INDEX('Parâmetros'!$F$4:$F$6,ROW()-4),"")</f>
        <v/>
      </c>
    </row>
    <row r="33" ht="25" customHeight="1">
      <c r="A33" s="10" t="n"/>
      <c r="B33" s="10" t="n"/>
      <c r="C33" s="4">
        <f>IF(B33="","",IFERROR(VLOOKUP(B33,Equipe!$A$5:$C$104,2,FALSE),"ID não encontrado"))</f>
        <v/>
      </c>
      <c r="D33" s="4">
        <f>IF(B33="","",IFERROR(VLOOKUP(B33,Equipe!$A$5:$C$104,3,FALSE),"ID não encontrado"))</f>
        <v/>
      </c>
      <c r="E33" s="10" t="n"/>
      <c r="F33" s="22" t="n"/>
      <c r="G33" s="22" t="n"/>
      <c r="H33" s="10" t="n"/>
      <c r="I33" s="12">
        <f>IF(OR(F33="",G33=""),"",IF(G33&lt;F33,"",G33-F33+1))</f>
        <v/>
      </c>
      <c r="J33" s="10" t="n"/>
      <c r="K33" s="4">
        <f>IF(COUNTA(A33:B33,E33:H33,J33)=0,"",IF(A33="","Informar registro",IF(COUNTIF($A$5:$A$104,A33)&gt;1,"Conferir registro duplicado",IF(B33="","Informar profissional",IF(C33="ID não encontrado","Conferir ID",IF(E33="","Informar tipo",IF(OR(F33="",G33=""),"Informar datas",IF(G33&lt;F33,"Conferir datas",IF(COUNTIFS($B$5:$B$104,B33,$F$5:$F$104,"&lt;="&amp;G33,$G$5:$G$104,"&gt;="&amp;F33,$A$5:$A$104,"&lt;&gt;"&amp;A33)&gt;0,"Conferir sobreposição",IF(H33="","Informar status","OK"))))))))))</f>
        <v/>
      </c>
      <c r="L33">
        <f>IF(ROW()-4&lt;=COUNTA('Parâmetros'!$E$4:$E$8),INDEX('Parâmetros'!$E$4:$E$8,ROW()-4),"")</f>
        <v/>
      </c>
      <c r="M33">
        <f>IF(ROW()-4&lt;=COUNTA('Parâmetros'!$F$4:$F$6),INDEX('Parâmetros'!$F$4:$F$6,ROW()-4),"")</f>
        <v/>
      </c>
    </row>
    <row r="34" ht="25" customHeight="1">
      <c r="A34" s="10" t="n"/>
      <c r="B34" s="10" t="n"/>
      <c r="C34" s="6">
        <f>IF(B34="","",IFERROR(VLOOKUP(B34,Equipe!$A$5:$C$104,2,FALSE),"ID não encontrado"))</f>
        <v/>
      </c>
      <c r="D34" s="6">
        <f>IF(B34="","",IFERROR(VLOOKUP(B34,Equipe!$A$5:$C$104,3,FALSE),"ID não encontrado"))</f>
        <v/>
      </c>
      <c r="E34" s="10" t="n"/>
      <c r="F34" s="22" t="n"/>
      <c r="G34" s="22" t="n"/>
      <c r="H34" s="10" t="n"/>
      <c r="I34" s="13">
        <f>IF(OR(F34="",G34=""),"",IF(G34&lt;F34,"",G34-F34+1))</f>
        <v/>
      </c>
      <c r="J34" s="10" t="n"/>
      <c r="K34" s="6">
        <f>IF(COUNTA(A34:B34,E34:H34,J34)=0,"",IF(A34="","Informar registro",IF(COUNTIF($A$5:$A$104,A34)&gt;1,"Conferir registro duplicado",IF(B34="","Informar profissional",IF(C34="ID não encontrado","Conferir ID",IF(E34="","Informar tipo",IF(OR(F34="",G34=""),"Informar datas",IF(G34&lt;F34,"Conferir datas",IF(COUNTIFS($B$5:$B$104,B34,$F$5:$F$104,"&lt;="&amp;G34,$G$5:$G$104,"&gt;="&amp;F34,$A$5:$A$104,"&lt;&gt;"&amp;A34)&gt;0,"Conferir sobreposição",IF(H34="","Informar status","OK"))))))))))</f>
        <v/>
      </c>
      <c r="L34">
        <f>IF(ROW()-4&lt;=COUNTA('Parâmetros'!$E$4:$E$8),INDEX('Parâmetros'!$E$4:$E$8,ROW()-4),"")</f>
        <v/>
      </c>
      <c r="M34">
        <f>IF(ROW()-4&lt;=COUNTA('Parâmetros'!$F$4:$F$6),INDEX('Parâmetros'!$F$4:$F$6,ROW()-4),"")</f>
        <v/>
      </c>
    </row>
    <row r="35" ht="25" customHeight="1">
      <c r="A35" s="10" t="n"/>
      <c r="B35" s="10" t="n"/>
      <c r="C35" s="4">
        <f>IF(B35="","",IFERROR(VLOOKUP(B35,Equipe!$A$5:$C$104,2,FALSE),"ID não encontrado"))</f>
        <v/>
      </c>
      <c r="D35" s="4">
        <f>IF(B35="","",IFERROR(VLOOKUP(B35,Equipe!$A$5:$C$104,3,FALSE),"ID não encontrado"))</f>
        <v/>
      </c>
      <c r="E35" s="10" t="n"/>
      <c r="F35" s="22" t="n"/>
      <c r="G35" s="22" t="n"/>
      <c r="H35" s="10" t="n"/>
      <c r="I35" s="12">
        <f>IF(OR(F35="",G35=""),"",IF(G35&lt;F35,"",G35-F35+1))</f>
        <v/>
      </c>
      <c r="J35" s="10" t="n"/>
      <c r="K35" s="4">
        <f>IF(COUNTA(A35:B35,E35:H35,J35)=0,"",IF(A35="","Informar registro",IF(COUNTIF($A$5:$A$104,A35)&gt;1,"Conferir registro duplicado",IF(B35="","Informar profissional",IF(C35="ID não encontrado","Conferir ID",IF(E35="","Informar tipo",IF(OR(F35="",G35=""),"Informar datas",IF(G35&lt;F35,"Conferir datas",IF(COUNTIFS($B$5:$B$104,B35,$F$5:$F$104,"&lt;="&amp;G35,$G$5:$G$104,"&gt;="&amp;F35,$A$5:$A$104,"&lt;&gt;"&amp;A35)&gt;0,"Conferir sobreposição",IF(H35="","Informar status","OK"))))))))))</f>
        <v/>
      </c>
      <c r="L35">
        <f>IF(ROW()-4&lt;=COUNTA('Parâmetros'!$E$4:$E$8),INDEX('Parâmetros'!$E$4:$E$8,ROW()-4),"")</f>
        <v/>
      </c>
      <c r="M35">
        <f>IF(ROW()-4&lt;=COUNTA('Parâmetros'!$F$4:$F$6),INDEX('Parâmetros'!$F$4:$F$6,ROW()-4),"")</f>
        <v/>
      </c>
    </row>
    <row r="36" ht="25" customHeight="1">
      <c r="A36" s="10" t="n"/>
      <c r="B36" s="10" t="n"/>
      <c r="C36" s="6">
        <f>IF(B36="","",IFERROR(VLOOKUP(B36,Equipe!$A$5:$C$104,2,FALSE),"ID não encontrado"))</f>
        <v/>
      </c>
      <c r="D36" s="6">
        <f>IF(B36="","",IFERROR(VLOOKUP(B36,Equipe!$A$5:$C$104,3,FALSE),"ID não encontrado"))</f>
        <v/>
      </c>
      <c r="E36" s="10" t="n"/>
      <c r="F36" s="22" t="n"/>
      <c r="G36" s="22" t="n"/>
      <c r="H36" s="10" t="n"/>
      <c r="I36" s="13">
        <f>IF(OR(F36="",G36=""),"",IF(G36&lt;F36,"",G36-F36+1))</f>
        <v/>
      </c>
      <c r="J36" s="10" t="n"/>
      <c r="K36" s="6">
        <f>IF(COUNTA(A36:B36,E36:H36,J36)=0,"",IF(A36="","Informar registro",IF(COUNTIF($A$5:$A$104,A36)&gt;1,"Conferir registro duplicado",IF(B36="","Informar profissional",IF(C36="ID não encontrado","Conferir ID",IF(E36="","Informar tipo",IF(OR(F36="",G36=""),"Informar datas",IF(G36&lt;F36,"Conferir datas",IF(COUNTIFS($B$5:$B$104,B36,$F$5:$F$104,"&lt;="&amp;G36,$G$5:$G$104,"&gt;="&amp;F36,$A$5:$A$104,"&lt;&gt;"&amp;A36)&gt;0,"Conferir sobreposição",IF(H36="","Informar status","OK"))))))))))</f>
        <v/>
      </c>
      <c r="L36">
        <f>IF(ROW()-4&lt;=COUNTA('Parâmetros'!$E$4:$E$8),INDEX('Parâmetros'!$E$4:$E$8,ROW()-4),"")</f>
        <v/>
      </c>
      <c r="M36">
        <f>IF(ROW()-4&lt;=COUNTA('Parâmetros'!$F$4:$F$6),INDEX('Parâmetros'!$F$4:$F$6,ROW()-4),"")</f>
        <v/>
      </c>
    </row>
    <row r="37" ht="25" customHeight="1">
      <c r="A37" s="10" t="n"/>
      <c r="B37" s="10" t="n"/>
      <c r="C37" s="4">
        <f>IF(B37="","",IFERROR(VLOOKUP(B37,Equipe!$A$5:$C$104,2,FALSE),"ID não encontrado"))</f>
        <v/>
      </c>
      <c r="D37" s="4">
        <f>IF(B37="","",IFERROR(VLOOKUP(B37,Equipe!$A$5:$C$104,3,FALSE),"ID não encontrado"))</f>
        <v/>
      </c>
      <c r="E37" s="10" t="n"/>
      <c r="F37" s="22" t="n"/>
      <c r="G37" s="22" t="n"/>
      <c r="H37" s="10" t="n"/>
      <c r="I37" s="12">
        <f>IF(OR(F37="",G37=""),"",IF(G37&lt;F37,"",G37-F37+1))</f>
        <v/>
      </c>
      <c r="J37" s="10" t="n"/>
      <c r="K37" s="4">
        <f>IF(COUNTA(A37:B37,E37:H37,J37)=0,"",IF(A37="","Informar registro",IF(COUNTIF($A$5:$A$104,A37)&gt;1,"Conferir registro duplicado",IF(B37="","Informar profissional",IF(C37="ID não encontrado","Conferir ID",IF(E37="","Informar tipo",IF(OR(F37="",G37=""),"Informar datas",IF(G37&lt;F37,"Conferir datas",IF(COUNTIFS($B$5:$B$104,B37,$F$5:$F$104,"&lt;="&amp;G37,$G$5:$G$104,"&gt;="&amp;F37,$A$5:$A$104,"&lt;&gt;"&amp;A37)&gt;0,"Conferir sobreposição",IF(H37="","Informar status","OK"))))))))))</f>
        <v/>
      </c>
      <c r="L37">
        <f>IF(ROW()-4&lt;=COUNTA('Parâmetros'!$E$4:$E$8),INDEX('Parâmetros'!$E$4:$E$8,ROW()-4),"")</f>
        <v/>
      </c>
      <c r="M37">
        <f>IF(ROW()-4&lt;=COUNTA('Parâmetros'!$F$4:$F$6),INDEX('Parâmetros'!$F$4:$F$6,ROW()-4),"")</f>
        <v/>
      </c>
    </row>
    <row r="38" ht="25" customHeight="1">
      <c r="A38" s="10" t="n"/>
      <c r="B38" s="10" t="n"/>
      <c r="C38" s="6">
        <f>IF(B38="","",IFERROR(VLOOKUP(B38,Equipe!$A$5:$C$104,2,FALSE),"ID não encontrado"))</f>
        <v/>
      </c>
      <c r="D38" s="6">
        <f>IF(B38="","",IFERROR(VLOOKUP(B38,Equipe!$A$5:$C$104,3,FALSE),"ID não encontrado"))</f>
        <v/>
      </c>
      <c r="E38" s="10" t="n"/>
      <c r="F38" s="22" t="n"/>
      <c r="G38" s="22" t="n"/>
      <c r="H38" s="10" t="n"/>
      <c r="I38" s="13">
        <f>IF(OR(F38="",G38=""),"",IF(G38&lt;F38,"",G38-F38+1))</f>
        <v/>
      </c>
      <c r="J38" s="10" t="n"/>
      <c r="K38" s="6">
        <f>IF(COUNTA(A38:B38,E38:H38,J38)=0,"",IF(A38="","Informar registro",IF(COUNTIF($A$5:$A$104,A38)&gt;1,"Conferir registro duplicado",IF(B38="","Informar profissional",IF(C38="ID não encontrado","Conferir ID",IF(E38="","Informar tipo",IF(OR(F38="",G38=""),"Informar datas",IF(G38&lt;F38,"Conferir datas",IF(COUNTIFS($B$5:$B$104,B38,$F$5:$F$104,"&lt;="&amp;G38,$G$5:$G$104,"&gt;="&amp;F38,$A$5:$A$104,"&lt;&gt;"&amp;A38)&gt;0,"Conferir sobreposição",IF(H38="","Informar status","OK"))))))))))</f>
        <v/>
      </c>
      <c r="L38">
        <f>IF(ROW()-4&lt;=COUNTA('Parâmetros'!$E$4:$E$8),INDEX('Parâmetros'!$E$4:$E$8,ROW()-4),"")</f>
        <v/>
      </c>
      <c r="M38">
        <f>IF(ROW()-4&lt;=COUNTA('Parâmetros'!$F$4:$F$6),INDEX('Parâmetros'!$F$4:$F$6,ROW()-4),"")</f>
        <v/>
      </c>
    </row>
    <row r="39" ht="25" customHeight="1">
      <c r="A39" s="10" t="n"/>
      <c r="B39" s="10" t="n"/>
      <c r="C39" s="4">
        <f>IF(B39="","",IFERROR(VLOOKUP(B39,Equipe!$A$5:$C$104,2,FALSE),"ID não encontrado"))</f>
        <v/>
      </c>
      <c r="D39" s="4">
        <f>IF(B39="","",IFERROR(VLOOKUP(B39,Equipe!$A$5:$C$104,3,FALSE),"ID não encontrado"))</f>
        <v/>
      </c>
      <c r="E39" s="10" t="n"/>
      <c r="F39" s="22" t="n"/>
      <c r="G39" s="22" t="n"/>
      <c r="H39" s="10" t="n"/>
      <c r="I39" s="12">
        <f>IF(OR(F39="",G39=""),"",IF(G39&lt;F39,"",G39-F39+1))</f>
        <v/>
      </c>
      <c r="J39" s="10" t="n"/>
      <c r="K39" s="4">
        <f>IF(COUNTA(A39:B39,E39:H39,J39)=0,"",IF(A39="","Informar registro",IF(COUNTIF($A$5:$A$104,A39)&gt;1,"Conferir registro duplicado",IF(B39="","Informar profissional",IF(C39="ID não encontrado","Conferir ID",IF(E39="","Informar tipo",IF(OR(F39="",G39=""),"Informar datas",IF(G39&lt;F39,"Conferir datas",IF(COUNTIFS($B$5:$B$104,B39,$F$5:$F$104,"&lt;="&amp;G39,$G$5:$G$104,"&gt;="&amp;F39,$A$5:$A$104,"&lt;&gt;"&amp;A39)&gt;0,"Conferir sobreposição",IF(H39="","Informar status","OK"))))))))))</f>
        <v/>
      </c>
      <c r="L39">
        <f>IF(ROW()-4&lt;=COUNTA('Parâmetros'!$E$4:$E$8),INDEX('Parâmetros'!$E$4:$E$8,ROW()-4),"")</f>
        <v/>
      </c>
      <c r="M39">
        <f>IF(ROW()-4&lt;=COUNTA('Parâmetros'!$F$4:$F$6),INDEX('Parâmetros'!$F$4:$F$6,ROW()-4),"")</f>
        <v/>
      </c>
    </row>
    <row r="40" ht="25" customHeight="1">
      <c r="A40" s="10" t="n"/>
      <c r="B40" s="10" t="n"/>
      <c r="C40" s="6">
        <f>IF(B40="","",IFERROR(VLOOKUP(B40,Equipe!$A$5:$C$104,2,FALSE),"ID não encontrado"))</f>
        <v/>
      </c>
      <c r="D40" s="6">
        <f>IF(B40="","",IFERROR(VLOOKUP(B40,Equipe!$A$5:$C$104,3,FALSE),"ID não encontrado"))</f>
        <v/>
      </c>
      <c r="E40" s="10" t="n"/>
      <c r="F40" s="22" t="n"/>
      <c r="G40" s="22" t="n"/>
      <c r="H40" s="10" t="n"/>
      <c r="I40" s="13">
        <f>IF(OR(F40="",G40=""),"",IF(G40&lt;F40,"",G40-F40+1))</f>
        <v/>
      </c>
      <c r="J40" s="10" t="n"/>
      <c r="K40" s="6">
        <f>IF(COUNTA(A40:B40,E40:H40,J40)=0,"",IF(A40="","Informar registro",IF(COUNTIF($A$5:$A$104,A40)&gt;1,"Conferir registro duplicado",IF(B40="","Informar profissional",IF(C40="ID não encontrado","Conferir ID",IF(E40="","Informar tipo",IF(OR(F40="",G40=""),"Informar datas",IF(G40&lt;F40,"Conferir datas",IF(COUNTIFS($B$5:$B$104,B40,$F$5:$F$104,"&lt;="&amp;G40,$G$5:$G$104,"&gt;="&amp;F40,$A$5:$A$104,"&lt;&gt;"&amp;A40)&gt;0,"Conferir sobreposição",IF(H40="","Informar status","OK"))))))))))</f>
        <v/>
      </c>
      <c r="L40">
        <f>IF(ROW()-4&lt;=COUNTA('Parâmetros'!$E$4:$E$8),INDEX('Parâmetros'!$E$4:$E$8,ROW()-4),"")</f>
        <v/>
      </c>
      <c r="M40">
        <f>IF(ROW()-4&lt;=COUNTA('Parâmetros'!$F$4:$F$6),INDEX('Parâmetros'!$F$4:$F$6,ROW()-4),"")</f>
        <v/>
      </c>
    </row>
    <row r="41" ht="25" customHeight="1">
      <c r="A41" s="10" t="n"/>
      <c r="B41" s="10" t="n"/>
      <c r="C41" s="4">
        <f>IF(B41="","",IFERROR(VLOOKUP(B41,Equipe!$A$5:$C$104,2,FALSE),"ID não encontrado"))</f>
        <v/>
      </c>
      <c r="D41" s="4">
        <f>IF(B41="","",IFERROR(VLOOKUP(B41,Equipe!$A$5:$C$104,3,FALSE),"ID não encontrado"))</f>
        <v/>
      </c>
      <c r="E41" s="10" t="n"/>
      <c r="F41" s="22" t="n"/>
      <c r="G41" s="22" t="n"/>
      <c r="H41" s="10" t="n"/>
      <c r="I41" s="12">
        <f>IF(OR(F41="",G41=""),"",IF(G41&lt;F41,"",G41-F41+1))</f>
        <v/>
      </c>
      <c r="J41" s="10" t="n"/>
      <c r="K41" s="4">
        <f>IF(COUNTA(A41:B41,E41:H41,J41)=0,"",IF(A41="","Informar registro",IF(COUNTIF($A$5:$A$104,A41)&gt;1,"Conferir registro duplicado",IF(B41="","Informar profissional",IF(C41="ID não encontrado","Conferir ID",IF(E41="","Informar tipo",IF(OR(F41="",G41=""),"Informar datas",IF(G41&lt;F41,"Conferir datas",IF(COUNTIFS($B$5:$B$104,B41,$F$5:$F$104,"&lt;="&amp;G41,$G$5:$G$104,"&gt;="&amp;F41,$A$5:$A$104,"&lt;&gt;"&amp;A41)&gt;0,"Conferir sobreposição",IF(H41="","Informar status","OK"))))))))))</f>
        <v/>
      </c>
      <c r="L41">
        <f>IF(ROW()-4&lt;=COUNTA('Parâmetros'!$E$4:$E$8),INDEX('Parâmetros'!$E$4:$E$8,ROW()-4),"")</f>
        <v/>
      </c>
      <c r="M41">
        <f>IF(ROW()-4&lt;=COUNTA('Parâmetros'!$F$4:$F$6),INDEX('Parâmetros'!$F$4:$F$6,ROW()-4),"")</f>
        <v/>
      </c>
    </row>
    <row r="42" ht="25" customHeight="1">
      <c r="A42" s="10" t="n"/>
      <c r="B42" s="10" t="n"/>
      <c r="C42" s="6">
        <f>IF(B42="","",IFERROR(VLOOKUP(B42,Equipe!$A$5:$C$104,2,FALSE),"ID não encontrado"))</f>
        <v/>
      </c>
      <c r="D42" s="6">
        <f>IF(B42="","",IFERROR(VLOOKUP(B42,Equipe!$A$5:$C$104,3,FALSE),"ID não encontrado"))</f>
        <v/>
      </c>
      <c r="E42" s="10" t="n"/>
      <c r="F42" s="22" t="n"/>
      <c r="G42" s="22" t="n"/>
      <c r="H42" s="10" t="n"/>
      <c r="I42" s="13">
        <f>IF(OR(F42="",G42=""),"",IF(G42&lt;F42,"",G42-F42+1))</f>
        <v/>
      </c>
      <c r="J42" s="10" t="n"/>
      <c r="K42" s="6">
        <f>IF(COUNTA(A42:B42,E42:H42,J42)=0,"",IF(A42="","Informar registro",IF(COUNTIF($A$5:$A$104,A42)&gt;1,"Conferir registro duplicado",IF(B42="","Informar profissional",IF(C42="ID não encontrado","Conferir ID",IF(E42="","Informar tipo",IF(OR(F42="",G42=""),"Informar datas",IF(G42&lt;F42,"Conferir datas",IF(COUNTIFS($B$5:$B$104,B42,$F$5:$F$104,"&lt;="&amp;G42,$G$5:$G$104,"&gt;="&amp;F42,$A$5:$A$104,"&lt;&gt;"&amp;A42)&gt;0,"Conferir sobreposição",IF(H42="","Informar status","OK"))))))))))</f>
        <v/>
      </c>
      <c r="L42">
        <f>IF(ROW()-4&lt;=COUNTA('Parâmetros'!$E$4:$E$8),INDEX('Parâmetros'!$E$4:$E$8,ROW()-4),"")</f>
        <v/>
      </c>
      <c r="M42">
        <f>IF(ROW()-4&lt;=COUNTA('Parâmetros'!$F$4:$F$6),INDEX('Parâmetros'!$F$4:$F$6,ROW()-4),"")</f>
        <v/>
      </c>
    </row>
    <row r="43" ht="25" customHeight="1">
      <c r="A43" s="10" t="n"/>
      <c r="B43" s="10" t="n"/>
      <c r="C43" s="4">
        <f>IF(B43="","",IFERROR(VLOOKUP(B43,Equipe!$A$5:$C$104,2,FALSE),"ID não encontrado"))</f>
        <v/>
      </c>
      <c r="D43" s="4">
        <f>IF(B43="","",IFERROR(VLOOKUP(B43,Equipe!$A$5:$C$104,3,FALSE),"ID não encontrado"))</f>
        <v/>
      </c>
      <c r="E43" s="10" t="n"/>
      <c r="F43" s="22" t="n"/>
      <c r="G43" s="22" t="n"/>
      <c r="H43" s="10" t="n"/>
      <c r="I43" s="12">
        <f>IF(OR(F43="",G43=""),"",IF(G43&lt;F43,"",G43-F43+1))</f>
        <v/>
      </c>
      <c r="J43" s="10" t="n"/>
      <c r="K43" s="4">
        <f>IF(COUNTA(A43:B43,E43:H43,J43)=0,"",IF(A43="","Informar registro",IF(COUNTIF($A$5:$A$104,A43)&gt;1,"Conferir registro duplicado",IF(B43="","Informar profissional",IF(C43="ID não encontrado","Conferir ID",IF(E43="","Informar tipo",IF(OR(F43="",G43=""),"Informar datas",IF(G43&lt;F43,"Conferir datas",IF(COUNTIFS($B$5:$B$104,B43,$F$5:$F$104,"&lt;="&amp;G43,$G$5:$G$104,"&gt;="&amp;F43,$A$5:$A$104,"&lt;&gt;"&amp;A43)&gt;0,"Conferir sobreposição",IF(H43="","Informar status","OK"))))))))))</f>
        <v/>
      </c>
      <c r="L43">
        <f>IF(ROW()-4&lt;=COUNTA('Parâmetros'!$E$4:$E$8),INDEX('Parâmetros'!$E$4:$E$8,ROW()-4),"")</f>
        <v/>
      </c>
      <c r="M43">
        <f>IF(ROW()-4&lt;=COUNTA('Parâmetros'!$F$4:$F$6),INDEX('Parâmetros'!$F$4:$F$6,ROW()-4),"")</f>
        <v/>
      </c>
    </row>
    <row r="44" ht="25" customHeight="1">
      <c r="A44" s="10" t="n"/>
      <c r="B44" s="10" t="n"/>
      <c r="C44" s="6">
        <f>IF(B44="","",IFERROR(VLOOKUP(B44,Equipe!$A$5:$C$104,2,FALSE),"ID não encontrado"))</f>
        <v/>
      </c>
      <c r="D44" s="6">
        <f>IF(B44="","",IFERROR(VLOOKUP(B44,Equipe!$A$5:$C$104,3,FALSE),"ID não encontrado"))</f>
        <v/>
      </c>
      <c r="E44" s="10" t="n"/>
      <c r="F44" s="22" t="n"/>
      <c r="G44" s="22" t="n"/>
      <c r="H44" s="10" t="n"/>
      <c r="I44" s="13">
        <f>IF(OR(F44="",G44=""),"",IF(G44&lt;F44,"",G44-F44+1))</f>
        <v/>
      </c>
      <c r="J44" s="10" t="n"/>
      <c r="K44" s="6">
        <f>IF(COUNTA(A44:B44,E44:H44,J44)=0,"",IF(A44="","Informar registro",IF(COUNTIF($A$5:$A$104,A44)&gt;1,"Conferir registro duplicado",IF(B44="","Informar profissional",IF(C44="ID não encontrado","Conferir ID",IF(E44="","Informar tipo",IF(OR(F44="",G44=""),"Informar datas",IF(G44&lt;F44,"Conferir datas",IF(COUNTIFS($B$5:$B$104,B44,$F$5:$F$104,"&lt;="&amp;G44,$G$5:$G$104,"&gt;="&amp;F44,$A$5:$A$104,"&lt;&gt;"&amp;A44)&gt;0,"Conferir sobreposição",IF(H44="","Informar status","OK"))))))))))</f>
        <v/>
      </c>
      <c r="L44">
        <f>IF(ROW()-4&lt;=COUNTA('Parâmetros'!$E$4:$E$8),INDEX('Parâmetros'!$E$4:$E$8,ROW()-4),"")</f>
        <v/>
      </c>
      <c r="M44">
        <f>IF(ROW()-4&lt;=COUNTA('Parâmetros'!$F$4:$F$6),INDEX('Parâmetros'!$F$4:$F$6,ROW()-4),"")</f>
        <v/>
      </c>
    </row>
    <row r="45" ht="25" customHeight="1">
      <c r="A45" s="10" t="n"/>
      <c r="B45" s="10" t="n"/>
      <c r="C45" s="4">
        <f>IF(B45="","",IFERROR(VLOOKUP(B45,Equipe!$A$5:$C$104,2,FALSE),"ID não encontrado"))</f>
        <v/>
      </c>
      <c r="D45" s="4">
        <f>IF(B45="","",IFERROR(VLOOKUP(B45,Equipe!$A$5:$C$104,3,FALSE),"ID não encontrado"))</f>
        <v/>
      </c>
      <c r="E45" s="10" t="n"/>
      <c r="F45" s="22" t="n"/>
      <c r="G45" s="22" t="n"/>
      <c r="H45" s="10" t="n"/>
      <c r="I45" s="12">
        <f>IF(OR(F45="",G45=""),"",IF(G45&lt;F45,"",G45-F45+1))</f>
        <v/>
      </c>
      <c r="J45" s="10" t="n"/>
      <c r="K45" s="4">
        <f>IF(COUNTA(A45:B45,E45:H45,J45)=0,"",IF(A45="","Informar registro",IF(COUNTIF($A$5:$A$104,A45)&gt;1,"Conferir registro duplicado",IF(B45="","Informar profissional",IF(C45="ID não encontrado","Conferir ID",IF(E45="","Informar tipo",IF(OR(F45="",G45=""),"Informar datas",IF(G45&lt;F45,"Conferir datas",IF(COUNTIFS($B$5:$B$104,B45,$F$5:$F$104,"&lt;="&amp;G45,$G$5:$G$104,"&gt;="&amp;F45,$A$5:$A$104,"&lt;&gt;"&amp;A45)&gt;0,"Conferir sobreposição",IF(H45="","Informar status","OK"))))))))))</f>
        <v/>
      </c>
      <c r="L45">
        <f>IF(ROW()-4&lt;=COUNTA('Parâmetros'!$E$4:$E$8),INDEX('Parâmetros'!$E$4:$E$8,ROW()-4),"")</f>
        <v/>
      </c>
      <c r="M45">
        <f>IF(ROW()-4&lt;=COUNTA('Parâmetros'!$F$4:$F$6),INDEX('Parâmetros'!$F$4:$F$6,ROW()-4),"")</f>
        <v/>
      </c>
    </row>
    <row r="46" ht="25" customHeight="1">
      <c r="A46" s="10" t="n"/>
      <c r="B46" s="10" t="n"/>
      <c r="C46" s="6">
        <f>IF(B46="","",IFERROR(VLOOKUP(B46,Equipe!$A$5:$C$104,2,FALSE),"ID não encontrado"))</f>
        <v/>
      </c>
      <c r="D46" s="6">
        <f>IF(B46="","",IFERROR(VLOOKUP(B46,Equipe!$A$5:$C$104,3,FALSE),"ID não encontrado"))</f>
        <v/>
      </c>
      <c r="E46" s="10" t="n"/>
      <c r="F46" s="22" t="n"/>
      <c r="G46" s="22" t="n"/>
      <c r="H46" s="10" t="n"/>
      <c r="I46" s="13">
        <f>IF(OR(F46="",G46=""),"",IF(G46&lt;F46,"",G46-F46+1))</f>
        <v/>
      </c>
      <c r="J46" s="10" t="n"/>
      <c r="K46" s="6">
        <f>IF(COUNTA(A46:B46,E46:H46,J46)=0,"",IF(A46="","Informar registro",IF(COUNTIF($A$5:$A$104,A46)&gt;1,"Conferir registro duplicado",IF(B46="","Informar profissional",IF(C46="ID não encontrado","Conferir ID",IF(E46="","Informar tipo",IF(OR(F46="",G46=""),"Informar datas",IF(G46&lt;F46,"Conferir datas",IF(COUNTIFS($B$5:$B$104,B46,$F$5:$F$104,"&lt;="&amp;G46,$G$5:$G$104,"&gt;="&amp;F46,$A$5:$A$104,"&lt;&gt;"&amp;A46)&gt;0,"Conferir sobreposição",IF(H46="","Informar status","OK"))))))))))</f>
        <v/>
      </c>
      <c r="L46">
        <f>IF(ROW()-4&lt;=COUNTA('Parâmetros'!$E$4:$E$8),INDEX('Parâmetros'!$E$4:$E$8,ROW()-4),"")</f>
        <v/>
      </c>
      <c r="M46">
        <f>IF(ROW()-4&lt;=COUNTA('Parâmetros'!$F$4:$F$6),INDEX('Parâmetros'!$F$4:$F$6,ROW()-4),"")</f>
        <v/>
      </c>
    </row>
    <row r="47" ht="25" customHeight="1">
      <c r="A47" s="10" t="n"/>
      <c r="B47" s="10" t="n"/>
      <c r="C47" s="4">
        <f>IF(B47="","",IFERROR(VLOOKUP(B47,Equipe!$A$5:$C$104,2,FALSE),"ID não encontrado"))</f>
        <v/>
      </c>
      <c r="D47" s="4">
        <f>IF(B47="","",IFERROR(VLOOKUP(B47,Equipe!$A$5:$C$104,3,FALSE),"ID não encontrado"))</f>
        <v/>
      </c>
      <c r="E47" s="10" t="n"/>
      <c r="F47" s="22" t="n"/>
      <c r="G47" s="22" t="n"/>
      <c r="H47" s="10" t="n"/>
      <c r="I47" s="12">
        <f>IF(OR(F47="",G47=""),"",IF(G47&lt;F47,"",G47-F47+1))</f>
        <v/>
      </c>
      <c r="J47" s="10" t="n"/>
      <c r="K47" s="4">
        <f>IF(COUNTA(A47:B47,E47:H47,J47)=0,"",IF(A47="","Informar registro",IF(COUNTIF($A$5:$A$104,A47)&gt;1,"Conferir registro duplicado",IF(B47="","Informar profissional",IF(C47="ID não encontrado","Conferir ID",IF(E47="","Informar tipo",IF(OR(F47="",G47=""),"Informar datas",IF(G47&lt;F47,"Conferir datas",IF(COUNTIFS($B$5:$B$104,B47,$F$5:$F$104,"&lt;="&amp;G47,$G$5:$G$104,"&gt;="&amp;F47,$A$5:$A$104,"&lt;&gt;"&amp;A47)&gt;0,"Conferir sobreposição",IF(H47="","Informar status","OK"))))))))))</f>
        <v/>
      </c>
      <c r="L47">
        <f>IF(ROW()-4&lt;=COUNTA('Parâmetros'!$E$4:$E$8),INDEX('Parâmetros'!$E$4:$E$8,ROW()-4),"")</f>
        <v/>
      </c>
      <c r="M47">
        <f>IF(ROW()-4&lt;=COUNTA('Parâmetros'!$F$4:$F$6),INDEX('Parâmetros'!$F$4:$F$6,ROW()-4),"")</f>
        <v/>
      </c>
    </row>
    <row r="48" ht="25" customHeight="1">
      <c r="A48" s="10" t="n"/>
      <c r="B48" s="10" t="n"/>
      <c r="C48" s="6">
        <f>IF(B48="","",IFERROR(VLOOKUP(B48,Equipe!$A$5:$C$104,2,FALSE),"ID não encontrado"))</f>
        <v/>
      </c>
      <c r="D48" s="6">
        <f>IF(B48="","",IFERROR(VLOOKUP(B48,Equipe!$A$5:$C$104,3,FALSE),"ID não encontrado"))</f>
        <v/>
      </c>
      <c r="E48" s="10" t="n"/>
      <c r="F48" s="22" t="n"/>
      <c r="G48" s="22" t="n"/>
      <c r="H48" s="10" t="n"/>
      <c r="I48" s="13">
        <f>IF(OR(F48="",G48=""),"",IF(G48&lt;F48,"",G48-F48+1))</f>
        <v/>
      </c>
      <c r="J48" s="10" t="n"/>
      <c r="K48" s="6">
        <f>IF(COUNTA(A48:B48,E48:H48,J48)=0,"",IF(A48="","Informar registro",IF(COUNTIF($A$5:$A$104,A48)&gt;1,"Conferir registro duplicado",IF(B48="","Informar profissional",IF(C48="ID não encontrado","Conferir ID",IF(E48="","Informar tipo",IF(OR(F48="",G48=""),"Informar datas",IF(G48&lt;F48,"Conferir datas",IF(COUNTIFS($B$5:$B$104,B48,$F$5:$F$104,"&lt;="&amp;G48,$G$5:$G$104,"&gt;="&amp;F48,$A$5:$A$104,"&lt;&gt;"&amp;A48)&gt;0,"Conferir sobreposição",IF(H48="","Informar status","OK"))))))))))</f>
        <v/>
      </c>
      <c r="L48">
        <f>IF(ROW()-4&lt;=COUNTA('Parâmetros'!$E$4:$E$8),INDEX('Parâmetros'!$E$4:$E$8,ROW()-4),"")</f>
        <v/>
      </c>
      <c r="M48">
        <f>IF(ROW()-4&lt;=COUNTA('Parâmetros'!$F$4:$F$6),INDEX('Parâmetros'!$F$4:$F$6,ROW()-4),"")</f>
        <v/>
      </c>
    </row>
    <row r="49" ht="25" customHeight="1">
      <c r="A49" s="10" t="n"/>
      <c r="B49" s="10" t="n"/>
      <c r="C49" s="4">
        <f>IF(B49="","",IFERROR(VLOOKUP(B49,Equipe!$A$5:$C$104,2,FALSE),"ID não encontrado"))</f>
        <v/>
      </c>
      <c r="D49" s="4">
        <f>IF(B49="","",IFERROR(VLOOKUP(B49,Equipe!$A$5:$C$104,3,FALSE),"ID não encontrado"))</f>
        <v/>
      </c>
      <c r="E49" s="10" t="n"/>
      <c r="F49" s="22" t="n"/>
      <c r="G49" s="22" t="n"/>
      <c r="H49" s="10" t="n"/>
      <c r="I49" s="12">
        <f>IF(OR(F49="",G49=""),"",IF(G49&lt;F49,"",G49-F49+1))</f>
        <v/>
      </c>
      <c r="J49" s="10" t="n"/>
      <c r="K49" s="4">
        <f>IF(COUNTA(A49:B49,E49:H49,J49)=0,"",IF(A49="","Informar registro",IF(COUNTIF($A$5:$A$104,A49)&gt;1,"Conferir registro duplicado",IF(B49="","Informar profissional",IF(C49="ID não encontrado","Conferir ID",IF(E49="","Informar tipo",IF(OR(F49="",G49=""),"Informar datas",IF(G49&lt;F49,"Conferir datas",IF(COUNTIFS($B$5:$B$104,B49,$F$5:$F$104,"&lt;="&amp;G49,$G$5:$G$104,"&gt;="&amp;F49,$A$5:$A$104,"&lt;&gt;"&amp;A49)&gt;0,"Conferir sobreposição",IF(H49="","Informar status","OK"))))))))))</f>
        <v/>
      </c>
      <c r="L49">
        <f>IF(ROW()-4&lt;=COUNTA('Parâmetros'!$E$4:$E$8),INDEX('Parâmetros'!$E$4:$E$8,ROW()-4),"")</f>
        <v/>
      </c>
      <c r="M49">
        <f>IF(ROW()-4&lt;=COUNTA('Parâmetros'!$F$4:$F$6),INDEX('Parâmetros'!$F$4:$F$6,ROW()-4),"")</f>
        <v/>
      </c>
    </row>
    <row r="50" ht="25" customHeight="1">
      <c r="A50" s="10" t="n"/>
      <c r="B50" s="10" t="n"/>
      <c r="C50" s="6">
        <f>IF(B50="","",IFERROR(VLOOKUP(B50,Equipe!$A$5:$C$104,2,FALSE),"ID não encontrado"))</f>
        <v/>
      </c>
      <c r="D50" s="6">
        <f>IF(B50="","",IFERROR(VLOOKUP(B50,Equipe!$A$5:$C$104,3,FALSE),"ID não encontrado"))</f>
        <v/>
      </c>
      <c r="E50" s="10" t="n"/>
      <c r="F50" s="22" t="n"/>
      <c r="G50" s="22" t="n"/>
      <c r="H50" s="10" t="n"/>
      <c r="I50" s="13">
        <f>IF(OR(F50="",G50=""),"",IF(G50&lt;F50,"",G50-F50+1))</f>
        <v/>
      </c>
      <c r="J50" s="10" t="n"/>
      <c r="K50" s="6">
        <f>IF(COUNTA(A50:B50,E50:H50,J50)=0,"",IF(A50="","Informar registro",IF(COUNTIF($A$5:$A$104,A50)&gt;1,"Conferir registro duplicado",IF(B50="","Informar profissional",IF(C50="ID não encontrado","Conferir ID",IF(E50="","Informar tipo",IF(OR(F50="",G50=""),"Informar datas",IF(G50&lt;F50,"Conferir datas",IF(COUNTIFS($B$5:$B$104,B50,$F$5:$F$104,"&lt;="&amp;G50,$G$5:$G$104,"&gt;="&amp;F50,$A$5:$A$104,"&lt;&gt;"&amp;A50)&gt;0,"Conferir sobreposição",IF(H50="","Informar status","OK"))))))))))</f>
        <v/>
      </c>
      <c r="L50">
        <f>IF(ROW()-4&lt;=COUNTA('Parâmetros'!$E$4:$E$8),INDEX('Parâmetros'!$E$4:$E$8,ROW()-4),"")</f>
        <v/>
      </c>
      <c r="M50">
        <f>IF(ROW()-4&lt;=COUNTA('Parâmetros'!$F$4:$F$6),INDEX('Parâmetros'!$F$4:$F$6,ROW()-4),"")</f>
        <v/>
      </c>
    </row>
    <row r="51" ht="25" customHeight="1">
      <c r="A51" s="10" t="n"/>
      <c r="B51" s="10" t="n"/>
      <c r="C51" s="4">
        <f>IF(B51="","",IFERROR(VLOOKUP(B51,Equipe!$A$5:$C$104,2,FALSE),"ID não encontrado"))</f>
        <v/>
      </c>
      <c r="D51" s="4">
        <f>IF(B51="","",IFERROR(VLOOKUP(B51,Equipe!$A$5:$C$104,3,FALSE),"ID não encontrado"))</f>
        <v/>
      </c>
      <c r="E51" s="10" t="n"/>
      <c r="F51" s="22" t="n"/>
      <c r="G51" s="22" t="n"/>
      <c r="H51" s="10" t="n"/>
      <c r="I51" s="12">
        <f>IF(OR(F51="",G51=""),"",IF(G51&lt;F51,"",G51-F51+1))</f>
        <v/>
      </c>
      <c r="J51" s="10" t="n"/>
      <c r="K51" s="4">
        <f>IF(COUNTA(A51:B51,E51:H51,J51)=0,"",IF(A51="","Informar registro",IF(COUNTIF($A$5:$A$104,A51)&gt;1,"Conferir registro duplicado",IF(B51="","Informar profissional",IF(C51="ID não encontrado","Conferir ID",IF(E51="","Informar tipo",IF(OR(F51="",G51=""),"Informar datas",IF(G51&lt;F51,"Conferir datas",IF(COUNTIFS($B$5:$B$104,B51,$F$5:$F$104,"&lt;="&amp;G51,$G$5:$G$104,"&gt;="&amp;F51,$A$5:$A$104,"&lt;&gt;"&amp;A51)&gt;0,"Conferir sobreposição",IF(H51="","Informar status","OK"))))))))))</f>
        <v/>
      </c>
      <c r="L51">
        <f>IF(ROW()-4&lt;=COUNTA('Parâmetros'!$E$4:$E$8),INDEX('Parâmetros'!$E$4:$E$8,ROW()-4),"")</f>
        <v/>
      </c>
      <c r="M51">
        <f>IF(ROW()-4&lt;=COUNTA('Parâmetros'!$F$4:$F$6),INDEX('Parâmetros'!$F$4:$F$6,ROW()-4),"")</f>
        <v/>
      </c>
    </row>
    <row r="52" ht="25" customHeight="1">
      <c r="A52" s="10" t="n"/>
      <c r="B52" s="10" t="n"/>
      <c r="C52" s="6">
        <f>IF(B52="","",IFERROR(VLOOKUP(B52,Equipe!$A$5:$C$104,2,FALSE),"ID não encontrado"))</f>
        <v/>
      </c>
      <c r="D52" s="6">
        <f>IF(B52="","",IFERROR(VLOOKUP(B52,Equipe!$A$5:$C$104,3,FALSE),"ID não encontrado"))</f>
        <v/>
      </c>
      <c r="E52" s="10" t="n"/>
      <c r="F52" s="22" t="n"/>
      <c r="G52" s="22" t="n"/>
      <c r="H52" s="10" t="n"/>
      <c r="I52" s="13">
        <f>IF(OR(F52="",G52=""),"",IF(G52&lt;F52,"",G52-F52+1))</f>
        <v/>
      </c>
      <c r="J52" s="10" t="n"/>
      <c r="K52" s="6">
        <f>IF(COUNTA(A52:B52,E52:H52,J52)=0,"",IF(A52="","Informar registro",IF(COUNTIF($A$5:$A$104,A52)&gt;1,"Conferir registro duplicado",IF(B52="","Informar profissional",IF(C52="ID não encontrado","Conferir ID",IF(E52="","Informar tipo",IF(OR(F52="",G52=""),"Informar datas",IF(G52&lt;F52,"Conferir datas",IF(COUNTIFS($B$5:$B$104,B52,$F$5:$F$104,"&lt;="&amp;G52,$G$5:$G$104,"&gt;="&amp;F52,$A$5:$A$104,"&lt;&gt;"&amp;A52)&gt;0,"Conferir sobreposição",IF(H52="","Informar status","OK"))))))))))</f>
        <v/>
      </c>
      <c r="L52">
        <f>IF(ROW()-4&lt;=COUNTA('Parâmetros'!$E$4:$E$8),INDEX('Parâmetros'!$E$4:$E$8,ROW()-4),"")</f>
        <v/>
      </c>
      <c r="M52">
        <f>IF(ROW()-4&lt;=COUNTA('Parâmetros'!$F$4:$F$6),INDEX('Parâmetros'!$F$4:$F$6,ROW()-4),"")</f>
        <v/>
      </c>
    </row>
    <row r="53" ht="25" customHeight="1">
      <c r="A53" s="10" t="n"/>
      <c r="B53" s="10" t="n"/>
      <c r="C53" s="4">
        <f>IF(B53="","",IFERROR(VLOOKUP(B53,Equipe!$A$5:$C$104,2,FALSE),"ID não encontrado"))</f>
        <v/>
      </c>
      <c r="D53" s="4">
        <f>IF(B53="","",IFERROR(VLOOKUP(B53,Equipe!$A$5:$C$104,3,FALSE),"ID não encontrado"))</f>
        <v/>
      </c>
      <c r="E53" s="10" t="n"/>
      <c r="F53" s="22" t="n"/>
      <c r="G53" s="22" t="n"/>
      <c r="H53" s="10" t="n"/>
      <c r="I53" s="12">
        <f>IF(OR(F53="",G53=""),"",IF(G53&lt;F53,"",G53-F53+1))</f>
        <v/>
      </c>
      <c r="J53" s="10" t="n"/>
      <c r="K53" s="4">
        <f>IF(COUNTA(A53:B53,E53:H53,J53)=0,"",IF(A53="","Informar registro",IF(COUNTIF($A$5:$A$104,A53)&gt;1,"Conferir registro duplicado",IF(B53="","Informar profissional",IF(C53="ID não encontrado","Conferir ID",IF(E53="","Informar tipo",IF(OR(F53="",G53=""),"Informar datas",IF(G53&lt;F53,"Conferir datas",IF(COUNTIFS($B$5:$B$104,B53,$F$5:$F$104,"&lt;="&amp;G53,$G$5:$G$104,"&gt;="&amp;F53,$A$5:$A$104,"&lt;&gt;"&amp;A53)&gt;0,"Conferir sobreposição",IF(H53="","Informar status","OK"))))))))))</f>
        <v/>
      </c>
      <c r="L53">
        <f>IF(ROW()-4&lt;=COUNTA('Parâmetros'!$E$4:$E$8),INDEX('Parâmetros'!$E$4:$E$8,ROW()-4),"")</f>
        <v/>
      </c>
      <c r="M53">
        <f>IF(ROW()-4&lt;=COUNTA('Parâmetros'!$F$4:$F$6),INDEX('Parâmetros'!$F$4:$F$6,ROW()-4),"")</f>
        <v/>
      </c>
    </row>
    <row r="54" ht="25" customHeight="1">
      <c r="A54" s="10" t="n"/>
      <c r="B54" s="10" t="n"/>
      <c r="C54" s="6">
        <f>IF(B54="","",IFERROR(VLOOKUP(B54,Equipe!$A$5:$C$104,2,FALSE),"ID não encontrado"))</f>
        <v/>
      </c>
      <c r="D54" s="6">
        <f>IF(B54="","",IFERROR(VLOOKUP(B54,Equipe!$A$5:$C$104,3,FALSE),"ID não encontrado"))</f>
        <v/>
      </c>
      <c r="E54" s="10" t="n"/>
      <c r="F54" s="22" t="n"/>
      <c r="G54" s="22" t="n"/>
      <c r="H54" s="10" t="n"/>
      <c r="I54" s="13">
        <f>IF(OR(F54="",G54=""),"",IF(G54&lt;F54,"",G54-F54+1))</f>
        <v/>
      </c>
      <c r="J54" s="10" t="n"/>
      <c r="K54" s="6">
        <f>IF(COUNTA(A54:B54,E54:H54,J54)=0,"",IF(A54="","Informar registro",IF(COUNTIF($A$5:$A$104,A54)&gt;1,"Conferir registro duplicado",IF(B54="","Informar profissional",IF(C54="ID não encontrado","Conferir ID",IF(E54="","Informar tipo",IF(OR(F54="",G54=""),"Informar datas",IF(G54&lt;F54,"Conferir datas",IF(COUNTIFS($B$5:$B$104,B54,$F$5:$F$104,"&lt;="&amp;G54,$G$5:$G$104,"&gt;="&amp;F54,$A$5:$A$104,"&lt;&gt;"&amp;A54)&gt;0,"Conferir sobreposição",IF(H54="","Informar status","OK"))))))))))</f>
        <v/>
      </c>
      <c r="L54">
        <f>IF(ROW()-4&lt;=COUNTA('Parâmetros'!$E$4:$E$8),INDEX('Parâmetros'!$E$4:$E$8,ROW()-4),"")</f>
        <v/>
      </c>
      <c r="M54">
        <f>IF(ROW()-4&lt;=COUNTA('Parâmetros'!$F$4:$F$6),INDEX('Parâmetros'!$F$4:$F$6,ROW()-4),"")</f>
        <v/>
      </c>
    </row>
    <row r="55" ht="25" customHeight="1">
      <c r="A55" s="10" t="n"/>
      <c r="B55" s="10" t="n"/>
      <c r="C55" s="4">
        <f>IF(B55="","",IFERROR(VLOOKUP(B55,Equipe!$A$5:$C$104,2,FALSE),"ID não encontrado"))</f>
        <v/>
      </c>
      <c r="D55" s="4">
        <f>IF(B55="","",IFERROR(VLOOKUP(B55,Equipe!$A$5:$C$104,3,FALSE),"ID não encontrado"))</f>
        <v/>
      </c>
      <c r="E55" s="10" t="n"/>
      <c r="F55" s="22" t="n"/>
      <c r="G55" s="22" t="n"/>
      <c r="H55" s="10" t="n"/>
      <c r="I55" s="12">
        <f>IF(OR(F55="",G55=""),"",IF(G55&lt;F55,"",G55-F55+1))</f>
        <v/>
      </c>
      <c r="J55" s="10" t="n"/>
      <c r="K55" s="4">
        <f>IF(COUNTA(A55:B55,E55:H55,J55)=0,"",IF(A55="","Informar registro",IF(COUNTIF($A$5:$A$104,A55)&gt;1,"Conferir registro duplicado",IF(B55="","Informar profissional",IF(C55="ID não encontrado","Conferir ID",IF(E55="","Informar tipo",IF(OR(F55="",G55=""),"Informar datas",IF(G55&lt;F55,"Conferir datas",IF(COUNTIFS($B$5:$B$104,B55,$F$5:$F$104,"&lt;="&amp;G55,$G$5:$G$104,"&gt;="&amp;F55,$A$5:$A$104,"&lt;&gt;"&amp;A55)&gt;0,"Conferir sobreposição",IF(H55="","Informar status","OK"))))))))))</f>
        <v/>
      </c>
      <c r="L55">
        <f>IF(ROW()-4&lt;=COUNTA('Parâmetros'!$E$4:$E$8),INDEX('Parâmetros'!$E$4:$E$8,ROW()-4),"")</f>
        <v/>
      </c>
      <c r="M55">
        <f>IF(ROW()-4&lt;=COUNTA('Parâmetros'!$F$4:$F$6),INDEX('Parâmetros'!$F$4:$F$6,ROW()-4),"")</f>
        <v/>
      </c>
    </row>
    <row r="56" ht="25" customHeight="1">
      <c r="A56" s="10" t="n"/>
      <c r="B56" s="10" t="n"/>
      <c r="C56" s="6">
        <f>IF(B56="","",IFERROR(VLOOKUP(B56,Equipe!$A$5:$C$104,2,FALSE),"ID não encontrado"))</f>
        <v/>
      </c>
      <c r="D56" s="6">
        <f>IF(B56="","",IFERROR(VLOOKUP(B56,Equipe!$A$5:$C$104,3,FALSE),"ID não encontrado"))</f>
        <v/>
      </c>
      <c r="E56" s="10" t="n"/>
      <c r="F56" s="22" t="n"/>
      <c r="G56" s="22" t="n"/>
      <c r="H56" s="10" t="n"/>
      <c r="I56" s="13">
        <f>IF(OR(F56="",G56=""),"",IF(G56&lt;F56,"",G56-F56+1))</f>
        <v/>
      </c>
      <c r="J56" s="10" t="n"/>
      <c r="K56" s="6">
        <f>IF(COUNTA(A56:B56,E56:H56,J56)=0,"",IF(A56="","Informar registro",IF(COUNTIF($A$5:$A$104,A56)&gt;1,"Conferir registro duplicado",IF(B56="","Informar profissional",IF(C56="ID não encontrado","Conferir ID",IF(E56="","Informar tipo",IF(OR(F56="",G56=""),"Informar datas",IF(G56&lt;F56,"Conferir datas",IF(COUNTIFS($B$5:$B$104,B56,$F$5:$F$104,"&lt;="&amp;G56,$G$5:$G$104,"&gt;="&amp;F56,$A$5:$A$104,"&lt;&gt;"&amp;A56)&gt;0,"Conferir sobreposição",IF(H56="","Informar status","OK"))))))))))</f>
        <v/>
      </c>
      <c r="L56">
        <f>IF(ROW()-4&lt;=COUNTA('Parâmetros'!$E$4:$E$8),INDEX('Parâmetros'!$E$4:$E$8,ROW()-4),"")</f>
        <v/>
      </c>
      <c r="M56">
        <f>IF(ROW()-4&lt;=COUNTA('Parâmetros'!$F$4:$F$6),INDEX('Parâmetros'!$F$4:$F$6,ROW()-4),"")</f>
        <v/>
      </c>
    </row>
    <row r="57" ht="25" customHeight="1">
      <c r="A57" s="10" t="n"/>
      <c r="B57" s="10" t="n"/>
      <c r="C57" s="4">
        <f>IF(B57="","",IFERROR(VLOOKUP(B57,Equipe!$A$5:$C$104,2,FALSE),"ID não encontrado"))</f>
        <v/>
      </c>
      <c r="D57" s="4">
        <f>IF(B57="","",IFERROR(VLOOKUP(B57,Equipe!$A$5:$C$104,3,FALSE),"ID não encontrado"))</f>
        <v/>
      </c>
      <c r="E57" s="10" t="n"/>
      <c r="F57" s="22" t="n"/>
      <c r="G57" s="22" t="n"/>
      <c r="H57" s="10" t="n"/>
      <c r="I57" s="12">
        <f>IF(OR(F57="",G57=""),"",IF(G57&lt;F57,"",G57-F57+1))</f>
        <v/>
      </c>
      <c r="J57" s="10" t="n"/>
      <c r="K57" s="4">
        <f>IF(COUNTA(A57:B57,E57:H57,J57)=0,"",IF(A57="","Informar registro",IF(COUNTIF($A$5:$A$104,A57)&gt;1,"Conferir registro duplicado",IF(B57="","Informar profissional",IF(C57="ID não encontrado","Conferir ID",IF(E57="","Informar tipo",IF(OR(F57="",G57=""),"Informar datas",IF(G57&lt;F57,"Conferir datas",IF(COUNTIFS($B$5:$B$104,B57,$F$5:$F$104,"&lt;="&amp;G57,$G$5:$G$104,"&gt;="&amp;F57,$A$5:$A$104,"&lt;&gt;"&amp;A57)&gt;0,"Conferir sobreposição",IF(H57="","Informar status","OK"))))))))))</f>
        <v/>
      </c>
      <c r="L57">
        <f>IF(ROW()-4&lt;=COUNTA('Parâmetros'!$E$4:$E$8),INDEX('Parâmetros'!$E$4:$E$8,ROW()-4),"")</f>
        <v/>
      </c>
      <c r="M57">
        <f>IF(ROW()-4&lt;=COUNTA('Parâmetros'!$F$4:$F$6),INDEX('Parâmetros'!$F$4:$F$6,ROW()-4),"")</f>
        <v/>
      </c>
    </row>
    <row r="58" ht="25" customHeight="1">
      <c r="A58" s="10" t="n"/>
      <c r="B58" s="10" t="n"/>
      <c r="C58" s="6">
        <f>IF(B58="","",IFERROR(VLOOKUP(B58,Equipe!$A$5:$C$104,2,FALSE),"ID não encontrado"))</f>
        <v/>
      </c>
      <c r="D58" s="6">
        <f>IF(B58="","",IFERROR(VLOOKUP(B58,Equipe!$A$5:$C$104,3,FALSE),"ID não encontrado"))</f>
        <v/>
      </c>
      <c r="E58" s="10" t="n"/>
      <c r="F58" s="22" t="n"/>
      <c r="G58" s="22" t="n"/>
      <c r="H58" s="10" t="n"/>
      <c r="I58" s="13">
        <f>IF(OR(F58="",G58=""),"",IF(G58&lt;F58,"",G58-F58+1))</f>
        <v/>
      </c>
      <c r="J58" s="10" t="n"/>
      <c r="K58" s="6">
        <f>IF(COUNTA(A58:B58,E58:H58,J58)=0,"",IF(A58="","Informar registro",IF(COUNTIF($A$5:$A$104,A58)&gt;1,"Conferir registro duplicado",IF(B58="","Informar profissional",IF(C58="ID não encontrado","Conferir ID",IF(E58="","Informar tipo",IF(OR(F58="",G58=""),"Informar datas",IF(G58&lt;F58,"Conferir datas",IF(COUNTIFS($B$5:$B$104,B58,$F$5:$F$104,"&lt;="&amp;G58,$G$5:$G$104,"&gt;="&amp;F58,$A$5:$A$104,"&lt;&gt;"&amp;A58)&gt;0,"Conferir sobreposição",IF(H58="","Informar status","OK"))))))))))</f>
        <v/>
      </c>
      <c r="L58">
        <f>IF(ROW()-4&lt;=COUNTA('Parâmetros'!$E$4:$E$8),INDEX('Parâmetros'!$E$4:$E$8,ROW()-4),"")</f>
        <v/>
      </c>
      <c r="M58">
        <f>IF(ROW()-4&lt;=COUNTA('Parâmetros'!$F$4:$F$6),INDEX('Parâmetros'!$F$4:$F$6,ROW()-4),"")</f>
        <v/>
      </c>
    </row>
    <row r="59" ht="25" customHeight="1">
      <c r="A59" s="10" t="n"/>
      <c r="B59" s="10" t="n"/>
      <c r="C59" s="4">
        <f>IF(B59="","",IFERROR(VLOOKUP(B59,Equipe!$A$5:$C$104,2,FALSE),"ID não encontrado"))</f>
        <v/>
      </c>
      <c r="D59" s="4">
        <f>IF(B59="","",IFERROR(VLOOKUP(B59,Equipe!$A$5:$C$104,3,FALSE),"ID não encontrado"))</f>
        <v/>
      </c>
      <c r="E59" s="10" t="n"/>
      <c r="F59" s="22" t="n"/>
      <c r="G59" s="22" t="n"/>
      <c r="H59" s="10" t="n"/>
      <c r="I59" s="12">
        <f>IF(OR(F59="",G59=""),"",IF(G59&lt;F59,"",G59-F59+1))</f>
        <v/>
      </c>
      <c r="J59" s="10" t="n"/>
      <c r="K59" s="4">
        <f>IF(COUNTA(A59:B59,E59:H59,J59)=0,"",IF(A59="","Informar registro",IF(COUNTIF($A$5:$A$104,A59)&gt;1,"Conferir registro duplicado",IF(B59="","Informar profissional",IF(C59="ID não encontrado","Conferir ID",IF(E59="","Informar tipo",IF(OR(F59="",G59=""),"Informar datas",IF(G59&lt;F59,"Conferir datas",IF(COUNTIFS($B$5:$B$104,B59,$F$5:$F$104,"&lt;="&amp;G59,$G$5:$G$104,"&gt;="&amp;F59,$A$5:$A$104,"&lt;&gt;"&amp;A59)&gt;0,"Conferir sobreposição",IF(H59="","Informar status","OK"))))))))))</f>
        <v/>
      </c>
      <c r="L59">
        <f>IF(ROW()-4&lt;=COUNTA('Parâmetros'!$E$4:$E$8),INDEX('Parâmetros'!$E$4:$E$8,ROW()-4),"")</f>
        <v/>
      </c>
      <c r="M59">
        <f>IF(ROW()-4&lt;=COUNTA('Parâmetros'!$F$4:$F$6),INDEX('Parâmetros'!$F$4:$F$6,ROW()-4),"")</f>
        <v/>
      </c>
    </row>
    <row r="60" ht="25" customHeight="1">
      <c r="A60" s="10" t="n"/>
      <c r="B60" s="10" t="n"/>
      <c r="C60" s="6">
        <f>IF(B60="","",IFERROR(VLOOKUP(B60,Equipe!$A$5:$C$104,2,FALSE),"ID não encontrado"))</f>
        <v/>
      </c>
      <c r="D60" s="6">
        <f>IF(B60="","",IFERROR(VLOOKUP(B60,Equipe!$A$5:$C$104,3,FALSE),"ID não encontrado"))</f>
        <v/>
      </c>
      <c r="E60" s="10" t="n"/>
      <c r="F60" s="22" t="n"/>
      <c r="G60" s="22" t="n"/>
      <c r="H60" s="10" t="n"/>
      <c r="I60" s="13">
        <f>IF(OR(F60="",G60=""),"",IF(G60&lt;F60,"",G60-F60+1))</f>
        <v/>
      </c>
      <c r="J60" s="10" t="n"/>
      <c r="K60" s="6">
        <f>IF(COUNTA(A60:B60,E60:H60,J60)=0,"",IF(A60="","Informar registro",IF(COUNTIF($A$5:$A$104,A60)&gt;1,"Conferir registro duplicado",IF(B60="","Informar profissional",IF(C60="ID não encontrado","Conferir ID",IF(E60="","Informar tipo",IF(OR(F60="",G60=""),"Informar datas",IF(G60&lt;F60,"Conferir datas",IF(COUNTIFS($B$5:$B$104,B60,$F$5:$F$104,"&lt;="&amp;G60,$G$5:$G$104,"&gt;="&amp;F60,$A$5:$A$104,"&lt;&gt;"&amp;A60)&gt;0,"Conferir sobreposição",IF(H60="","Informar status","OK"))))))))))</f>
        <v/>
      </c>
      <c r="L60">
        <f>IF(ROW()-4&lt;=COUNTA('Parâmetros'!$E$4:$E$8),INDEX('Parâmetros'!$E$4:$E$8,ROW()-4),"")</f>
        <v/>
      </c>
      <c r="M60">
        <f>IF(ROW()-4&lt;=COUNTA('Parâmetros'!$F$4:$F$6),INDEX('Parâmetros'!$F$4:$F$6,ROW()-4),"")</f>
        <v/>
      </c>
    </row>
    <row r="61" ht="25" customHeight="1">
      <c r="A61" s="10" t="n"/>
      <c r="B61" s="10" t="n"/>
      <c r="C61" s="4">
        <f>IF(B61="","",IFERROR(VLOOKUP(B61,Equipe!$A$5:$C$104,2,FALSE),"ID não encontrado"))</f>
        <v/>
      </c>
      <c r="D61" s="4">
        <f>IF(B61="","",IFERROR(VLOOKUP(B61,Equipe!$A$5:$C$104,3,FALSE),"ID não encontrado"))</f>
        <v/>
      </c>
      <c r="E61" s="10" t="n"/>
      <c r="F61" s="22" t="n"/>
      <c r="G61" s="22" t="n"/>
      <c r="H61" s="10" t="n"/>
      <c r="I61" s="12">
        <f>IF(OR(F61="",G61=""),"",IF(G61&lt;F61,"",G61-F61+1))</f>
        <v/>
      </c>
      <c r="J61" s="10" t="n"/>
      <c r="K61" s="4">
        <f>IF(COUNTA(A61:B61,E61:H61,J61)=0,"",IF(A61="","Informar registro",IF(COUNTIF($A$5:$A$104,A61)&gt;1,"Conferir registro duplicado",IF(B61="","Informar profissional",IF(C61="ID não encontrado","Conferir ID",IF(E61="","Informar tipo",IF(OR(F61="",G61=""),"Informar datas",IF(G61&lt;F61,"Conferir datas",IF(COUNTIFS($B$5:$B$104,B61,$F$5:$F$104,"&lt;="&amp;G61,$G$5:$G$104,"&gt;="&amp;F61,$A$5:$A$104,"&lt;&gt;"&amp;A61)&gt;0,"Conferir sobreposição",IF(H61="","Informar status","OK"))))))))))</f>
        <v/>
      </c>
      <c r="L61">
        <f>IF(ROW()-4&lt;=COUNTA('Parâmetros'!$E$4:$E$8),INDEX('Parâmetros'!$E$4:$E$8,ROW()-4),"")</f>
        <v/>
      </c>
      <c r="M61">
        <f>IF(ROW()-4&lt;=COUNTA('Parâmetros'!$F$4:$F$6),INDEX('Parâmetros'!$F$4:$F$6,ROW()-4),"")</f>
        <v/>
      </c>
    </row>
    <row r="62" ht="25" customHeight="1">
      <c r="A62" s="10" t="n"/>
      <c r="B62" s="10" t="n"/>
      <c r="C62" s="6">
        <f>IF(B62="","",IFERROR(VLOOKUP(B62,Equipe!$A$5:$C$104,2,FALSE),"ID não encontrado"))</f>
        <v/>
      </c>
      <c r="D62" s="6">
        <f>IF(B62="","",IFERROR(VLOOKUP(B62,Equipe!$A$5:$C$104,3,FALSE),"ID não encontrado"))</f>
        <v/>
      </c>
      <c r="E62" s="10" t="n"/>
      <c r="F62" s="22" t="n"/>
      <c r="G62" s="22" t="n"/>
      <c r="H62" s="10" t="n"/>
      <c r="I62" s="13">
        <f>IF(OR(F62="",G62=""),"",IF(G62&lt;F62,"",G62-F62+1))</f>
        <v/>
      </c>
      <c r="J62" s="10" t="n"/>
      <c r="K62" s="6">
        <f>IF(COUNTA(A62:B62,E62:H62,J62)=0,"",IF(A62="","Informar registro",IF(COUNTIF($A$5:$A$104,A62)&gt;1,"Conferir registro duplicado",IF(B62="","Informar profissional",IF(C62="ID não encontrado","Conferir ID",IF(E62="","Informar tipo",IF(OR(F62="",G62=""),"Informar datas",IF(G62&lt;F62,"Conferir datas",IF(COUNTIFS($B$5:$B$104,B62,$F$5:$F$104,"&lt;="&amp;G62,$G$5:$G$104,"&gt;="&amp;F62,$A$5:$A$104,"&lt;&gt;"&amp;A62)&gt;0,"Conferir sobreposição",IF(H62="","Informar status","OK"))))))))))</f>
        <v/>
      </c>
      <c r="L62">
        <f>IF(ROW()-4&lt;=COUNTA('Parâmetros'!$E$4:$E$8),INDEX('Parâmetros'!$E$4:$E$8,ROW()-4),"")</f>
        <v/>
      </c>
      <c r="M62">
        <f>IF(ROW()-4&lt;=COUNTA('Parâmetros'!$F$4:$F$6),INDEX('Parâmetros'!$F$4:$F$6,ROW()-4),"")</f>
        <v/>
      </c>
    </row>
    <row r="63" ht="25" customHeight="1">
      <c r="A63" s="10" t="n"/>
      <c r="B63" s="10" t="n"/>
      <c r="C63" s="4">
        <f>IF(B63="","",IFERROR(VLOOKUP(B63,Equipe!$A$5:$C$104,2,FALSE),"ID não encontrado"))</f>
        <v/>
      </c>
      <c r="D63" s="4">
        <f>IF(B63="","",IFERROR(VLOOKUP(B63,Equipe!$A$5:$C$104,3,FALSE),"ID não encontrado"))</f>
        <v/>
      </c>
      <c r="E63" s="10" t="n"/>
      <c r="F63" s="22" t="n"/>
      <c r="G63" s="22" t="n"/>
      <c r="H63" s="10" t="n"/>
      <c r="I63" s="12">
        <f>IF(OR(F63="",G63=""),"",IF(G63&lt;F63,"",G63-F63+1))</f>
        <v/>
      </c>
      <c r="J63" s="10" t="n"/>
      <c r="K63" s="4">
        <f>IF(COUNTA(A63:B63,E63:H63,J63)=0,"",IF(A63="","Informar registro",IF(COUNTIF($A$5:$A$104,A63)&gt;1,"Conferir registro duplicado",IF(B63="","Informar profissional",IF(C63="ID não encontrado","Conferir ID",IF(E63="","Informar tipo",IF(OR(F63="",G63=""),"Informar datas",IF(G63&lt;F63,"Conferir datas",IF(COUNTIFS($B$5:$B$104,B63,$F$5:$F$104,"&lt;="&amp;G63,$G$5:$G$104,"&gt;="&amp;F63,$A$5:$A$104,"&lt;&gt;"&amp;A63)&gt;0,"Conferir sobreposição",IF(H63="","Informar status","OK"))))))))))</f>
        <v/>
      </c>
      <c r="L63">
        <f>IF(ROW()-4&lt;=COUNTA('Parâmetros'!$E$4:$E$8),INDEX('Parâmetros'!$E$4:$E$8,ROW()-4),"")</f>
        <v/>
      </c>
      <c r="M63">
        <f>IF(ROW()-4&lt;=COUNTA('Parâmetros'!$F$4:$F$6),INDEX('Parâmetros'!$F$4:$F$6,ROW()-4),"")</f>
        <v/>
      </c>
    </row>
    <row r="64" ht="25" customHeight="1">
      <c r="A64" s="10" t="n"/>
      <c r="B64" s="10" t="n"/>
      <c r="C64" s="6">
        <f>IF(B64="","",IFERROR(VLOOKUP(B64,Equipe!$A$5:$C$104,2,FALSE),"ID não encontrado"))</f>
        <v/>
      </c>
      <c r="D64" s="6">
        <f>IF(B64="","",IFERROR(VLOOKUP(B64,Equipe!$A$5:$C$104,3,FALSE),"ID não encontrado"))</f>
        <v/>
      </c>
      <c r="E64" s="10" t="n"/>
      <c r="F64" s="22" t="n"/>
      <c r="G64" s="22" t="n"/>
      <c r="H64" s="10" t="n"/>
      <c r="I64" s="13">
        <f>IF(OR(F64="",G64=""),"",IF(G64&lt;F64,"",G64-F64+1))</f>
        <v/>
      </c>
      <c r="J64" s="10" t="n"/>
      <c r="K64" s="6">
        <f>IF(COUNTA(A64:B64,E64:H64,J64)=0,"",IF(A64="","Informar registro",IF(COUNTIF($A$5:$A$104,A64)&gt;1,"Conferir registro duplicado",IF(B64="","Informar profissional",IF(C64="ID não encontrado","Conferir ID",IF(E64="","Informar tipo",IF(OR(F64="",G64=""),"Informar datas",IF(G64&lt;F64,"Conferir datas",IF(COUNTIFS($B$5:$B$104,B64,$F$5:$F$104,"&lt;="&amp;G64,$G$5:$G$104,"&gt;="&amp;F64,$A$5:$A$104,"&lt;&gt;"&amp;A64)&gt;0,"Conferir sobreposição",IF(H64="","Informar status","OK"))))))))))</f>
        <v/>
      </c>
      <c r="L64">
        <f>IF(ROW()-4&lt;=COUNTA('Parâmetros'!$E$4:$E$8),INDEX('Parâmetros'!$E$4:$E$8,ROW()-4),"")</f>
        <v/>
      </c>
      <c r="M64">
        <f>IF(ROW()-4&lt;=COUNTA('Parâmetros'!$F$4:$F$6),INDEX('Parâmetros'!$F$4:$F$6,ROW()-4),"")</f>
        <v/>
      </c>
    </row>
    <row r="65" ht="25" customHeight="1">
      <c r="A65" s="10" t="n"/>
      <c r="B65" s="10" t="n"/>
      <c r="C65" s="4">
        <f>IF(B65="","",IFERROR(VLOOKUP(B65,Equipe!$A$5:$C$104,2,FALSE),"ID não encontrado"))</f>
        <v/>
      </c>
      <c r="D65" s="4">
        <f>IF(B65="","",IFERROR(VLOOKUP(B65,Equipe!$A$5:$C$104,3,FALSE),"ID não encontrado"))</f>
        <v/>
      </c>
      <c r="E65" s="10" t="n"/>
      <c r="F65" s="22" t="n"/>
      <c r="G65" s="22" t="n"/>
      <c r="H65" s="10" t="n"/>
      <c r="I65" s="12">
        <f>IF(OR(F65="",G65=""),"",IF(G65&lt;F65,"",G65-F65+1))</f>
        <v/>
      </c>
      <c r="J65" s="10" t="n"/>
      <c r="K65" s="4">
        <f>IF(COUNTA(A65:B65,E65:H65,J65)=0,"",IF(A65="","Informar registro",IF(COUNTIF($A$5:$A$104,A65)&gt;1,"Conferir registro duplicado",IF(B65="","Informar profissional",IF(C65="ID não encontrado","Conferir ID",IF(E65="","Informar tipo",IF(OR(F65="",G65=""),"Informar datas",IF(G65&lt;F65,"Conferir datas",IF(COUNTIFS($B$5:$B$104,B65,$F$5:$F$104,"&lt;="&amp;G65,$G$5:$G$104,"&gt;="&amp;F65,$A$5:$A$104,"&lt;&gt;"&amp;A65)&gt;0,"Conferir sobreposição",IF(H65="","Informar status","OK"))))))))))</f>
        <v/>
      </c>
      <c r="L65">
        <f>IF(ROW()-4&lt;=COUNTA('Parâmetros'!$E$4:$E$8),INDEX('Parâmetros'!$E$4:$E$8,ROW()-4),"")</f>
        <v/>
      </c>
      <c r="M65">
        <f>IF(ROW()-4&lt;=COUNTA('Parâmetros'!$F$4:$F$6),INDEX('Parâmetros'!$F$4:$F$6,ROW()-4),"")</f>
        <v/>
      </c>
    </row>
    <row r="66" ht="25" customHeight="1">
      <c r="A66" s="10" t="n"/>
      <c r="B66" s="10" t="n"/>
      <c r="C66" s="6">
        <f>IF(B66="","",IFERROR(VLOOKUP(B66,Equipe!$A$5:$C$104,2,FALSE),"ID não encontrado"))</f>
        <v/>
      </c>
      <c r="D66" s="6">
        <f>IF(B66="","",IFERROR(VLOOKUP(B66,Equipe!$A$5:$C$104,3,FALSE),"ID não encontrado"))</f>
        <v/>
      </c>
      <c r="E66" s="10" t="n"/>
      <c r="F66" s="22" t="n"/>
      <c r="G66" s="22" t="n"/>
      <c r="H66" s="10" t="n"/>
      <c r="I66" s="13">
        <f>IF(OR(F66="",G66=""),"",IF(G66&lt;F66,"",G66-F66+1))</f>
        <v/>
      </c>
      <c r="J66" s="10" t="n"/>
      <c r="K66" s="6">
        <f>IF(COUNTA(A66:B66,E66:H66,J66)=0,"",IF(A66="","Informar registro",IF(COUNTIF($A$5:$A$104,A66)&gt;1,"Conferir registro duplicado",IF(B66="","Informar profissional",IF(C66="ID não encontrado","Conferir ID",IF(E66="","Informar tipo",IF(OR(F66="",G66=""),"Informar datas",IF(G66&lt;F66,"Conferir datas",IF(COUNTIFS($B$5:$B$104,B66,$F$5:$F$104,"&lt;="&amp;G66,$G$5:$G$104,"&gt;="&amp;F66,$A$5:$A$104,"&lt;&gt;"&amp;A66)&gt;0,"Conferir sobreposição",IF(H66="","Informar status","OK"))))))))))</f>
        <v/>
      </c>
      <c r="L66">
        <f>IF(ROW()-4&lt;=COUNTA('Parâmetros'!$E$4:$E$8),INDEX('Parâmetros'!$E$4:$E$8,ROW()-4),"")</f>
        <v/>
      </c>
      <c r="M66">
        <f>IF(ROW()-4&lt;=COUNTA('Parâmetros'!$F$4:$F$6),INDEX('Parâmetros'!$F$4:$F$6,ROW()-4),"")</f>
        <v/>
      </c>
    </row>
    <row r="67" ht="25" customHeight="1">
      <c r="A67" s="10" t="n"/>
      <c r="B67" s="10" t="n"/>
      <c r="C67" s="4">
        <f>IF(B67="","",IFERROR(VLOOKUP(B67,Equipe!$A$5:$C$104,2,FALSE),"ID não encontrado"))</f>
        <v/>
      </c>
      <c r="D67" s="4">
        <f>IF(B67="","",IFERROR(VLOOKUP(B67,Equipe!$A$5:$C$104,3,FALSE),"ID não encontrado"))</f>
        <v/>
      </c>
      <c r="E67" s="10" t="n"/>
      <c r="F67" s="22" t="n"/>
      <c r="G67" s="22" t="n"/>
      <c r="H67" s="10" t="n"/>
      <c r="I67" s="12">
        <f>IF(OR(F67="",G67=""),"",IF(G67&lt;F67,"",G67-F67+1))</f>
        <v/>
      </c>
      <c r="J67" s="10" t="n"/>
      <c r="K67" s="4">
        <f>IF(COUNTA(A67:B67,E67:H67,J67)=0,"",IF(A67="","Informar registro",IF(COUNTIF($A$5:$A$104,A67)&gt;1,"Conferir registro duplicado",IF(B67="","Informar profissional",IF(C67="ID não encontrado","Conferir ID",IF(E67="","Informar tipo",IF(OR(F67="",G67=""),"Informar datas",IF(G67&lt;F67,"Conferir datas",IF(COUNTIFS($B$5:$B$104,B67,$F$5:$F$104,"&lt;="&amp;G67,$G$5:$G$104,"&gt;="&amp;F67,$A$5:$A$104,"&lt;&gt;"&amp;A67)&gt;0,"Conferir sobreposição",IF(H67="","Informar status","OK"))))))))))</f>
        <v/>
      </c>
      <c r="L67">
        <f>IF(ROW()-4&lt;=COUNTA('Parâmetros'!$E$4:$E$8),INDEX('Parâmetros'!$E$4:$E$8,ROW()-4),"")</f>
        <v/>
      </c>
      <c r="M67">
        <f>IF(ROW()-4&lt;=COUNTA('Parâmetros'!$F$4:$F$6),INDEX('Parâmetros'!$F$4:$F$6,ROW()-4),"")</f>
        <v/>
      </c>
    </row>
    <row r="68" ht="25" customHeight="1">
      <c r="A68" s="10" t="n"/>
      <c r="B68" s="10" t="n"/>
      <c r="C68" s="6">
        <f>IF(B68="","",IFERROR(VLOOKUP(B68,Equipe!$A$5:$C$104,2,FALSE),"ID não encontrado"))</f>
        <v/>
      </c>
      <c r="D68" s="6">
        <f>IF(B68="","",IFERROR(VLOOKUP(B68,Equipe!$A$5:$C$104,3,FALSE),"ID não encontrado"))</f>
        <v/>
      </c>
      <c r="E68" s="10" t="n"/>
      <c r="F68" s="22" t="n"/>
      <c r="G68" s="22" t="n"/>
      <c r="H68" s="10" t="n"/>
      <c r="I68" s="13">
        <f>IF(OR(F68="",G68=""),"",IF(G68&lt;F68,"",G68-F68+1))</f>
        <v/>
      </c>
      <c r="J68" s="10" t="n"/>
      <c r="K68" s="6">
        <f>IF(COUNTA(A68:B68,E68:H68,J68)=0,"",IF(A68="","Informar registro",IF(COUNTIF($A$5:$A$104,A68)&gt;1,"Conferir registro duplicado",IF(B68="","Informar profissional",IF(C68="ID não encontrado","Conferir ID",IF(E68="","Informar tipo",IF(OR(F68="",G68=""),"Informar datas",IF(G68&lt;F68,"Conferir datas",IF(COUNTIFS($B$5:$B$104,B68,$F$5:$F$104,"&lt;="&amp;G68,$G$5:$G$104,"&gt;="&amp;F68,$A$5:$A$104,"&lt;&gt;"&amp;A68)&gt;0,"Conferir sobreposição",IF(H68="","Informar status","OK"))))))))))</f>
        <v/>
      </c>
      <c r="L68">
        <f>IF(ROW()-4&lt;=COUNTA('Parâmetros'!$E$4:$E$8),INDEX('Parâmetros'!$E$4:$E$8,ROW()-4),"")</f>
        <v/>
      </c>
      <c r="M68">
        <f>IF(ROW()-4&lt;=COUNTA('Parâmetros'!$F$4:$F$6),INDEX('Parâmetros'!$F$4:$F$6,ROW()-4),"")</f>
        <v/>
      </c>
    </row>
    <row r="69" ht="25" customHeight="1">
      <c r="A69" s="10" t="n"/>
      <c r="B69" s="10" t="n"/>
      <c r="C69" s="4">
        <f>IF(B69="","",IFERROR(VLOOKUP(B69,Equipe!$A$5:$C$104,2,FALSE),"ID não encontrado"))</f>
        <v/>
      </c>
      <c r="D69" s="4">
        <f>IF(B69="","",IFERROR(VLOOKUP(B69,Equipe!$A$5:$C$104,3,FALSE),"ID não encontrado"))</f>
        <v/>
      </c>
      <c r="E69" s="10" t="n"/>
      <c r="F69" s="22" t="n"/>
      <c r="G69" s="22" t="n"/>
      <c r="H69" s="10" t="n"/>
      <c r="I69" s="12">
        <f>IF(OR(F69="",G69=""),"",IF(G69&lt;F69,"",G69-F69+1))</f>
        <v/>
      </c>
      <c r="J69" s="10" t="n"/>
      <c r="K69" s="4">
        <f>IF(COUNTA(A69:B69,E69:H69,J69)=0,"",IF(A69="","Informar registro",IF(COUNTIF($A$5:$A$104,A69)&gt;1,"Conferir registro duplicado",IF(B69="","Informar profissional",IF(C69="ID não encontrado","Conferir ID",IF(E69="","Informar tipo",IF(OR(F69="",G69=""),"Informar datas",IF(G69&lt;F69,"Conferir datas",IF(COUNTIFS($B$5:$B$104,B69,$F$5:$F$104,"&lt;="&amp;G69,$G$5:$G$104,"&gt;="&amp;F69,$A$5:$A$104,"&lt;&gt;"&amp;A69)&gt;0,"Conferir sobreposição",IF(H69="","Informar status","OK"))))))))))</f>
        <v/>
      </c>
      <c r="L69">
        <f>IF(ROW()-4&lt;=COUNTA('Parâmetros'!$E$4:$E$8),INDEX('Parâmetros'!$E$4:$E$8,ROW()-4),"")</f>
        <v/>
      </c>
      <c r="M69">
        <f>IF(ROW()-4&lt;=COUNTA('Parâmetros'!$F$4:$F$6),INDEX('Parâmetros'!$F$4:$F$6,ROW()-4),"")</f>
        <v/>
      </c>
    </row>
    <row r="70" ht="25" customHeight="1">
      <c r="A70" s="10" t="n"/>
      <c r="B70" s="10" t="n"/>
      <c r="C70" s="6">
        <f>IF(B70="","",IFERROR(VLOOKUP(B70,Equipe!$A$5:$C$104,2,FALSE),"ID não encontrado"))</f>
        <v/>
      </c>
      <c r="D70" s="6">
        <f>IF(B70="","",IFERROR(VLOOKUP(B70,Equipe!$A$5:$C$104,3,FALSE),"ID não encontrado"))</f>
        <v/>
      </c>
      <c r="E70" s="10" t="n"/>
      <c r="F70" s="22" t="n"/>
      <c r="G70" s="22" t="n"/>
      <c r="H70" s="10" t="n"/>
      <c r="I70" s="13">
        <f>IF(OR(F70="",G70=""),"",IF(G70&lt;F70,"",G70-F70+1))</f>
        <v/>
      </c>
      <c r="J70" s="10" t="n"/>
      <c r="K70" s="6">
        <f>IF(COUNTA(A70:B70,E70:H70,J70)=0,"",IF(A70="","Informar registro",IF(COUNTIF($A$5:$A$104,A70)&gt;1,"Conferir registro duplicado",IF(B70="","Informar profissional",IF(C70="ID não encontrado","Conferir ID",IF(E70="","Informar tipo",IF(OR(F70="",G70=""),"Informar datas",IF(G70&lt;F70,"Conferir datas",IF(COUNTIFS($B$5:$B$104,B70,$F$5:$F$104,"&lt;="&amp;G70,$G$5:$G$104,"&gt;="&amp;F70,$A$5:$A$104,"&lt;&gt;"&amp;A70)&gt;0,"Conferir sobreposição",IF(H70="","Informar status","OK"))))))))))</f>
        <v/>
      </c>
      <c r="L70">
        <f>IF(ROW()-4&lt;=COUNTA('Parâmetros'!$E$4:$E$8),INDEX('Parâmetros'!$E$4:$E$8,ROW()-4),"")</f>
        <v/>
      </c>
      <c r="M70">
        <f>IF(ROW()-4&lt;=COUNTA('Parâmetros'!$F$4:$F$6),INDEX('Parâmetros'!$F$4:$F$6,ROW()-4),"")</f>
        <v/>
      </c>
    </row>
    <row r="71" ht="25" customHeight="1">
      <c r="A71" s="10" t="n"/>
      <c r="B71" s="10" t="n"/>
      <c r="C71" s="4">
        <f>IF(B71="","",IFERROR(VLOOKUP(B71,Equipe!$A$5:$C$104,2,FALSE),"ID não encontrado"))</f>
        <v/>
      </c>
      <c r="D71" s="4">
        <f>IF(B71="","",IFERROR(VLOOKUP(B71,Equipe!$A$5:$C$104,3,FALSE),"ID não encontrado"))</f>
        <v/>
      </c>
      <c r="E71" s="10" t="n"/>
      <c r="F71" s="22" t="n"/>
      <c r="G71" s="22" t="n"/>
      <c r="H71" s="10" t="n"/>
      <c r="I71" s="12">
        <f>IF(OR(F71="",G71=""),"",IF(G71&lt;F71,"",G71-F71+1))</f>
        <v/>
      </c>
      <c r="J71" s="10" t="n"/>
      <c r="K71" s="4">
        <f>IF(COUNTA(A71:B71,E71:H71,J71)=0,"",IF(A71="","Informar registro",IF(COUNTIF($A$5:$A$104,A71)&gt;1,"Conferir registro duplicado",IF(B71="","Informar profissional",IF(C71="ID não encontrado","Conferir ID",IF(E71="","Informar tipo",IF(OR(F71="",G71=""),"Informar datas",IF(G71&lt;F71,"Conferir datas",IF(COUNTIFS($B$5:$B$104,B71,$F$5:$F$104,"&lt;="&amp;G71,$G$5:$G$104,"&gt;="&amp;F71,$A$5:$A$104,"&lt;&gt;"&amp;A71)&gt;0,"Conferir sobreposição",IF(H71="","Informar status","OK"))))))))))</f>
        <v/>
      </c>
      <c r="L71">
        <f>IF(ROW()-4&lt;=COUNTA('Parâmetros'!$E$4:$E$8),INDEX('Parâmetros'!$E$4:$E$8,ROW()-4),"")</f>
        <v/>
      </c>
      <c r="M71">
        <f>IF(ROW()-4&lt;=COUNTA('Parâmetros'!$F$4:$F$6),INDEX('Parâmetros'!$F$4:$F$6,ROW()-4),"")</f>
        <v/>
      </c>
    </row>
    <row r="72" ht="25" customHeight="1">
      <c r="A72" s="10" t="n"/>
      <c r="B72" s="10" t="n"/>
      <c r="C72" s="6">
        <f>IF(B72="","",IFERROR(VLOOKUP(B72,Equipe!$A$5:$C$104,2,FALSE),"ID não encontrado"))</f>
        <v/>
      </c>
      <c r="D72" s="6">
        <f>IF(B72="","",IFERROR(VLOOKUP(B72,Equipe!$A$5:$C$104,3,FALSE),"ID não encontrado"))</f>
        <v/>
      </c>
      <c r="E72" s="10" t="n"/>
      <c r="F72" s="22" t="n"/>
      <c r="G72" s="22" t="n"/>
      <c r="H72" s="10" t="n"/>
      <c r="I72" s="13">
        <f>IF(OR(F72="",G72=""),"",IF(G72&lt;F72,"",G72-F72+1))</f>
        <v/>
      </c>
      <c r="J72" s="10" t="n"/>
      <c r="K72" s="6">
        <f>IF(COUNTA(A72:B72,E72:H72,J72)=0,"",IF(A72="","Informar registro",IF(COUNTIF($A$5:$A$104,A72)&gt;1,"Conferir registro duplicado",IF(B72="","Informar profissional",IF(C72="ID não encontrado","Conferir ID",IF(E72="","Informar tipo",IF(OR(F72="",G72=""),"Informar datas",IF(G72&lt;F72,"Conferir datas",IF(COUNTIFS($B$5:$B$104,B72,$F$5:$F$104,"&lt;="&amp;G72,$G$5:$G$104,"&gt;="&amp;F72,$A$5:$A$104,"&lt;&gt;"&amp;A72)&gt;0,"Conferir sobreposição",IF(H72="","Informar status","OK"))))))))))</f>
        <v/>
      </c>
      <c r="L72">
        <f>IF(ROW()-4&lt;=COUNTA('Parâmetros'!$E$4:$E$8),INDEX('Parâmetros'!$E$4:$E$8,ROW()-4),"")</f>
        <v/>
      </c>
      <c r="M72">
        <f>IF(ROW()-4&lt;=COUNTA('Parâmetros'!$F$4:$F$6),INDEX('Parâmetros'!$F$4:$F$6,ROW()-4),"")</f>
        <v/>
      </c>
    </row>
    <row r="73" ht="25" customHeight="1">
      <c r="A73" s="10" t="n"/>
      <c r="B73" s="10" t="n"/>
      <c r="C73" s="4">
        <f>IF(B73="","",IFERROR(VLOOKUP(B73,Equipe!$A$5:$C$104,2,FALSE),"ID não encontrado"))</f>
        <v/>
      </c>
      <c r="D73" s="4">
        <f>IF(B73="","",IFERROR(VLOOKUP(B73,Equipe!$A$5:$C$104,3,FALSE),"ID não encontrado"))</f>
        <v/>
      </c>
      <c r="E73" s="10" t="n"/>
      <c r="F73" s="22" t="n"/>
      <c r="G73" s="22" t="n"/>
      <c r="H73" s="10" t="n"/>
      <c r="I73" s="12">
        <f>IF(OR(F73="",G73=""),"",IF(G73&lt;F73,"",G73-F73+1))</f>
        <v/>
      </c>
      <c r="J73" s="10" t="n"/>
      <c r="K73" s="4">
        <f>IF(COUNTA(A73:B73,E73:H73,J73)=0,"",IF(A73="","Informar registro",IF(COUNTIF($A$5:$A$104,A73)&gt;1,"Conferir registro duplicado",IF(B73="","Informar profissional",IF(C73="ID não encontrado","Conferir ID",IF(E73="","Informar tipo",IF(OR(F73="",G73=""),"Informar datas",IF(G73&lt;F73,"Conferir datas",IF(COUNTIFS($B$5:$B$104,B73,$F$5:$F$104,"&lt;="&amp;G73,$G$5:$G$104,"&gt;="&amp;F73,$A$5:$A$104,"&lt;&gt;"&amp;A73)&gt;0,"Conferir sobreposição",IF(H73="","Informar status","OK"))))))))))</f>
        <v/>
      </c>
      <c r="L73">
        <f>IF(ROW()-4&lt;=COUNTA('Parâmetros'!$E$4:$E$8),INDEX('Parâmetros'!$E$4:$E$8,ROW()-4),"")</f>
        <v/>
      </c>
      <c r="M73">
        <f>IF(ROW()-4&lt;=COUNTA('Parâmetros'!$F$4:$F$6),INDEX('Parâmetros'!$F$4:$F$6,ROW()-4),"")</f>
        <v/>
      </c>
    </row>
    <row r="74" ht="25" customHeight="1">
      <c r="A74" s="10" t="n"/>
      <c r="B74" s="10" t="n"/>
      <c r="C74" s="6">
        <f>IF(B74="","",IFERROR(VLOOKUP(B74,Equipe!$A$5:$C$104,2,FALSE),"ID não encontrado"))</f>
        <v/>
      </c>
      <c r="D74" s="6">
        <f>IF(B74="","",IFERROR(VLOOKUP(B74,Equipe!$A$5:$C$104,3,FALSE),"ID não encontrado"))</f>
        <v/>
      </c>
      <c r="E74" s="10" t="n"/>
      <c r="F74" s="22" t="n"/>
      <c r="G74" s="22" t="n"/>
      <c r="H74" s="10" t="n"/>
      <c r="I74" s="13">
        <f>IF(OR(F74="",G74=""),"",IF(G74&lt;F74,"",G74-F74+1))</f>
        <v/>
      </c>
      <c r="J74" s="10" t="n"/>
      <c r="K74" s="6">
        <f>IF(COUNTA(A74:B74,E74:H74,J74)=0,"",IF(A74="","Informar registro",IF(COUNTIF($A$5:$A$104,A74)&gt;1,"Conferir registro duplicado",IF(B74="","Informar profissional",IF(C74="ID não encontrado","Conferir ID",IF(E74="","Informar tipo",IF(OR(F74="",G74=""),"Informar datas",IF(G74&lt;F74,"Conferir datas",IF(COUNTIFS($B$5:$B$104,B74,$F$5:$F$104,"&lt;="&amp;G74,$G$5:$G$104,"&gt;="&amp;F74,$A$5:$A$104,"&lt;&gt;"&amp;A74)&gt;0,"Conferir sobreposição",IF(H74="","Informar status","OK"))))))))))</f>
        <v/>
      </c>
      <c r="L74">
        <f>IF(ROW()-4&lt;=COUNTA('Parâmetros'!$E$4:$E$8),INDEX('Parâmetros'!$E$4:$E$8,ROW()-4),"")</f>
        <v/>
      </c>
      <c r="M74">
        <f>IF(ROW()-4&lt;=COUNTA('Parâmetros'!$F$4:$F$6),INDEX('Parâmetros'!$F$4:$F$6,ROW()-4),"")</f>
        <v/>
      </c>
    </row>
    <row r="75" ht="25" customHeight="1">
      <c r="A75" s="10" t="n"/>
      <c r="B75" s="10" t="n"/>
      <c r="C75" s="4">
        <f>IF(B75="","",IFERROR(VLOOKUP(B75,Equipe!$A$5:$C$104,2,FALSE),"ID não encontrado"))</f>
        <v/>
      </c>
      <c r="D75" s="4">
        <f>IF(B75="","",IFERROR(VLOOKUP(B75,Equipe!$A$5:$C$104,3,FALSE),"ID não encontrado"))</f>
        <v/>
      </c>
      <c r="E75" s="10" t="n"/>
      <c r="F75" s="22" t="n"/>
      <c r="G75" s="22" t="n"/>
      <c r="H75" s="10" t="n"/>
      <c r="I75" s="12">
        <f>IF(OR(F75="",G75=""),"",IF(G75&lt;F75,"",G75-F75+1))</f>
        <v/>
      </c>
      <c r="J75" s="10" t="n"/>
      <c r="K75" s="4">
        <f>IF(COUNTA(A75:B75,E75:H75,J75)=0,"",IF(A75="","Informar registro",IF(COUNTIF($A$5:$A$104,A75)&gt;1,"Conferir registro duplicado",IF(B75="","Informar profissional",IF(C75="ID não encontrado","Conferir ID",IF(E75="","Informar tipo",IF(OR(F75="",G75=""),"Informar datas",IF(G75&lt;F75,"Conferir datas",IF(COUNTIFS($B$5:$B$104,B75,$F$5:$F$104,"&lt;="&amp;G75,$G$5:$G$104,"&gt;="&amp;F75,$A$5:$A$104,"&lt;&gt;"&amp;A75)&gt;0,"Conferir sobreposição",IF(H75="","Informar status","OK"))))))))))</f>
        <v/>
      </c>
      <c r="L75">
        <f>IF(ROW()-4&lt;=COUNTA('Parâmetros'!$E$4:$E$8),INDEX('Parâmetros'!$E$4:$E$8,ROW()-4),"")</f>
        <v/>
      </c>
      <c r="M75">
        <f>IF(ROW()-4&lt;=COUNTA('Parâmetros'!$F$4:$F$6),INDEX('Parâmetros'!$F$4:$F$6,ROW()-4),"")</f>
        <v/>
      </c>
    </row>
    <row r="76" ht="25" customHeight="1">
      <c r="A76" s="10" t="n"/>
      <c r="B76" s="10" t="n"/>
      <c r="C76" s="6">
        <f>IF(B76="","",IFERROR(VLOOKUP(B76,Equipe!$A$5:$C$104,2,FALSE),"ID não encontrado"))</f>
        <v/>
      </c>
      <c r="D76" s="6">
        <f>IF(B76="","",IFERROR(VLOOKUP(B76,Equipe!$A$5:$C$104,3,FALSE),"ID não encontrado"))</f>
        <v/>
      </c>
      <c r="E76" s="10" t="n"/>
      <c r="F76" s="22" t="n"/>
      <c r="G76" s="22" t="n"/>
      <c r="H76" s="10" t="n"/>
      <c r="I76" s="13">
        <f>IF(OR(F76="",G76=""),"",IF(G76&lt;F76,"",G76-F76+1))</f>
        <v/>
      </c>
      <c r="J76" s="10" t="n"/>
      <c r="K76" s="6">
        <f>IF(COUNTA(A76:B76,E76:H76,J76)=0,"",IF(A76="","Informar registro",IF(COUNTIF($A$5:$A$104,A76)&gt;1,"Conferir registro duplicado",IF(B76="","Informar profissional",IF(C76="ID não encontrado","Conferir ID",IF(E76="","Informar tipo",IF(OR(F76="",G76=""),"Informar datas",IF(G76&lt;F76,"Conferir datas",IF(COUNTIFS($B$5:$B$104,B76,$F$5:$F$104,"&lt;="&amp;G76,$G$5:$G$104,"&gt;="&amp;F76,$A$5:$A$104,"&lt;&gt;"&amp;A76)&gt;0,"Conferir sobreposição",IF(H76="","Informar status","OK"))))))))))</f>
        <v/>
      </c>
      <c r="L76">
        <f>IF(ROW()-4&lt;=COUNTA('Parâmetros'!$E$4:$E$8),INDEX('Parâmetros'!$E$4:$E$8,ROW()-4),"")</f>
        <v/>
      </c>
      <c r="M76">
        <f>IF(ROW()-4&lt;=COUNTA('Parâmetros'!$F$4:$F$6),INDEX('Parâmetros'!$F$4:$F$6,ROW()-4),"")</f>
        <v/>
      </c>
    </row>
    <row r="77" ht="25" customHeight="1">
      <c r="A77" s="10" t="n"/>
      <c r="B77" s="10" t="n"/>
      <c r="C77" s="4">
        <f>IF(B77="","",IFERROR(VLOOKUP(B77,Equipe!$A$5:$C$104,2,FALSE),"ID não encontrado"))</f>
        <v/>
      </c>
      <c r="D77" s="4">
        <f>IF(B77="","",IFERROR(VLOOKUP(B77,Equipe!$A$5:$C$104,3,FALSE),"ID não encontrado"))</f>
        <v/>
      </c>
      <c r="E77" s="10" t="n"/>
      <c r="F77" s="22" t="n"/>
      <c r="G77" s="22" t="n"/>
      <c r="H77" s="10" t="n"/>
      <c r="I77" s="12">
        <f>IF(OR(F77="",G77=""),"",IF(G77&lt;F77,"",G77-F77+1))</f>
        <v/>
      </c>
      <c r="J77" s="10" t="n"/>
      <c r="K77" s="4">
        <f>IF(COUNTA(A77:B77,E77:H77,J77)=0,"",IF(A77="","Informar registro",IF(COUNTIF($A$5:$A$104,A77)&gt;1,"Conferir registro duplicado",IF(B77="","Informar profissional",IF(C77="ID não encontrado","Conferir ID",IF(E77="","Informar tipo",IF(OR(F77="",G77=""),"Informar datas",IF(G77&lt;F77,"Conferir datas",IF(COUNTIFS($B$5:$B$104,B77,$F$5:$F$104,"&lt;="&amp;G77,$G$5:$G$104,"&gt;="&amp;F77,$A$5:$A$104,"&lt;&gt;"&amp;A77)&gt;0,"Conferir sobreposição",IF(H77="","Informar status","OK"))))))))))</f>
        <v/>
      </c>
      <c r="L77">
        <f>IF(ROW()-4&lt;=COUNTA('Parâmetros'!$E$4:$E$8),INDEX('Parâmetros'!$E$4:$E$8,ROW()-4),"")</f>
        <v/>
      </c>
      <c r="M77">
        <f>IF(ROW()-4&lt;=COUNTA('Parâmetros'!$F$4:$F$6),INDEX('Parâmetros'!$F$4:$F$6,ROW()-4),"")</f>
        <v/>
      </c>
    </row>
    <row r="78" ht="25" customHeight="1">
      <c r="A78" s="10" t="n"/>
      <c r="B78" s="10" t="n"/>
      <c r="C78" s="6">
        <f>IF(B78="","",IFERROR(VLOOKUP(B78,Equipe!$A$5:$C$104,2,FALSE),"ID não encontrado"))</f>
        <v/>
      </c>
      <c r="D78" s="6">
        <f>IF(B78="","",IFERROR(VLOOKUP(B78,Equipe!$A$5:$C$104,3,FALSE),"ID não encontrado"))</f>
        <v/>
      </c>
      <c r="E78" s="10" t="n"/>
      <c r="F78" s="22" t="n"/>
      <c r="G78" s="22" t="n"/>
      <c r="H78" s="10" t="n"/>
      <c r="I78" s="13">
        <f>IF(OR(F78="",G78=""),"",IF(G78&lt;F78,"",G78-F78+1))</f>
        <v/>
      </c>
      <c r="J78" s="10" t="n"/>
      <c r="K78" s="6">
        <f>IF(COUNTA(A78:B78,E78:H78,J78)=0,"",IF(A78="","Informar registro",IF(COUNTIF($A$5:$A$104,A78)&gt;1,"Conferir registro duplicado",IF(B78="","Informar profissional",IF(C78="ID não encontrado","Conferir ID",IF(E78="","Informar tipo",IF(OR(F78="",G78=""),"Informar datas",IF(G78&lt;F78,"Conferir datas",IF(COUNTIFS($B$5:$B$104,B78,$F$5:$F$104,"&lt;="&amp;G78,$G$5:$G$104,"&gt;="&amp;F78,$A$5:$A$104,"&lt;&gt;"&amp;A78)&gt;0,"Conferir sobreposição",IF(H78="","Informar status","OK"))))))))))</f>
        <v/>
      </c>
      <c r="L78">
        <f>IF(ROW()-4&lt;=COUNTA('Parâmetros'!$E$4:$E$8),INDEX('Parâmetros'!$E$4:$E$8,ROW()-4),"")</f>
        <v/>
      </c>
      <c r="M78">
        <f>IF(ROW()-4&lt;=COUNTA('Parâmetros'!$F$4:$F$6),INDEX('Parâmetros'!$F$4:$F$6,ROW()-4),"")</f>
        <v/>
      </c>
    </row>
    <row r="79" ht="25" customHeight="1">
      <c r="A79" s="10" t="n"/>
      <c r="B79" s="10" t="n"/>
      <c r="C79" s="4">
        <f>IF(B79="","",IFERROR(VLOOKUP(B79,Equipe!$A$5:$C$104,2,FALSE),"ID não encontrado"))</f>
        <v/>
      </c>
      <c r="D79" s="4">
        <f>IF(B79="","",IFERROR(VLOOKUP(B79,Equipe!$A$5:$C$104,3,FALSE),"ID não encontrado"))</f>
        <v/>
      </c>
      <c r="E79" s="10" t="n"/>
      <c r="F79" s="22" t="n"/>
      <c r="G79" s="22" t="n"/>
      <c r="H79" s="10" t="n"/>
      <c r="I79" s="12">
        <f>IF(OR(F79="",G79=""),"",IF(G79&lt;F79,"",G79-F79+1))</f>
        <v/>
      </c>
      <c r="J79" s="10" t="n"/>
      <c r="K79" s="4">
        <f>IF(COUNTA(A79:B79,E79:H79,J79)=0,"",IF(A79="","Informar registro",IF(COUNTIF($A$5:$A$104,A79)&gt;1,"Conferir registro duplicado",IF(B79="","Informar profissional",IF(C79="ID não encontrado","Conferir ID",IF(E79="","Informar tipo",IF(OR(F79="",G79=""),"Informar datas",IF(G79&lt;F79,"Conferir datas",IF(COUNTIFS($B$5:$B$104,B79,$F$5:$F$104,"&lt;="&amp;G79,$G$5:$G$104,"&gt;="&amp;F79,$A$5:$A$104,"&lt;&gt;"&amp;A79)&gt;0,"Conferir sobreposição",IF(H79="","Informar status","OK"))))))))))</f>
        <v/>
      </c>
      <c r="L79">
        <f>IF(ROW()-4&lt;=COUNTA('Parâmetros'!$E$4:$E$8),INDEX('Parâmetros'!$E$4:$E$8,ROW()-4),"")</f>
        <v/>
      </c>
      <c r="M79">
        <f>IF(ROW()-4&lt;=COUNTA('Parâmetros'!$F$4:$F$6),INDEX('Parâmetros'!$F$4:$F$6,ROW()-4),"")</f>
        <v/>
      </c>
    </row>
    <row r="80" ht="25" customHeight="1">
      <c r="A80" s="10" t="n"/>
      <c r="B80" s="10" t="n"/>
      <c r="C80" s="6">
        <f>IF(B80="","",IFERROR(VLOOKUP(B80,Equipe!$A$5:$C$104,2,FALSE),"ID não encontrado"))</f>
        <v/>
      </c>
      <c r="D80" s="6">
        <f>IF(B80="","",IFERROR(VLOOKUP(B80,Equipe!$A$5:$C$104,3,FALSE),"ID não encontrado"))</f>
        <v/>
      </c>
      <c r="E80" s="10" t="n"/>
      <c r="F80" s="22" t="n"/>
      <c r="G80" s="22" t="n"/>
      <c r="H80" s="10" t="n"/>
      <c r="I80" s="13">
        <f>IF(OR(F80="",G80=""),"",IF(G80&lt;F80,"",G80-F80+1))</f>
        <v/>
      </c>
      <c r="J80" s="10" t="n"/>
      <c r="K80" s="6">
        <f>IF(COUNTA(A80:B80,E80:H80,J80)=0,"",IF(A80="","Informar registro",IF(COUNTIF($A$5:$A$104,A80)&gt;1,"Conferir registro duplicado",IF(B80="","Informar profissional",IF(C80="ID não encontrado","Conferir ID",IF(E80="","Informar tipo",IF(OR(F80="",G80=""),"Informar datas",IF(G80&lt;F80,"Conferir datas",IF(COUNTIFS($B$5:$B$104,B80,$F$5:$F$104,"&lt;="&amp;G80,$G$5:$G$104,"&gt;="&amp;F80,$A$5:$A$104,"&lt;&gt;"&amp;A80)&gt;0,"Conferir sobreposição",IF(H80="","Informar status","OK"))))))))))</f>
        <v/>
      </c>
      <c r="L80">
        <f>IF(ROW()-4&lt;=COUNTA('Parâmetros'!$E$4:$E$8),INDEX('Parâmetros'!$E$4:$E$8,ROW()-4),"")</f>
        <v/>
      </c>
      <c r="M80">
        <f>IF(ROW()-4&lt;=COUNTA('Parâmetros'!$F$4:$F$6),INDEX('Parâmetros'!$F$4:$F$6,ROW()-4),"")</f>
        <v/>
      </c>
    </row>
    <row r="81" ht="25" customHeight="1">
      <c r="A81" s="10" t="n"/>
      <c r="B81" s="10" t="n"/>
      <c r="C81" s="4">
        <f>IF(B81="","",IFERROR(VLOOKUP(B81,Equipe!$A$5:$C$104,2,FALSE),"ID não encontrado"))</f>
        <v/>
      </c>
      <c r="D81" s="4">
        <f>IF(B81="","",IFERROR(VLOOKUP(B81,Equipe!$A$5:$C$104,3,FALSE),"ID não encontrado"))</f>
        <v/>
      </c>
      <c r="E81" s="10" t="n"/>
      <c r="F81" s="22" t="n"/>
      <c r="G81" s="22" t="n"/>
      <c r="H81" s="10" t="n"/>
      <c r="I81" s="12">
        <f>IF(OR(F81="",G81=""),"",IF(G81&lt;F81,"",G81-F81+1))</f>
        <v/>
      </c>
      <c r="J81" s="10" t="n"/>
      <c r="K81" s="4">
        <f>IF(COUNTA(A81:B81,E81:H81,J81)=0,"",IF(A81="","Informar registro",IF(COUNTIF($A$5:$A$104,A81)&gt;1,"Conferir registro duplicado",IF(B81="","Informar profissional",IF(C81="ID não encontrado","Conferir ID",IF(E81="","Informar tipo",IF(OR(F81="",G81=""),"Informar datas",IF(G81&lt;F81,"Conferir datas",IF(COUNTIFS($B$5:$B$104,B81,$F$5:$F$104,"&lt;="&amp;G81,$G$5:$G$104,"&gt;="&amp;F81,$A$5:$A$104,"&lt;&gt;"&amp;A81)&gt;0,"Conferir sobreposição",IF(H81="","Informar status","OK"))))))))))</f>
        <v/>
      </c>
      <c r="L81">
        <f>IF(ROW()-4&lt;=COUNTA('Parâmetros'!$E$4:$E$8),INDEX('Parâmetros'!$E$4:$E$8,ROW()-4),"")</f>
        <v/>
      </c>
      <c r="M81">
        <f>IF(ROW()-4&lt;=COUNTA('Parâmetros'!$F$4:$F$6),INDEX('Parâmetros'!$F$4:$F$6,ROW()-4),"")</f>
        <v/>
      </c>
    </row>
    <row r="82" ht="25" customHeight="1">
      <c r="A82" s="10" t="n"/>
      <c r="B82" s="10" t="n"/>
      <c r="C82" s="6">
        <f>IF(B82="","",IFERROR(VLOOKUP(B82,Equipe!$A$5:$C$104,2,FALSE),"ID não encontrado"))</f>
        <v/>
      </c>
      <c r="D82" s="6">
        <f>IF(B82="","",IFERROR(VLOOKUP(B82,Equipe!$A$5:$C$104,3,FALSE),"ID não encontrado"))</f>
        <v/>
      </c>
      <c r="E82" s="10" t="n"/>
      <c r="F82" s="22" t="n"/>
      <c r="G82" s="22" t="n"/>
      <c r="H82" s="10" t="n"/>
      <c r="I82" s="13">
        <f>IF(OR(F82="",G82=""),"",IF(G82&lt;F82,"",G82-F82+1))</f>
        <v/>
      </c>
      <c r="J82" s="10" t="n"/>
      <c r="K82" s="6">
        <f>IF(COUNTA(A82:B82,E82:H82,J82)=0,"",IF(A82="","Informar registro",IF(COUNTIF($A$5:$A$104,A82)&gt;1,"Conferir registro duplicado",IF(B82="","Informar profissional",IF(C82="ID não encontrado","Conferir ID",IF(E82="","Informar tipo",IF(OR(F82="",G82=""),"Informar datas",IF(G82&lt;F82,"Conferir datas",IF(COUNTIFS($B$5:$B$104,B82,$F$5:$F$104,"&lt;="&amp;G82,$G$5:$G$104,"&gt;="&amp;F82,$A$5:$A$104,"&lt;&gt;"&amp;A82)&gt;0,"Conferir sobreposição",IF(H82="","Informar status","OK"))))))))))</f>
        <v/>
      </c>
      <c r="L82">
        <f>IF(ROW()-4&lt;=COUNTA('Parâmetros'!$E$4:$E$8),INDEX('Parâmetros'!$E$4:$E$8,ROW()-4),"")</f>
        <v/>
      </c>
      <c r="M82">
        <f>IF(ROW()-4&lt;=COUNTA('Parâmetros'!$F$4:$F$6),INDEX('Parâmetros'!$F$4:$F$6,ROW()-4),"")</f>
        <v/>
      </c>
    </row>
    <row r="83" ht="25" customHeight="1">
      <c r="A83" s="10" t="n"/>
      <c r="B83" s="10" t="n"/>
      <c r="C83" s="4">
        <f>IF(B83="","",IFERROR(VLOOKUP(B83,Equipe!$A$5:$C$104,2,FALSE),"ID não encontrado"))</f>
        <v/>
      </c>
      <c r="D83" s="4">
        <f>IF(B83="","",IFERROR(VLOOKUP(B83,Equipe!$A$5:$C$104,3,FALSE),"ID não encontrado"))</f>
        <v/>
      </c>
      <c r="E83" s="10" t="n"/>
      <c r="F83" s="22" t="n"/>
      <c r="G83" s="22" t="n"/>
      <c r="H83" s="10" t="n"/>
      <c r="I83" s="12">
        <f>IF(OR(F83="",G83=""),"",IF(G83&lt;F83,"",G83-F83+1))</f>
        <v/>
      </c>
      <c r="J83" s="10" t="n"/>
      <c r="K83" s="4">
        <f>IF(COUNTA(A83:B83,E83:H83,J83)=0,"",IF(A83="","Informar registro",IF(COUNTIF($A$5:$A$104,A83)&gt;1,"Conferir registro duplicado",IF(B83="","Informar profissional",IF(C83="ID não encontrado","Conferir ID",IF(E83="","Informar tipo",IF(OR(F83="",G83=""),"Informar datas",IF(G83&lt;F83,"Conferir datas",IF(COUNTIFS($B$5:$B$104,B83,$F$5:$F$104,"&lt;="&amp;G83,$G$5:$G$104,"&gt;="&amp;F83,$A$5:$A$104,"&lt;&gt;"&amp;A83)&gt;0,"Conferir sobreposição",IF(H83="","Informar status","OK"))))))))))</f>
        <v/>
      </c>
      <c r="L83">
        <f>IF(ROW()-4&lt;=COUNTA('Parâmetros'!$E$4:$E$8),INDEX('Parâmetros'!$E$4:$E$8,ROW()-4),"")</f>
        <v/>
      </c>
      <c r="M83">
        <f>IF(ROW()-4&lt;=COUNTA('Parâmetros'!$F$4:$F$6),INDEX('Parâmetros'!$F$4:$F$6,ROW()-4),"")</f>
        <v/>
      </c>
    </row>
    <row r="84" ht="25" customHeight="1">
      <c r="A84" s="10" t="n"/>
      <c r="B84" s="10" t="n"/>
      <c r="C84" s="6">
        <f>IF(B84="","",IFERROR(VLOOKUP(B84,Equipe!$A$5:$C$104,2,FALSE),"ID não encontrado"))</f>
        <v/>
      </c>
      <c r="D84" s="6">
        <f>IF(B84="","",IFERROR(VLOOKUP(B84,Equipe!$A$5:$C$104,3,FALSE),"ID não encontrado"))</f>
        <v/>
      </c>
      <c r="E84" s="10" t="n"/>
      <c r="F84" s="22" t="n"/>
      <c r="G84" s="22" t="n"/>
      <c r="H84" s="10" t="n"/>
      <c r="I84" s="13">
        <f>IF(OR(F84="",G84=""),"",IF(G84&lt;F84,"",G84-F84+1))</f>
        <v/>
      </c>
      <c r="J84" s="10" t="n"/>
      <c r="K84" s="6">
        <f>IF(COUNTA(A84:B84,E84:H84,J84)=0,"",IF(A84="","Informar registro",IF(COUNTIF($A$5:$A$104,A84)&gt;1,"Conferir registro duplicado",IF(B84="","Informar profissional",IF(C84="ID não encontrado","Conferir ID",IF(E84="","Informar tipo",IF(OR(F84="",G84=""),"Informar datas",IF(G84&lt;F84,"Conferir datas",IF(COUNTIFS($B$5:$B$104,B84,$F$5:$F$104,"&lt;="&amp;G84,$G$5:$G$104,"&gt;="&amp;F84,$A$5:$A$104,"&lt;&gt;"&amp;A84)&gt;0,"Conferir sobreposição",IF(H84="","Informar status","OK"))))))))))</f>
        <v/>
      </c>
      <c r="L84">
        <f>IF(ROW()-4&lt;=COUNTA('Parâmetros'!$E$4:$E$8),INDEX('Parâmetros'!$E$4:$E$8,ROW()-4),"")</f>
        <v/>
      </c>
      <c r="M84">
        <f>IF(ROW()-4&lt;=COUNTA('Parâmetros'!$F$4:$F$6),INDEX('Parâmetros'!$F$4:$F$6,ROW()-4),"")</f>
        <v/>
      </c>
    </row>
    <row r="85" ht="25" customHeight="1">
      <c r="A85" s="10" t="n"/>
      <c r="B85" s="10" t="n"/>
      <c r="C85" s="4">
        <f>IF(B85="","",IFERROR(VLOOKUP(B85,Equipe!$A$5:$C$104,2,FALSE),"ID não encontrado"))</f>
        <v/>
      </c>
      <c r="D85" s="4">
        <f>IF(B85="","",IFERROR(VLOOKUP(B85,Equipe!$A$5:$C$104,3,FALSE),"ID não encontrado"))</f>
        <v/>
      </c>
      <c r="E85" s="10" t="n"/>
      <c r="F85" s="22" t="n"/>
      <c r="G85" s="22" t="n"/>
      <c r="H85" s="10" t="n"/>
      <c r="I85" s="12">
        <f>IF(OR(F85="",G85=""),"",IF(G85&lt;F85,"",G85-F85+1))</f>
        <v/>
      </c>
      <c r="J85" s="10" t="n"/>
      <c r="K85" s="4">
        <f>IF(COUNTA(A85:B85,E85:H85,J85)=0,"",IF(A85="","Informar registro",IF(COUNTIF($A$5:$A$104,A85)&gt;1,"Conferir registro duplicado",IF(B85="","Informar profissional",IF(C85="ID não encontrado","Conferir ID",IF(E85="","Informar tipo",IF(OR(F85="",G85=""),"Informar datas",IF(G85&lt;F85,"Conferir datas",IF(COUNTIFS($B$5:$B$104,B85,$F$5:$F$104,"&lt;="&amp;G85,$G$5:$G$104,"&gt;="&amp;F85,$A$5:$A$104,"&lt;&gt;"&amp;A85)&gt;0,"Conferir sobreposição",IF(H85="","Informar status","OK"))))))))))</f>
        <v/>
      </c>
      <c r="L85">
        <f>IF(ROW()-4&lt;=COUNTA('Parâmetros'!$E$4:$E$8),INDEX('Parâmetros'!$E$4:$E$8,ROW()-4),"")</f>
        <v/>
      </c>
      <c r="M85">
        <f>IF(ROW()-4&lt;=COUNTA('Parâmetros'!$F$4:$F$6),INDEX('Parâmetros'!$F$4:$F$6,ROW()-4),"")</f>
        <v/>
      </c>
    </row>
    <row r="86" ht="25" customHeight="1">
      <c r="A86" s="10" t="n"/>
      <c r="B86" s="10" t="n"/>
      <c r="C86" s="6">
        <f>IF(B86="","",IFERROR(VLOOKUP(B86,Equipe!$A$5:$C$104,2,FALSE),"ID não encontrado"))</f>
        <v/>
      </c>
      <c r="D86" s="6">
        <f>IF(B86="","",IFERROR(VLOOKUP(B86,Equipe!$A$5:$C$104,3,FALSE),"ID não encontrado"))</f>
        <v/>
      </c>
      <c r="E86" s="10" t="n"/>
      <c r="F86" s="22" t="n"/>
      <c r="G86" s="22" t="n"/>
      <c r="H86" s="10" t="n"/>
      <c r="I86" s="13">
        <f>IF(OR(F86="",G86=""),"",IF(G86&lt;F86,"",G86-F86+1))</f>
        <v/>
      </c>
      <c r="J86" s="10" t="n"/>
      <c r="K86" s="6">
        <f>IF(COUNTA(A86:B86,E86:H86,J86)=0,"",IF(A86="","Informar registro",IF(COUNTIF($A$5:$A$104,A86)&gt;1,"Conferir registro duplicado",IF(B86="","Informar profissional",IF(C86="ID não encontrado","Conferir ID",IF(E86="","Informar tipo",IF(OR(F86="",G86=""),"Informar datas",IF(G86&lt;F86,"Conferir datas",IF(COUNTIFS($B$5:$B$104,B86,$F$5:$F$104,"&lt;="&amp;G86,$G$5:$G$104,"&gt;="&amp;F86,$A$5:$A$104,"&lt;&gt;"&amp;A86)&gt;0,"Conferir sobreposição",IF(H86="","Informar status","OK"))))))))))</f>
        <v/>
      </c>
      <c r="L86">
        <f>IF(ROW()-4&lt;=COUNTA('Parâmetros'!$E$4:$E$8),INDEX('Parâmetros'!$E$4:$E$8,ROW()-4),"")</f>
        <v/>
      </c>
      <c r="M86">
        <f>IF(ROW()-4&lt;=COUNTA('Parâmetros'!$F$4:$F$6),INDEX('Parâmetros'!$F$4:$F$6,ROW()-4),"")</f>
        <v/>
      </c>
    </row>
    <row r="87" ht="25" customHeight="1">
      <c r="A87" s="10" t="n"/>
      <c r="B87" s="10" t="n"/>
      <c r="C87" s="4">
        <f>IF(B87="","",IFERROR(VLOOKUP(B87,Equipe!$A$5:$C$104,2,FALSE),"ID não encontrado"))</f>
        <v/>
      </c>
      <c r="D87" s="4">
        <f>IF(B87="","",IFERROR(VLOOKUP(B87,Equipe!$A$5:$C$104,3,FALSE),"ID não encontrado"))</f>
        <v/>
      </c>
      <c r="E87" s="10" t="n"/>
      <c r="F87" s="22" t="n"/>
      <c r="G87" s="22" t="n"/>
      <c r="H87" s="10" t="n"/>
      <c r="I87" s="12">
        <f>IF(OR(F87="",G87=""),"",IF(G87&lt;F87,"",G87-F87+1))</f>
        <v/>
      </c>
      <c r="J87" s="10" t="n"/>
      <c r="K87" s="4">
        <f>IF(COUNTA(A87:B87,E87:H87,J87)=0,"",IF(A87="","Informar registro",IF(COUNTIF($A$5:$A$104,A87)&gt;1,"Conferir registro duplicado",IF(B87="","Informar profissional",IF(C87="ID não encontrado","Conferir ID",IF(E87="","Informar tipo",IF(OR(F87="",G87=""),"Informar datas",IF(G87&lt;F87,"Conferir datas",IF(COUNTIFS($B$5:$B$104,B87,$F$5:$F$104,"&lt;="&amp;G87,$G$5:$G$104,"&gt;="&amp;F87,$A$5:$A$104,"&lt;&gt;"&amp;A87)&gt;0,"Conferir sobreposição",IF(H87="","Informar status","OK"))))))))))</f>
        <v/>
      </c>
      <c r="L87">
        <f>IF(ROW()-4&lt;=COUNTA('Parâmetros'!$E$4:$E$8),INDEX('Parâmetros'!$E$4:$E$8,ROW()-4),"")</f>
        <v/>
      </c>
      <c r="M87">
        <f>IF(ROW()-4&lt;=COUNTA('Parâmetros'!$F$4:$F$6),INDEX('Parâmetros'!$F$4:$F$6,ROW()-4),"")</f>
        <v/>
      </c>
    </row>
    <row r="88" ht="25" customHeight="1">
      <c r="A88" s="10" t="n"/>
      <c r="B88" s="10" t="n"/>
      <c r="C88" s="6">
        <f>IF(B88="","",IFERROR(VLOOKUP(B88,Equipe!$A$5:$C$104,2,FALSE),"ID não encontrado"))</f>
        <v/>
      </c>
      <c r="D88" s="6">
        <f>IF(B88="","",IFERROR(VLOOKUP(B88,Equipe!$A$5:$C$104,3,FALSE),"ID não encontrado"))</f>
        <v/>
      </c>
      <c r="E88" s="10" t="n"/>
      <c r="F88" s="22" t="n"/>
      <c r="G88" s="22" t="n"/>
      <c r="H88" s="10" t="n"/>
      <c r="I88" s="13">
        <f>IF(OR(F88="",G88=""),"",IF(G88&lt;F88,"",G88-F88+1))</f>
        <v/>
      </c>
      <c r="J88" s="10" t="n"/>
      <c r="K88" s="6">
        <f>IF(COUNTA(A88:B88,E88:H88,J88)=0,"",IF(A88="","Informar registro",IF(COUNTIF($A$5:$A$104,A88)&gt;1,"Conferir registro duplicado",IF(B88="","Informar profissional",IF(C88="ID não encontrado","Conferir ID",IF(E88="","Informar tipo",IF(OR(F88="",G88=""),"Informar datas",IF(G88&lt;F88,"Conferir datas",IF(COUNTIFS($B$5:$B$104,B88,$F$5:$F$104,"&lt;="&amp;G88,$G$5:$G$104,"&gt;="&amp;F88,$A$5:$A$104,"&lt;&gt;"&amp;A88)&gt;0,"Conferir sobreposição",IF(H88="","Informar status","OK"))))))))))</f>
        <v/>
      </c>
      <c r="L88">
        <f>IF(ROW()-4&lt;=COUNTA('Parâmetros'!$E$4:$E$8),INDEX('Parâmetros'!$E$4:$E$8,ROW()-4),"")</f>
        <v/>
      </c>
      <c r="M88">
        <f>IF(ROW()-4&lt;=COUNTA('Parâmetros'!$F$4:$F$6),INDEX('Parâmetros'!$F$4:$F$6,ROW()-4),"")</f>
        <v/>
      </c>
    </row>
    <row r="89" ht="25" customHeight="1">
      <c r="A89" s="10" t="n"/>
      <c r="B89" s="10" t="n"/>
      <c r="C89" s="4">
        <f>IF(B89="","",IFERROR(VLOOKUP(B89,Equipe!$A$5:$C$104,2,FALSE),"ID não encontrado"))</f>
        <v/>
      </c>
      <c r="D89" s="4">
        <f>IF(B89="","",IFERROR(VLOOKUP(B89,Equipe!$A$5:$C$104,3,FALSE),"ID não encontrado"))</f>
        <v/>
      </c>
      <c r="E89" s="10" t="n"/>
      <c r="F89" s="22" t="n"/>
      <c r="G89" s="22" t="n"/>
      <c r="H89" s="10" t="n"/>
      <c r="I89" s="12">
        <f>IF(OR(F89="",G89=""),"",IF(G89&lt;F89,"",G89-F89+1))</f>
        <v/>
      </c>
      <c r="J89" s="10" t="n"/>
      <c r="K89" s="4">
        <f>IF(COUNTA(A89:B89,E89:H89,J89)=0,"",IF(A89="","Informar registro",IF(COUNTIF($A$5:$A$104,A89)&gt;1,"Conferir registro duplicado",IF(B89="","Informar profissional",IF(C89="ID não encontrado","Conferir ID",IF(E89="","Informar tipo",IF(OR(F89="",G89=""),"Informar datas",IF(G89&lt;F89,"Conferir datas",IF(COUNTIFS($B$5:$B$104,B89,$F$5:$F$104,"&lt;="&amp;G89,$G$5:$G$104,"&gt;="&amp;F89,$A$5:$A$104,"&lt;&gt;"&amp;A89)&gt;0,"Conferir sobreposição",IF(H89="","Informar status","OK"))))))))))</f>
        <v/>
      </c>
      <c r="L89">
        <f>IF(ROW()-4&lt;=COUNTA('Parâmetros'!$E$4:$E$8),INDEX('Parâmetros'!$E$4:$E$8,ROW()-4),"")</f>
        <v/>
      </c>
      <c r="M89">
        <f>IF(ROW()-4&lt;=COUNTA('Parâmetros'!$F$4:$F$6),INDEX('Parâmetros'!$F$4:$F$6,ROW()-4),"")</f>
        <v/>
      </c>
    </row>
    <row r="90" ht="25" customHeight="1">
      <c r="A90" s="10" t="n"/>
      <c r="B90" s="10" t="n"/>
      <c r="C90" s="6">
        <f>IF(B90="","",IFERROR(VLOOKUP(B90,Equipe!$A$5:$C$104,2,FALSE),"ID não encontrado"))</f>
        <v/>
      </c>
      <c r="D90" s="6">
        <f>IF(B90="","",IFERROR(VLOOKUP(B90,Equipe!$A$5:$C$104,3,FALSE),"ID não encontrado"))</f>
        <v/>
      </c>
      <c r="E90" s="10" t="n"/>
      <c r="F90" s="22" t="n"/>
      <c r="G90" s="22" t="n"/>
      <c r="H90" s="10" t="n"/>
      <c r="I90" s="13">
        <f>IF(OR(F90="",G90=""),"",IF(G90&lt;F90,"",G90-F90+1))</f>
        <v/>
      </c>
      <c r="J90" s="10" t="n"/>
      <c r="K90" s="6">
        <f>IF(COUNTA(A90:B90,E90:H90,J90)=0,"",IF(A90="","Informar registro",IF(COUNTIF($A$5:$A$104,A90)&gt;1,"Conferir registro duplicado",IF(B90="","Informar profissional",IF(C90="ID não encontrado","Conferir ID",IF(E90="","Informar tipo",IF(OR(F90="",G90=""),"Informar datas",IF(G90&lt;F90,"Conferir datas",IF(COUNTIFS($B$5:$B$104,B90,$F$5:$F$104,"&lt;="&amp;G90,$G$5:$G$104,"&gt;="&amp;F90,$A$5:$A$104,"&lt;&gt;"&amp;A90)&gt;0,"Conferir sobreposição",IF(H90="","Informar status","OK"))))))))))</f>
        <v/>
      </c>
      <c r="L90">
        <f>IF(ROW()-4&lt;=COUNTA('Parâmetros'!$E$4:$E$8),INDEX('Parâmetros'!$E$4:$E$8,ROW()-4),"")</f>
        <v/>
      </c>
      <c r="M90">
        <f>IF(ROW()-4&lt;=COUNTA('Parâmetros'!$F$4:$F$6),INDEX('Parâmetros'!$F$4:$F$6,ROW()-4),"")</f>
        <v/>
      </c>
    </row>
    <row r="91" ht="25" customHeight="1">
      <c r="A91" s="10" t="n"/>
      <c r="B91" s="10" t="n"/>
      <c r="C91" s="4">
        <f>IF(B91="","",IFERROR(VLOOKUP(B91,Equipe!$A$5:$C$104,2,FALSE),"ID não encontrado"))</f>
        <v/>
      </c>
      <c r="D91" s="4">
        <f>IF(B91="","",IFERROR(VLOOKUP(B91,Equipe!$A$5:$C$104,3,FALSE),"ID não encontrado"))</f>
        <v/>
      </c>
      <c r="E91" s="10" t="n"/>
      <c r="F91" s="22" t="n"/>
      <c r="G91" s="22" t="n"/>
      <c r="H91" s="10" t="n"/>
      <c r="I91" s="12">
        <f>IF(OR(F91="",G91=""),"",IF(G91&lt;F91,"",G91-F91+1))</f>
        <v/>
      </c>
      <c r="J91" s="10" t="n"/>
      <c r="K91" s="4">
        <f>IF(COUNTA(A91:B91,E91:H91,J91)=0,"",IF(A91="","Informar registro",IF(COUNTIF($A$5:$A$104,A91)&gt;1,"Conferir registro duplicado",IF(B91="","Informar profissional",IF(C91="ID não encontrado","Conferir ID",IF(E91="","Informar tipo",IF(OR(F91="",G91=""),"Informar datas",IF(G91&lt;F91,"Conferir datas",IF(COUNTIFS($B$5:$B$104,B91,$F$5:$F$104,"&lt;="&amp;G91,$G$5:$G$104,"&gt;="&amp;F91,$A$5:$A$104,"&lt;&gt;"&amp;A91)&gt;0,"Conferir sobreposição",IF(H91="","Informar status","OK"))))))))))</f>
        <v/>
      </c>
      <c r="L91">
        <f>IF(ROW()-4&lt;=COUNTA('Parâmetros'!$E$4:$E$8),INDEX('Parâmetros'!$E$4:$E$8,ROW()-4),"")</f>
        <v/>
      </c>
      <c r="M91">
        <f>IF(ROW()-4&lt;=COUNTA('Parâmetros'!$F$4:$F$6),INDEX('Parâmetros'!$F$4:$F$6,ROW()-4),"")</f>
        <v/>
      </c>
    </row>
    <row r="92" ht="25" customHeight="1">
      <c r="A92" s="10" t="n"/>
      <c r="B92" s="10" t="n"/>
      <c r="C92" s="6">
        <f>IF(B92="","",IFERROR(VLOOKUP(B92,Equipe!$A$5:$C$104,2,FALSE),"ID não encontrado"))</f>
        <v/>
      </c>
      <c r="D92" s="6">
        <f>IF(B92="","",IFERROR(VLOOKUP(B92,Equipe!$A$5:$C$104,3,FALSE),"ID não encontrado"))</f>
        <v/>
      </c>
      <c r="E92" s="10" t="n"/>
      <c r="F92" s="22" t="n"/>
      <c r="G92" s="22" t="n"/>
      <c r="H92" s="10" t="n"/>
      <c r="I92" s="13">
        <f>IF(OR(F92="",G92=""),"",IF(G92&lt;F92,"",G92-F92+1))</f>
        <v/>
      </c>
      <c r="J92" s="10" t="n"/>
      <c r="K92" s="6">
        <f>IF(COUNTA(A92:B92,E92:H92,J92)=0,"",IF(A92="","Informar registro",IF(COUNTIF($A$5:$A$104,A92)&gt;1,"Conferir registro duplicado",IF(B92="","Informar profissional",IF(C92="ID não encontrado","Conferir ID",IF(E92="","Informar tipo",IF(OR(F92="",G92=""),"Informar datas",IF(G92&lt;F92,"Conferir datas",IF(COUNTIFS($B$5:$B$104,B92,$F$5:$F$104,"&lt;="&amp;G92,$G$5:$G$104,"&gt;="&amp;F92,$A$5:$A$104,"&lt;&gt;"&amp;A92)&gt;0,"Conferir sobreposição",IF(H92="","Informar status","OK"))))))))))</f>
        <v/>
      </c>
      <c r="L92">
        <f>IF(ROW()-4&lt;=COUNTA('Parâmetros'!$E$4:$E$8),INDEX('Parâmetros'!$E$4:$E$8,ROW()-4),"")</f>
        <v/>
      </c>
      <c r="M92">
        <f>IF(ROW()-4&lt;=COUNTA('Parâmetros'!$F$4:$F$6),INDEX('Parâmetros'!$F$4:$F$6,ROW()-4),"")</f>
        <v/>
      </c>
    </row>
    <row r="93" ht="25" customHeight="1">
      <c r="A93" s="10" t="n"/>
      <c r="B93" s="10" t="n"/>
      <c r="C93" s="4">
        <f>IF(B93="","",IFERROR(VLOOKUP(B93,Equipe!$A$5:$C$104,2,FALSE),"ID não encontrado"))</f>
        <v/>
      </c>
      <c r="D93" s="4">
        <f>IF(B93="","",IFERROR(VLOOKUP(B93,Equipe!$A$5:$C$104,3,FALSE),"ID não encontrado"))</f>
        <v/>
      </c>
      <c r="E93" s="10" t="n"/>
      <c r="F93" s="22" t="n"/>
      <c r="G93" s="22" t="n"/>
      <c r="H93" s="10" t="n"/>
      <c r="I93" s="12">
        <f>IF(OR(F93="",G93=""),"",IF(G93&lt;F93,"",G93-F93+1))</f>
        <v/>
      </c>
      <c r="J93" s="10" t="n"/>
      <c r="K93" s="4">
        <f>IF(COUNTA(A93:B93,E93:H93,J93)=0,"",IF(A93="","Informar registro",IF(COUNTIF($A$5:$A$104,A93)&gt;1,"Conferir registro duplicado",IF(B93="","Informar profissional",IF(C93="ID não encontrado","Conferir ID",IF(E93="","Informar tipo",IF(OR(F93="",G93=""),"Informar datas",IF(G93&lt;F93,"Conferir datas",IF(COUNTIFS($B$5:$B$104,B93,$F$5:$F$104,"&lt;="&amp;G93,$G$5:$G$104,"&gt;="&amp;F93,$A$5:$A$104,"&lt;&gt;"&amp;A93)&gt;0,"Conferir sobreposição",IF(H93="","Informar status","OK"))))))))))</f>
        <v/>
      </c>
      <c r="L93">
        <f>IF(ROW()-4&lt;=COUNTA('Parâmetros'!$E$4:$E$8),INDEX('Parâmetros'!$E$4:$E$8,ROW()-4),"")</f>
        <v/>
      </c>
      <c r="M93">
        <f>IF(ROW()-4&lt;=COUNTA('Parâmetros'!$F$4:$F$6),INDEX('Parâmetros'!$F$4:$F$6,ROW()-4),"")</f>
        <v/>
      </c>
    </row>
    <row r="94" ht="25" customHeight="1">
      <c r="A94" s="10" t="n"/>
      <c r="B94" s="10" t="n"/>
      <c r="C94" s="6">
        <f>IF(B94="","",IFERROR(VLOOKUP(B94,Equipe!$A$5:$C$104,2,FALSE),"ID não encontrado"))</f>
        <v/>
      </c>
      <c r="D94" s="6">
        <f>IF(B94="","",IFERROR(VLOOKUP(B94,Equipe!$A$5:$C$104,3,FALSE),"ID não encontrado"))</f>
        <v/>
      </c>
      <c r="E94" s="10" t="n"/>
      <c r="F94" s="22" t="n"/>
      <c r="G94" s="22" t="n"/>
      <c r="H94" s="10" t="n"/>
      <c r="I94" s="13">
        <f>IF(OR(F94="",G94=""),"",IF(G94&lt;F94,"",G94-F94+1))</f>
        <v/>
      </c>
      <c r="J94" s="10" t="n"/>
      <c r="K94" s="6">
        <f>IF(COUNTA(A94:B94,E94:H94,J94)=0,"",IF(A94="","Informar registro",IF(COUNTIF($A$5:$A$104,A94)&gt;1,"Conferir registro duplicado",IF(B94="","Informar profissional",IF(C94="ID não encontrado","Conferir ID",IF(E94="","Informar tipo",IF(OR(F94="",G94=""),"Informar datas",IF(G94&lt;F94,"Conferir datas",IF(COUNTIFS($B$5:$B$104,B94,$F$5:$F$104,"&lt;="&amp;G94,$G$5:$G$104,"&gt;="&amp;F94,$A$5:$A$104,"&lt;&gt;"&amp;A94)&gt;0,"Conferir sobreposição",IF(H94="","Informar status","OK"))))))))))</f>
        <v/>
      </c>
      <c r="L94">
        <f>IF(ROW()-4&lt;=COUNTA('Parâmetros'!$E$4:$E$8),INDEX('Parâmetros'!$E$4:$E$8,ROW()-4),"")</f>
        <v/>
      </c>
      <c r="M94">
        <f>IF(ROW()-4&lt;=COUNTA('Parâmetros'!$F$4:$F$6),INDEX('Parâmetros'!$F$4:$F$6,ROW()-4),"")</f>
        <v/>
      </c>
    </row>
    <row r="95" ht="25" customHeight="1">
      <c r="A95" s="10" t="n"/>
      <c r="B95" s="10" t="n"/>
      <c r="C95" s="4">
        <f>IF(B95="","",IFERROR(VLOOKUP(B95,Equipe!$A$5:$C$104,2,FALSE),"ID não encontrado"))</f>
        <v/>
      </c>
      <c r="D95" s="4">
        <f>IF(B95="","",IFERROR(VLOOKUP(B95,Equipe!$A$5:$C$104,3,FALSE),"ID não encontrado"))</f>
        <v/>
      </c>
      <c r="E95" s="10" t="n"/>
      <c r="F95" s="22" t="n"/>
      <c r="G95" s="22" t="n"/>
      <c r="H95" s="10" t="n"/>
      <c r="I95" s="12">
        <f>IF(OR(F95="",G95=""),"",IF(G95&lt;F95,"",G95-F95+1))</f>
        <v/>
      </c>
      <c r="J95" s="10" t="n"/>
      <c r="K95" s="4">
        <f>IF(COUNTA(A95:B95,E95:H95,J95)=0,"",IF(A95="","Informar registro",IF(COUNTIF($A$5:$A$104,A95)&gt;1,"Conferir registro duplicado",IF(B95="","Informar profissional",IF(C95="ID não encontrado","Conferir ID",IF(E95="","Informar tipo",IF(OR(F95="",G95=""),"Informar datas",IF(G95&lt;F95,"Conferir datas",IF(COUNTIFS($B$5:$B$104,B95,$F$5:$F$104,"&lt;="&amp;G95,$G$5:$G$104,"&gt;="&amp;F95,$A$5:$A$104,"&lt;&gt;"&amp;A95)&gt;0,"Conferir sobreposição",IF(H95="","Informar status","OK"))))))))))</f>
        <v/>
      </c>
      <c r="L95">
        <f>IF(ROW()-4&lt;=COUNTA('Parâmetros'!$E$4:$E$8),INDEX('Parâmetros'!$E$4:$E$8,ROW()-4),"")</f>
        <v/>
      </c>
      <c r="M95">
        <f>IF(ROW()-4&lt;=COUNTA('Parâmetros'!$F$4:$F$6),INDEX('Parâmetros'!$F$4:$F$6,ROW()-4),"")</f>
        <v/>
      </c>
    </row>
    <row r="96" ht="25" customHeight="1">
      <c r="A96" s="10" t="n"/>
      <c r="B96" s="10" t="n"/>
      <c r="C96" s="6">
        <f>IF(B96="","",IFERROR(VLOOKUP(B96,Equipe!$A$5:$C$104,2,FALSE),"ID não encontrado"))</f>
        <v/>
      </c>
      <c r="D96" s="6">
        <f>IF(B96="","",IFERROR(VLOOKUP(B96,Equipe!$A$5:$C$104,3,FALSE),"ID não encontrado"))</f>
        <v/>
      </c>
      <c r="E96" s="10" t="n"/>
      <c r="F96" s="22" t="n"/>
      <c r="G96" s="22" t="n"/>
      <c r="H96" s="10" t="n"/>
      <c r="I96" s="13">
        <f>IF(OR(F96="",G96=""),"",IF(G96&lt;F96,"",G96-F96+1))</f>
        <v/>
      </c>
      <c r="J96" s="10" t="n"/>
      <c r="K96" s="6">
        <f>IF(COUNTA(A96:B96,E96:H96,J96)=0,"",IF(A96="","Informar registro",IF(COUNTIF($A$5:$A$104,A96)&gt;1,"Conferir registro duplicado",IF(B96="","Informar profissional",IF(C96="ID não encontrado","Conferir ID",IF(E96="","Informar tipo",IF(OR(F96="",G96=""),"Informar datas",IF(G96&lt;F96,"Conferir datas",IF(COUNTIFS($B$5:$B$104,B96,$F$5:$F$104,"&lt;="&amp;G96,$G$5:$G$104,"&gt;="&amp;F96,$A$5:$A$104,"&lt;&gt;"&amp;A96)&gt;0,"Conferir sobreposição",IF(H96="","Informar status","OK"))))))))))</f>
        <v/>
      </c>
      <c r="L96">
        <f>IF(ROW()-4&lt;=COUNTA('Parâmetros'!$E$4:$E$8),INDEX('Parâmetros'!$E$4:$E$8,ROW()-4),"")</f>
        <v/>
      </c>
      <c r="M96">
        <f>IF(ROW()-4&lt;=COUNTA('Parâmetros'!$F$4:$F$6),INDEX('Parâmetros'!$F$4:$F$6,ROW()-4),"")</f>
        <v/>
      </c>
    </row>
    <row r="97" ht="25" customHeight="1">
      <c r="A97" s="10" t="n"/>
      <c r="B97" s="10" t="n"/>
      <c r="C97" s="4">
        <f>IF(B97="","",IFERROR(VLOOKUP(B97,Equipe!$A$5:$C$104,2,FALSE),"ID não encontrado"))</f>
        <v/>
      </c>
      <c r="D97" s="4">
        <f>IF(B97="","",IFERROR(VLOOKUP(B97,Equipe!$A$5:$C$104,3,FALSE),"ID não encontrado"))</f>
        <v/>
      </c>
      <c r="E97" s="10" t="n"/>
      <c r="F97" s="22" t="n"/>
      <c r="G97" s="22" t="n"/>
      <c r="H97" s="10" t="n"/>
      <c r="I97" s="12">
        <f>IF(OR(F97="",G97=""),"",IF(G97&lt;F97,"",G97-F97+1))</f>
        <v/>
      </c>
      <c r="J97" s="10" t="n"/>
      <c r="K97" s="4">
        <f>IF(COUNTA(A97:B97,E97:H97,J97)=0,"",IF(A97="","Informar registro",IF(COUNTIF($A$5:$A$104,A97)&gt;1,"Conferir registro duplicado",IF(B97="","Informar profissional",IF(C97="ID não encontrado","Conferir ID",IF(E97="","Informar tipo",IF(OR(F97="",G97=""),"Informar datas",IF(G97&lt;F97,"Conferir datas",IF(COUNTIFS($B$5:$B$104,B97,$F$5:$F$104,"&lt;="&amp;G97,$G$5:$G$104,"&gt;="&amp;F97,$A$5:$A$104,"&lt;&gt;"&amp;A97)&gt;0,"Conferir sobreposição",IF(H97="","Informar status","OK"))))))))))</f>
        <v/>
      </c>
      <c r="L97">
        <f>IF(ROW()-4&lt;=COUNTA('Parâmetros'!$E$4:$E$8),INDEX('Parâmetros'!$E$4:$E$8,ROW()-4),"")</f>
        <v/>
      </c>
      <c r="M97">
        <f>IF(ROW()-4&lt;=COUNTA('Parâmetros'!$F$4:$F$6),INDEX('Parâmetros'!$F$4:$F$6,ROW()-4),"")</f>
        <v/>
      </c>
    </row>
    <row r="98" ht="25" customHeight="1">
      <c r="A98" s="10" t="n"/>
      <c r="B98" s="10" t="n"/>
      <c r="C98" s="6">
        <f>IF(B98="","",IFERROR(VLOOKUP(B98,Equipe!$A$5:$C$104,2,FALSE),"ID não encontrado"))</f>
        <v/>
      </c>
      <c r="D98" s="6">
        <f>IF(B98="","",IFERROR(VLOOKUP(B98,Equipe!$A$5:$C$104,3,FALSE),"ID não encontrado"))</f>
        <v/>
      </c>
      <c r="E98" s="10" t="n"/>
      <c r="F98" s="22" t="n"/>
      <c r="G98" s="22" t="n"/>
      <c r="H98" s="10" t="n"/>
      <c r="I98" s="13">
        <f>IF(OR(F98="",G98=""),"",IF(G98&lt;F98,"",G98-F98+1))</f>
        <v/>
      </c>
      <c r="J98" s="10" t="n"/>
      <c r="K98" s="6">
        <f>IF(COUNTA(A98:B98,E98:H98,J98)=0,"",IF(A98="","Informar registro",IF(COUNTIF($A$5:$A$104,A98)&gt;1,"Conferir registro duplicado",IF(B98="","Informar profissional",IF(C98="ID não encontrado","Conferir ID",IF(E98="","Informar tipo",IF(OR(F98="",G98=""),"Informar datas",IF(G98&lt;F98,"Conferir datas",IF(COUNTIFS($B$5:$B$104,B98,$F$5:$F$104,"&lt;="&amp;G98,$G$5:$G$104,"&gt;="&amp;F98,$A$5:$A$104,"&lt;&gt;"&amp;A98)&gt;0,"Conferir sobreposição",IF(H98="","Informar status","OK"))))))))))</f>
        <v/>
      </c>
      <c r="L98">
        <f>IF(ROW()-4&lt;=COUNTA('Parâmetros'!$E$4:$E$8),INDEX('Parâmetros'!$E$4:$E$8,ROW()-4),"")</f>
        <v/>
      </c>
      <c r="M98">
        <f>IF(ROW()-4&lt;=COUNTA('Parâmetros'!$F$4:$F$6),INDEX('Parâmetros'!$F$4:$F$6,ROW()-4),"")</f>
        <v/>
      </c>
    </row>
    <row r="99" ht="25" customHeight="1">
      <c r="A99" s="10" t="n"/>
      <c r="B99" s="10" t="n"/>
      <c r="C99" s="4">
        <f>IF(B99="","",IFERROR(VLOOKUP(B99,Equipe!$A$5:$C$104,2,FALSE),"ID não encontrado"))</f>
        <v/>
      </c>
      <c r="D99" s="4">
        <f>IF(B99="","",IFERROR(VLOOKUP(B99,Equipe!$A$5:$C$104,3,FALSE),"ID não encontrado"))</f>
        <v/>
      </c>
      <c r="E99" s="10" t="n"/>
      <c r="F99" s="22" t="n"/>
      <c r="G99" s="22" t="n"/>
      <c r="H99" s="10" t="n"/>
      <c r="I99" s="12">
        <f>IF(OR(F99="",G99=""),"",IF(G99&lt;F99,"",G99-F99+1))</f>
        <v/>
      </c>
      <c r="J99" s="10" t="n"/>
      <c r="K99" s="4">
        <f>IF(COUNTA(A99:B99,E99:H99,J99)=0,"",IF(A99="","Informar registro",IF(COUNTIF($A$5:$A$104,A99)&gt;1,"Conferir registro duplicado",IF(B99="","Informar profissional",IF(C99="ID não encontrado","Conferir ID",IF(E99="","Informar tipo",IF(OR(F99="",G99=""),"Informar datas",IF(G99&lt;F99,"Conferir datas",IF(COUNTIFS($B$5:$B$104,B99,$F$5:$F$104,"&lt;="&amp;G99,$G$5:$G$104,"&gt;="&amp;F99,$A$5:$A$104,"&lt;&gt;"&amp;A99)&gt;0,"Conferir sobreposição",IF(H99="","Informar status","OK"))))))))))</f>
        <v/>
      </c>
      <c r="L99">
        <f>IF(ROW()-4&lt;=COUNTA('Parâmetros'!$E$4:$E$8),INDEX('Parâmetros'!$E$4:$E$8,ROW()-4),"")</f>
        <v/>
      </c>
      <c r="M99">
        <f>IF(ROW()-4&lt;=COUNTA('Parâmetros'!$F$4:$F$6),INDEX('Parâmetros'!$F$4:$F$6,ROW()-4),"")</f>
        <v/>
      </c>
    </row>
    <row r="100" ht="25" customHeight="1">
      <c r="A100" s="10" t="n"/>
      <c r="B100" s="10" t="n"/>
      <c r="C100" s="6">
        <f>IF(B100="","",IFERROR(VLOOKUP(B100,Equipe!$A$5:$C$104,2,FALSE),"ID não encontrado"))</f>
        <v/>
      </c>
      <c r="D100" s="6">
        <f>IF(B100="","",IFERROR(VLOOKUP(B100,Equipe!$A$5:$C$104,3,FALSE),"ID não encontrado"))</f>
        <v/>
      </c>
      <c r="E100" s="10" t="n"/>
      <c r="F100" s="22" t="n"/>
      <c r="G100" s="22" t="n"/>
      <c r="H100" s="10" t="n"/>
      <c r="I100" s="13">
        <f>IF(OR(F100="",G100=""),"",IF(G100&lt;F100,"",G100-F100+1))</f>
        <v/>
      </c>
      <c r="J100" s="10" t="n"/>
      <c r="K100" s="6">
        <f>IF(COUNTA(A100:B100,E100:H100,J100)=0,"",IF(A100="","Informar registro",IF(COUNTIF($A$5:$A$104,A100)&gt;1,"Conferir registro duplicado",IF(B100="","Informar profissional",IF(C100="ID não encontrado","Conferir ID",IF(E100="","Informar tipo",IF(OR(F100="",G100=""),"Informar datas",IF(G100&lt;F100,"Conferir datas",IF(COUNTIFS($B$5:$B$104,B100,$F$5:$F$104,"&lt;="&amp;G100,$G$5:$G$104,"&gt;="&amp;F100,$A$5:$A$104,"&lt;&gt;"&amp;A100)&gt;0,"Conferir sobreposição",IF(H100="","Informar status","OK"))))))))))</f>
        <v/>
      </c>
      <c r="L100">
        <f>IF(ROW()-4&lt;=COUNTA('Parâmetros'!$E$4:$E$8),INDEX('Parâmetros'!$E$4:$E$8,ROW()-4),"")</f>
        <v/>
      </c>
      <c r="M100">
        <f>IF(ROW()-4&lt;=COUNTA('Parâmetros'!$F$4:$F$6),INDEX('Parâmetros'!$F$4:$F$6,ROW()-4),"")</f>
        <v/>
      </c>
    </row>
    <row r="101" ht="25" customHeight="1">
      <c r="A101" s="10" t="n"/>
      <c r="B101" s="10" t="n"/>
      <c r="C101" s="4">
        <f>IF(B101="","",IFERROR(VLOOKUP(B101,Equipe!$A$5:$C$104,2,FALSE),"ID não encontrado"))</f>
        <v/>
      </c>
      <c r="D101" s="4">
        <f>IF(B101="","",IFERROR(VLOOKUP(B101,Equipe!$A$5:$C$104,3,FALSE),"ID não encontrado"))</f>
        <v/>
      </c>
      <c r="E101" s="10" t="n"/>
      <c r="F101" s="22" t="n"/>
      <c r="G101" s="22" t="n"/>
      <c r="H101" s="10" t="n"/>
      <c r="I101" s="12">
        <f>IF(OR(F101="",G101=""),"",IF(G101&lt;F101,"",G101-F101+1))</f>
        <v/>
      </c>
      <c r="J101" s="10" t="n"/>
      <c r="K101" s="4">
        <f>IF(COUNTA(A101:B101,E101:H101,J101)=0,"",IF(A101="","Informar registro",IF(COUNTIF($A$5:$A$104,A101)&gt;1,"Conferir registro duplicado",IF(B101="","Informar profissional",IF(C101="ID não encontrado","Conferir ID",IF(E101="","Informar tipo",IF(OR(F101="",G101=""),"Informar datas",IF(G101&lt;F101,"Conferir datas",IF(COUNTIFS($B$5:$B$104,B101,$F$5:$F$104,"&lt;="&amp;G101,$G$5:$G$104,"&gt;="&amp;F101,$A$5:$A$104,"&lt;&gt;"&amp;A101)&gt;0,"Conferir sobreposição",IF(H101="","Informar status","OK"))))))))))</f>
        <v/>
      </c>
      <c r="L101">
        <f>IF(ROW()-4&lt;=COUNTA('Parâmetros'!$E$4:$E$8),INDEX('Parâmetros'!$E$4:$E$8,ROW()-4),"")</f>
        <v/>
      </c>
      <c r="M101">
        <f>IF(ROW()-4&lt;=COUNTA('Parâmetros'!$F$4:$F$6),INDEX('Parâmetros'!$F$4:$F$6,ROW()-4),"")</f>
        <v/>
      </c>
    </row>
    <row r="102" ht="25" customHeight="1">
      <c r="A102" s="10" t="n"/>
      <c r="B102" s="10" t="n"/>
      <c r="C102" s="6">
        <f>IF(B102="","",IFERROR(VLOOKUP(B102,Equipe!$A$5:$C$104,2,FALSE),"ID não encontrado"))</f>
        <v/>
      </c>
      <c r="D102" s="6">
        <f>IF(B102="","",IFERROR(VLOOKUP(B102,Equipe!$A$5:$C$104,3,FALSE),"ID não encontrado"))</f>
        <v/>
      </c>
      <c r="E102" s="10" t="n"/>
      <c r="F102" s="22" t="n"/>
      <c r="G102" s="22" t="n"/>
      <c r="H102" s="10" t="n"/>
      <c r="I102" s="13">
        <f>IF(OR(F102="",G102=""),"",IF(G102&lt;F102,"",G102-F102+1))</f>
        <v/>
      </c>
      <c r="J102" s="10" t="n"/>
      <c r="K102" s="6">
        <f>IF(COUNTA(A102:B102,E102:H102,J102)=0,"",IF(A102="","Informar registro",IF(COUNTIF($A$5:$A$104,A102)&gt;1,"Conferir registro duplicado",IF(B102="","Informar profissional",IF(C102="ID não encontrado","Conferir ID",IF(E102="","Informar tipo",IF(OR(F102="",G102=""),"Informar datas",IF(G102&lt;F102,"Conferir datas",IF(COUNTIFS($B$5:$B$104,B102,$F$5:$F$104,"&lt;="&amp;G102,$G$5:$G$104,"&gt;="&amp;F102,$A$5:$A$104,"&lt;&gt;"&amp;A102)&gt;0,"Conferir sobreposição",IF(H102="","Informar status","OK"))))))))))</f>
        <v/>
      </c>
      <c r="L102">
        <f>IF(ROW()-4&lt;=COUNTA('Parâmetros'!$E$4:$E$8),INDEX('Parâmetros'!$E$4:$E$8,ROW()-4),"")</f>
        <v/>
      </c>
      <c r="M102">
        <f>IF(ROW()-4&lt;=COUNTA('Parâmetros'!$F$4:$F$6),INDEX('Parâmetros'!$F$4:$F$6,ROW()-4),"")</f>
        <v/>
      </c>
    </row>
    <row r="103" ht="25" customHeight="1">
      <c r="A103" s="10" t="n"/>
      <c r="B103" s="10" t="n"/>
      <c r="C103" s="4">
        <f>IF(B103="","",IFERROR(VLOOKUP(B103,Equipe!$A$5:$C$104,2,FALSE),"ID não encontrado"))</f>
        <v/>
      </c>
      <c r="D103" s="4">
        <f>IF(B103="","",IFERROR(VLOOKUP(B103,Equipe!$A$5:$C$104,3,FALSE),"ID não encontrado"))</f>
        <v/>
      </c>
      <c r="E103" s="10" t="n"/>
      <c r="F103" s="22" t="n"/>
      <c r="G103" s="22" t="n"/>
      <c r="H103" s="10" t="n"/>
      <c r="I103" s="12">
        <f>IF(OR(F103="",G103=""),"",IF(G103&lt;F103,"",G103-F103+1))</f>
        <v/>
      </c>
      <c r="J103" s="10" t="n"/>
      <c r="K103" s="4">
        <f>IF(COUNTA(A103:B103,E103:H103,J103)=0,"",IF(A103="","Informar registro",IF(COUNTIF($A$5:$A$104,A103)&gt;1,"Conferir registro duplicado",IF(B103="","Informar profissional",IF(C103="ID não encontrado","Conferir ID",IF(E103="","Informar tipo",IF(OR(F103="",G103=""),"Informar datas",IF(G103&lt;F103,"Conferir datas",IF(COUNTIFS($B$5:$B$104,B103,$F$5:$F$104,"&lt;="&amp;G103,$G$5:$G$104,"&gt;="&amp;F103,$A$5:$A$104,"&lt;&gt;"&amp;A103)&gt;0,"Conferir sobreposição",IF(H103="","Informar status","OK"))))))))))</f>
        <v/>
      </c>
      <c r="L103">
        <f>IF(ROW()-4&lt;=COUNTA('Parâmetros'!$E$4:$E$8),INDEX('Parâmetros'!$E$4:$E$8,ROW()-4),"")</f>
        <v/>
      </c>
      <c r="M103">
        <f>IF(ROW()-4&lt;=COUNTA('Parâmetros'!$F$4:$F$6),INDEX('Parâmetros'!$F$4:$F$6,ROW()-4),"")</f>
        <v/>
      </c>
    </row>
    <row r="104" ht="25" customHeight="1">
      <c r="A104" s="10" t="n"/>
      <c r="B104" s="10" t="n"/>
      <c r="C104" s="6">
        <f>IF(B104="","",IFERROR(VLOOKUP(B104,Equipe!$A$5:$C$104,2,FALSE),"ID não encontrado"))</f>
        <v/>
      </c>
      <c r="D104" s="6">
        <f>IF(B104="","",IFERROR(VLOOKUP(B104,Equipe!$A$5:$C$104,3,FALSE),"ID não encontrado"))</f>
        <v/>
      </c>
      <c r="E104" s="10" t="n"/>
      <c r="F104" s="22" t="n"/>
      <c r="G104" s="22" t="n"/>
      <c r="H104" s="10" t="n"/>
      <c r="I104" s="13">
        <f>IF(OR(F104="",G104=""),"",IF(G104&lt;F104,"",G104-F104+1))</f>
        <v/>
      </c>
      <c r="J104" s="10" t="n"/>
      <c r="K104" s="6">
        <f>IF(COUNTA(A104:B104,E104:H104,J104)=0,"",IF(A104="","Informar registro",IF(COUNTIF($A$5:$A$104,A104)&gt;1,"Conferir registro duplicado",IF(B104="","Informar profissional",IF(C104="ID não encontrado","Conferir ID",IF(E104="","Informar tipo",IF(OR(F104="",G104=""),"Informar datas",IF(G104&lt;F104,"Conferir datas",IF(COUNTIFS($B$5:$B$104,B104,$F$5:$F$104,"&lt;="&amp;G104,$G$5:$G$104,"&gt;="&amp;F104,$A$5:$A$104,"&lt;&gt;"&amp;A104)&gt;0,"Conferir sobreposição",IF(H104="","Informar status","OK"))))))))))</f>
        <v/>
      </c>
      <c r="L104">
        <f>IF(ROW()-4&lt;=COUNTA('Parâmetros'!$E$4:$E$8),INDEX('Parâmetros'!$E$4:$E$8,ROW()-4),"")</f>
        <v/>
      </c>
      <c r="M104">
        <f>IF(ROW()-4&lt;=COUNTA('Parâmetros'!$F$4:$F$6),INDEX('Parâmetros'!$F$4:$F$6,ROW()-4),"")</f>
        <v/>
      </c>
    </row>
  </sheetData>
  <autoFilter ref="A4:K104"/>
  <mergeCells count="1">
    <mergeCell ref="A1:K1"/>
  </mergeCells>
  <conditionalFormatting sqref="K5:K104">
    <cfRule type="expression" priority="1" dxfId="1">
      <formula>$K5="OK"</formula>
    </cfRule>
    <cfRule type="expression" priority="2" dxfId="0">
      <formula>AND($K5&lt;&gt;"",$K5&lt;&gt;"OK")</formula>
    </cfRule>
  </conditionalFormatting>
  <dataValidations count="3">
    <dataValidation sqref="E5:E104" showDropDown="0" showInputMessage="0" showErrorMessage="0" allowBlank="0" errorTitle="Tipo inválido" error="Selecione um tipo da lista de parâmetros." type="list">
      <formula1>=$L$5:$L$9</formula1>
    </dataValidation>
    <dataValidation sqref="H5:H104" showDropDown="0" showInputMessage="0" showErrorMessage="0" allowBlank="0" errorTitle="Status inválido" error="Selecione um status da lista de parâmetros." type="list">
      <formula1>=$M$5:$M$7</formula1>
    </dataValidation>
    <dataValidation sqref="F5:G104" showDropDown="0" showInputMessage="0" showErrorMessage="0" allowBlank="0" errorTitle="Data fora do período" error="Informe uma data dentro do intervalo permitido." type="date" operator="between">
      <formula1>=$N$2</formula1>
      <formula2>=$N$3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63D5C"/>
    <outlinePr summaryBelow="1" summaryRight="1"/>
    <pageSetUpPr fitToPage="1"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5" customWidth="1" min="4" max="4"/>
    <col width="22" customWidth="1" min="5" max="5"/>
    <col width="19" customWidth="1" min="6" max="6"/>
    <col width="22" customWidth="1" min="7" max="7"/>
    <col width="39" customWidth="1" min="8" max="8"/>
    <col hidden="1" width="13" customWidth="1" min="9" max="9"/>
    <col hidden="1" width="13" customWidth="1" min="10" max="10"/>
  </cols>
  <sheetData>
    <row r="1" ht="28" customHeight="1">
      <c r="A1" s="1" t="inlineStr">
        <is>
          <t>Cobertura diária estimada</t>
        </is>
      </c>
    </row>
    <row r="2" ht="30" customHeight="1">
      <c r="A2" s="9" t="inlineStr">
        <is>
          <t>Cada registro válido sobreposto conta uma ausência. Confira duplicidades, sobreposições e a escala antes de agir.</t>
        </is>
      </c>
    </row>
    <row r="3"/>
    <row r="4" ht="26" customHeight="1">
      <c r="A4" s="3" t="inlineStr">
        <is>
          <t>Data</t>
        </is>
      </c>
      <c r="B4" s="3" t="inlineStr">
        <is>
          <t>Dia da semana</t>
        </is>
      </c>
      <c r="C4" s="3" t="inlineStr">
        <is>
          <t>Ausências consideradas</t>
        </is>
      </c>
      <c r="D4" s="3" t="inlineStr">
        <is>
          <t>Equipe ativa</t>
        </is>
      </c>
      <c r="E4" s="3" t="inlineStr">
        <is>
          <t>Disponíveis estimados</t>
        </is>
      </c>
      <c r="F4" s="3" t="inlineStr">
        <is>
          <t>Cobertura mínima</t>
        </is>
      </c>
      <c r="G4" s="3" t="inlineStr">
        <is>
          <t>Situação</t>
        </is>
      </c>
      <c r="H4" s="3" t="inlineStr">
        <is>
          <t>Ação de conferência</t>
        </is>
      </c>
      <c r="I4" s="3" t="inlineStr">
        <is>
          <t>Disponíveis em dia aberto</t>
        </is>
      </c>
      <c r="J4" s="3" t="inlineStr">
        <is>
          <t>Data para conferir</t>
        </is>
      </c>
    </row>
    <row r="5" ht="23" customHeight="1">
      <c r="A5" s="23">
        <f>IF(OR('Parâmetros'!$B$4="",'Parâmetros'!$B$5="",ROW()-4&gt;'Parâmetros'!$B$5),"",'Parâmetros'!$B$4+ROW()-5)</f>
        <v/>
      </c>
      <c r="B5" s="4">
        <f>IF(A5="","",CHOOSE(WEEKDAY(A5,2),"Segunda-feira","Terça-feira","Quarta-feira","Quinta-feira","Sexta-feira","Sábado","Domingo"))</f>
        <v/>
      </c>
      <c r="C5" s="15">
        <f>IF(A5="","",COUNTIFS('Ausências'!$F$5:$F$104,"&lt;="&amp;A5,'Ausências'!$G$5:$G$104,"&gt;="&amp;A5,'Ausências'!$H$5:$H$104,'Parâmetros'!$B$7,'Ausências'!$K$5:$K$104,"OK"))</f>
        <v/>
      </c>
      <c r="D5" s="15">
        <f>IF(A5="","",COUNTIFS(Equipe!$D$5:$D$104,"Sim",Equipe!$F$5:$F$104,"OK"))</f>
        <v/>
      </c>
      <c r="E5" s="15">
        <f>IF(A5="","",MAX(D5-C5,0))</f>
        <v/>
      </c>
      <c r="F5" s="15">
        <f>IF(A5="","",'Parâmetros'!$B$6)</f>
        <v/>
      </c>
      <c r="G5" s="4">
        <f>IF(A5="","",IF(AND(WEEKDAY(A5,2)=7,'Parâmetros'!$B$8="Não"),"Fechado",IF(E5&lt;F5,"Conferir cobertura","Adequada")))</f>
        <v/>
      </c>
      <c r="H5" s="4">
        <f>IF(A5="","",IF(G5="Conferir cobertura","Revisar escala e confirmar cobertura",IF(G5="Fechado","Nenhuma ação","Sem alerta de cobertura")))</f>
        <v/>
      </c>
      <c r="I5" s="15">
        <f>IF(OR(A5="",G5="Fechado"),"",E5)</f>
        <v/>
      </c>
      <c r="J5" s="23">
        <f>IF(G5="Conferir cobertura",A5,"")</f>
        <v/>
      </c>
    </row>
    <row r="6" ht="23" customHeight="1">
      <c r="A6" s="24">
        <f>IF(OR('Parâmetros'!$B$4="",'Parâmetros'!$B$5="",ROW()-4&gt;'Parâmetros'!$B$5),"",'Parâmetros'!$B$4+ROW()-5)</f>
        <v/>
      </c>
      <c r="B6" s="6">
        <f>IF(A6="","",CHOOSE(WEEKDAY(A6,2),"Segunda-feira","Terça-feira","Quarta-feira","Quinta-feira","Sexta-feira","Sábado","Domingo"))</f>
        <v/>
      </c>
      <c r="C6" s="17">
        <f>IF(A6="","",COUNTIFS('Ausências'!$F$5:$F$104,"&lt;="&amp;A6,'Ausências'!$G$5:$G$104,"&gt;="&amp;A6,'Ausências'!$H$5:$H$104,'Parâmetros'!$B$7,'Ausências'!$K$5:$K$104,"OK"))</f>
        <v/>
      </c>
      <c r="D6" s="17">
        <f>IF(A6="","",COUNTIFS(Equipe!$D$5:$D$104,"Sim",Equipe!$F$5:$F$104,"OK"))</f>
        <v/>
      </c>
      <c r="E6" s="17">
        <f>IF(A6="","",MAX(D6-C6,0))</f>
        <v/>
      </c>
      <c r="F6" s="17">
        <f>IF(A6="","",'Parâmetros'!$B$6)</f>
        <v/>
      </c>
      <c r="G6" s="6">
        <f>IF(A6="","",IF(AND(WEEKDAY(A6,2)=7,'Parâmetros'!$B$8="Não"),"Fechado",IF(E6&lt;F6,"Conferir cobertura","Adequada")))</f>
        <v/>
      </c>
      <c r="H6" s="6">
        <f>IF(A6="","",IF(G6="Conferir cobertura","Revisar escala e confirmar cobertura",IF(G6="Fechado","Nenhuma ação","Sem alerta de cobertura")))</f>
        <v/>
      </c>
      <c r="I6" s="17">
        <f>IF(OR(A6="",G6="Fechado"),"",E6)</f>
        <v/>
      </c>
      <c r="J6" s="24">
        <f>IF(G6="Conferir cobertura",A6,"")</f>
        <v/>
      </c>
    </row>
    <row r="7" ht="23" customHeight="1">
      <c r="A7" s="23">
        <f>IF(OR('Parâmetros'!$B$4="",'Parâmetros'!$B$5="",ROW()-4&gt;'Parâmetros'!$B$5),"",'Parâmetros'!$B$4+ROW()-5)</f>
        <v/>
      </c>
      <c r="B7" s="4">
        <f>IF(A7="","",CHOOSE(WEEKDAY(A7,2),"Segunda-feira","Terça-feira","Quarta-feira","Quinta-feira","Sexta-feira","Sábado","Domingo"))</f>
        <v/>
      </c>
      <c r="C7" s="15">
        <f>IF(A7="","",COUNTIFS('Ausências'!$F$5:$F$104,"&lt;="&amp;A7,'Ausências'!$G$5:$G$104,"&gt;="&amp;A7,'Ausências'!$H$5:$H$104,'Parâmetros'!$B$7,'Ausências'!$K$5:$K$104,"OK"))</f>
        <v/>
      </c>
      <c r="D7" s="15">
        <f>IF(A7="","",COUNTIFS(Equipe!$D$5:$D$104,"Sim",Equipe!$F$5:$F$104,"OK"))</f>
        <v/>
      </c>
      <c r="E7" s="15">
        <f>IF(A7="","",MAX(D7-C7,0))</f>
        <v/>
      </c>
      <c r="F7" s="15">
        <f>IF(A7="","",'Parâmetros'!$B$6)</f>
        <v/>
      </c>
      <c r="G7" s="4">
        <f>IF(A7="","",IF(AND(WEEKDAY(A7,2)=7,'Parâmetros'!$B$8="Não"),"Fechado",IF(E7&lt;F7,"Conferir cobertura","Adequada")))</f>
        <v/>
      </c>
      <c r="H7" s="4">
        <f>IF(A7="","",IF(G7="Conferir cobertura","Revisar escala e confirmar cobertura",IF(G7="Fechado","Nenhuma ação","Sem alerta de cobertura")))</f>
        <v/>
      </c>
      <c r="I7" s="15">
        <f>IF(OR(A7="",G7="Fechado"),"",E7)</f>
        <v/>
      </c>
      <c r="J7" s="23">
        <f>IF(G7="Conferir cobertura",A7,"")</f>
        <v/>
      </c>
    </row>
    <row r="8" ht="23" customHeight="1">
      <c r="A8" s="24">
        <f>IF(OR('Parâmetros'!$B$4="",'Parâmetros'!$B$5="",ROW()-4&gt;'Parâmetros'!$B$5),"",'Parâmetros'!$B$4+ROW()-5)</f>
        <v/>
      </c>
      <c r="B8" s="6">
        <f>IF(A8="","",CHOOSE(WEEKDAY(A8,2),"Segunda-feira","Terça-feira","Quarta-feira","Quinta-feira","Sexta-feira","Sábado","Domingo"))</f>
        <v/>
      </c>
      <c r="C8" s="17">
        <f>IF(A8="","",COUNTIFS('Ausências'!$F$5:$F$104,"&lt;="&amp;A8,'Ausências'!$G$5:$G$104,"&gt;="&amp;A8,'Ausências'!$H$5:$H$104,'Parâmetros'!$B$7,'Ausências'!$K$5:$K$104,"OK"))</f>
        <v/>
      </c>
      <c r="D8" s="17">
        <f>IF(A8="","",COUNTIFS(Equipe!$D$5:$D$104,"Sim",Equipe!$F$5:$F$104,"OK"))</f>
        <v/>
      </c>
      <c r="E8" s="17">
        <f>IF(A8="","",MAX(D8-C8,0))</f>
        <v/>
      </c>
      <c r="F8" s="17">
        <f>IF(A8="","",'Parâmetros'!$B$6)</f>
        <v/>
      </c>
      <c r="G8" s="6">
        <f>IF(A8="","",IF(AND(WEEKDAY(A8,2)=7,'Parâmetros'!$B$8="Não"),"Fechado",IF(E8&lt;F8,"Conferir cobertura","Adequada")))</f>
        <v/>
      </c>
      <c r="H8" s="6">
        <f>IF(A8="","",IF(G8="Conferir cobertura","Revisar escala e confirmar cobertura",IF(G8="Fechado","Nenhuma ação","Sem alerta de cobertura")))</f>
        <v/>
      </c>
      <c r="I8" s="17">
        <f>IF(OR(A8="",G8="Fechado"),"",E8)</f>
        <v/>
      </c>
      <c r="J8" s="24">
        <f>IF(G8="Conferir cobertura",A8,"")</f>
        <v/>
      </c>
    </row>
    <row r="9" ht="23" customHeight="1">
      <c r="A9" s="23">
        <f>IF(OR('Parâmetros'!$B$4="",'Parâmetros'!$B$5="",ROW()-4&gt;'Parâmetros'!$B$5),"",'Parâmetros'!$B$4+ROW()-5)</f>
        <v/>
      </c>
      <c r="B9" s="4">
        <f>IF(A9="","",CHOOSE(WEEKDAY(A9,2),"Segunda-feira","Terça-feira","Quarta-feira","Quinta-feira","Sexta-feira","Sábado","Domingo"))</f>
        <v/>
      </c>
      <c r="C9" s="15">
        <f>IF(A9="","",COUNTIFS('Ausências'!$F$5:$F$104,"&lt;="&amp;A9,'Ausências'!$G$5:$G$104,"&gt;="&amp;A9,'Ausências'!$H$5:$H$104,'Parâmetros'!$B$7,'Ausências'!$K$5:$K$104,"OK"))</f>
        <v/>
      </c>
      <c r="D9" s="15">
        <f>IF(A9="","",COUNTIFS(Equipe!$D$5:$D$104,"Sim",Equipe!$F$5:$F$104,"OK"))</f>
        <v/>
      </c>
      <c r="E9" s="15">
        <f>IF(A9="","",MAX(D9-C9,0))</f>
        <v/>
      </c>
      <c r="F9" s="15">
        <f>IF(A9="","",'Parâmetros'!$B$6)</f>
        <v/>
      </c>
      <c r="G9" s="4">
        <f>IF(A9="","",IF(AND(WEEKDAY(A9,2)=7,'Parâmetros'!$B$8="Não"),"Fechado",IF(E9&lt;F9,"Conferir cobertura","Adequada")))</f>
        <v/>
      </c>
      <c r="H9" s="4">
        <f>IF(A9="","",IF(G9="Conferir cobertura","Revisar escala e confirmar cobertura",IF(G9="Fechado","Nenhuma ação","Sem alerta de cobertura")))</f>
        <v/>
      </c>
      <c r="I9" s="15">
        <f>IF(OR(A9="",G9="Fechado"),"",E9)</f>
        <v/>
      </c>
      <c r="J9" s="23">
        <f>IF(G9="Conferir cobertura",A9,"")</f>
        <v/>
      </c>
    </row>
    <row r="10" ht="23" customHeight="1">
      <c r="A10" s="24">
        <f>IF(OR('Parâmetros'!$B$4="",'Parâmetros'!$B$5="",ROW()-4&gt;'Parâmetros'!$B$5),"",'Parâmetros'!$B$4+ROW()-5)</f>
        <v/>
      </c>
      <c r="B10" s="6">
        <f>IF(A10="","",CHOOSE(WEEKDAY(A10,2),"Segunda-feira","Terça-feira","Quarta-feira","Quinta-feira","Sexta-feira","Sábado","Domingo"))</f>
        <v/>
      </c>
      <c r="C10" s="17">
        <f>IF(A10="","",COUNTIFS('Ausências'!$F$5:$F$104,"&lt;="&amp;A10,'Ausências'!$G$5:$G$104,"&gt;="&amp;A10,'Ausências'!$H$5:$H$104,'Parâmetros'!$B$7,'Ausências'!$K$5:$K$104,"OK"))</f>
        <v/>
      </c>
      <c r="D10" s="17">
        <f>IF(A10="","",COUNTIFS(Equipe!$D$5:$D$104,"Sim",Equipe!$F$5:$F$104,"OK"))</f>
        <v/>
      </c>
      <c r="E10" s="17">
        <f>IF(A10="","",MAX(D10-C10,0))</f>
        <v/>
      </c>
      <c r="F10" s="17">
        <f>IF(A10="","",'Parâmetros'!$B$6)</f>
        <v/>
      </c>
      <c r="G10" s="6">
        <f>IF(A10="","",IF(AND(WEEKDAY(A10,2)=7,'Parâmetros'!$B$8="Não"),"Fechado",IF(E10&lt;F10,"Conferir cobertura","Adequada")))</f>
        <v/>
      </c>
      <c r="H10" s="6">
        <f>IF(A10="","",IF(G10="Conferir cobertura","Revisar escala e confirmar cobertura",IF(G10="Fechado","Nenhuma ação","Sem alerta de cobertura")))</f>
        <v/>
      </c>
      <c r="I10" s="17">
        <f>IF(OR(A10="",G10="Fechado"),"",E10)</f>
        <v/>
      </c>
      <c r="J10" s="24">
        <f>IF(G10="Conferir cobertura",A10,"")</f>
        <v/>
      </c>
    </row>
    <row r="11" ht="23" customHeight="1">
      <c r="A11" s="23">
        <f>IF(OR('Parâmetros'!$B$4="",'Parâmetros'!$B$5="",ROW()-4&gt;'Parâmetros'!$B$5),"",'Parâmetros'!$B$4+ROW()-5)</f>
        <v/>
      </c>
      <c r="B11" s="4">
        <f>IF(A11="","",CHOOSE(WEEKDAY(A11,2),"Segunda-feira","Terça-feira","Quarta-feira","Quinta-feira","Sexta-feira","Sábado","Domingo"))</f>
        <v/>
      </c>
      <c r="C11" s="15">
        <f>IF(A11="","",COUNTIFS('Ausências'!$F$5:$F$104,"&lt;="&amp;A11,'Ausências'!$G$5:$G$104,"&gt;="&amp;A11,'Ausências'!$H$5:$H$104,'Parâmetros'!$B$7,'Ausências'!$K$5:$K$104,"OK"))</f>
        <v/>
      </c>
      <c r="D11" s="15">
        <f>IF(A11="","",COUNTIFS(Equipe!$D$5:$D$104,"Sim",Equipe!$F$5:$F$104,"OK"))</f>
        <v/>
      </c>
      <c r="E11" s="15">
        <f>IF(A11="","",MAX(D11-C11,0))</f>
        <v/>
      </c>
      <c r="F11" s="15">
        <f>IF(A11="","",'Parâmetros'!$B$6)</f>
        <v/>
      </c>
      <c r="G11" s="4">
        <f>IF(A11="","",IF(AND(WEEKDAY(A11,2)=7,'Parâmetros'!$B$8="Não"),"Fechado",IF(E11&lt;F11,"Conferir cobertura","Adequada")))</f>
        <v/>
      </c>
      <c r="H11" s="4">
        <f>IF(A11="","",IF(G11="Conferir cobertura","Revisar escala e confirmar cobertura",IF(G11="Fechado","Nenhuma ação","Sem alerta de cobertura")))</f>
        <v/>
      </c>
      <c r="I11" s="15">
        <f>IF(OR(A11="",G11="Fechado"),"",E11)</f>
        <v/>
      </c>
      <c r="J11" s="23">
        <f>IF(G11="Conferir cobertura",A11,"")</f>
        <v/>
      </c>
    </row>
    <row r="12" ht="23" customHeight="1">
      <c r="A12" s="24">
        <f>IF(OR('Parâmetros'!$B$4="",'Parâmetros'!$B$5="",ROW()-4&gt;'Parâmetros'!$B$5),"",'Parâmetros'!$B$4+ROW()-5)</f>
        <v/>
      </c>
      <c r="B12" s="6">
        <f>IF(A12="","",CHOOSE(WEEKDAY(A12,2),"Segunda-feira","Terça-feira","Quarta-feira","Quinta-feira","Sexta-feira","Sábado","Domingo"))</f>
        <v/>
      </c>
      <c r="C12" s="17">
        <f>IF(A12="","",COUNTIFS('Ausências'!$F$5:$F$104,"&lt;="&amp;A12,'Ausências'!$G$5:$G$104,"&gt;="&amp;A12,'Ausências'!$H$5:$H$104,'Parâmetros'!$B$7,'Ausências'!$K$5:$K$104,"OK"))</f>
        <v/>
      </c>
      <c r="D12" s="17">
        <f>IF(A12="","",COUNTIFS(Equipe!$D$5:$D$104,"Sim",Equipe!$F$5:$F$104,"OK"))</f>
        <v/>
      </c>
      <c r="E12" s="17">
        <f>IF(A12="","",MAX(D12-C12,0))</f>
        <v/>
      </c>
      <c r="F12" s="17">
        <f>IF(A12="","",'Parâmetros'!$B$6)</f>
        <v/>
      </c>
      <c r="G12" s="6">
        <f>IF(A12="","",IF(AND(WEEKDAY(A12,2)=7,'Parâmetros'!$B$8="Não"),"Fechado",IF(E12&lt;F12,"Conferir cobertura","Adequada")))</f>
        <v/>
      </c>
      <c r="H12" s="6">
        <f>IF(A12="","",IF(G12="Conferir cobertura","Revisar escala e confirmar cobertura",IF(G12="Fechado","Nenhuma ação","Sem alerta de cobertura")))</f>
        <v/>
      </c>
      <c r="I12" s="17">
        <f>IF(OR(A12="",G12="Fechado"),"",E12)</f>
        <v/>
      </c>
      <c r="J12" s="24">
        <f>IF(G12="Conferir cobertura",A12,"")</f>
        <v/>
      </c>
    </row>
    <row r="13" ht="23" customHeight="1">
      <c r="A13" s="23">
        <f>IF(OR('Parâmetros'!$B$4="",'Parâmetros'!$B$5="",ROW()-4&gt;'Parâmetros'!$B$5),"",'Parâmetros'!$B$4+ROW()-5)</f>
        <v/>
      </c>
      <c r="B13" s="4">
        <f>IF(A13="","",CHOOSE(WEEKDAY(A13,2),"Segunda-feira","Terça-feira","Quarta-feira","Quinta-feira","Sexta-feira","Sábado","Domingo"))</f>
        <v/>
      </c>
      <c r="C13" s="15">
        <f>IF(A13="","",COUNTIFS('Ausências'!$F$5:$F$104,"&lt;="&amp;A13,'Ausências'!$G$5:$G$104,"&gt;="&amp;A13,'Ausências'!$H$5:$H$104,'Parâmetros'!$B$7,'Ausências'!$K$5:$K$104,"OK"))</f>
        <v/>
      </c>
      <c r="D13" s="15">
        <f>IF(A13="","",COUNTIFS(Equipe!$D$5:$D$104,"Sim",Equipe!$F$5:$F$104,"OK"))</f>
        <v/>
      </c>
      <c r="E13" s="15">
        <f>IF(A13="","",MAX(D13-C13,0))</f>
        <v/>
      </c>
      <c r="F13" s="15">
        <f>IF(A13="","",'Parâmetros'!$B$6)</f>
        <v/>
      </c>
      <c r="G13" s="4">
        <f>IF(A13="","",IF(AND(WEEKDAY(A13,2)=7,'Parâmetros'!$B$8="Não"),"Fechado",IF(E13&lt;F13,"Conferir cobertura","Adequada")))</f>
        <v/>
      </c>
      <c r="H13" s="4">
        <f>IF(A13="","",IF(G13="Conferir cobertura","Revisar escala e confirmar cobertura",IF(G13="Fechado","Nenhuma ação","Sem alerta de cobertura")))</f>
        <v/>
      </c>
      <c r="I13" s="15">
        <f>IF(OR(A13="",G13="Fechado"),"",E13)</f>
        <v/>
      </c>
      <c r="J13" s="23">
        <f>IF(G13="Conferir cobertura",A13,"")</f>
        <v/>
      </c>
    </row>
    <row r="14" ht="23" customHeight="1">
      <c r="A14" s="24">
        <f>IF(OR('Parâmetros'!$B$4="",'Parâmetros'!$B$5="",ROW()-4&gt;'Parâmetros'!$B$5),"",'Parâmetros'!$B$4+ROW()-5)</f>
        <v/>
      </c>
      <c r="B14" s="6">
        <f>IF(A14="","",CHOOSE(WEEKDAY(A14,2),"Segunda-feira","Terça-feira","Quarta-feira","Quinta-feira","Sexta-feira","Sábado","Domingo"))</f>
        <v/>
      </c>
      <c r="C14" s="17">
        <f>IF(A14="","",COUNTIFS('Ausências'!$F$5:$F$104,"&lt;="&amp;A14,'Ausências'!$G$5:$G$104,"&gt;="&amp;A14,'Ausências'!$H$5:$H$104,'Parâmetros'!$B$7,'Ausências'!$K$5:$K$104,"OK"))</f>
        <v/>
      </c>
      <c r="D14" s="17">
        <f>IF(A14="","",COUNTIFS(Equipe!$D$5:$D$104,"Sim",Equipe!$F$5:$F$104,"OK"))</f>
        <v/>
      </c>
      <c r="E14" s="17">
        <f>IF(A14="","",MAX(D14-C14,0))</f>
        <v/>
      </c>
      <c r="F14" s="17">
        <f>IF(A14="","",'Parâmetros'!$B$6)</f>
        <v/>
      </c>
      <c r="G14" s="6">
        <f>IF(A14="","",IF(AND(WEEKDAY(A14,2)=7,'Parâmetros'!$B$8="Não"),"Fechado",IF(E14&lt;F14,"Conferir cobertura","Adequada")))</f>
        <v/>
      </c>
      <c r="H14" s="6">
        <f>IF(A14="","",IF(G14="Conferir cobertura","Revisar escala e confirmar cobertura",IF(G14="Fechado","Nenhuma ação","Sem alerta de cobertura")))</f>
        <v/>
      </c>
      <c r="I14" s="17">
        <f>IF(OR(A14="",G14="Fechado"),"",E14)</f>
        <v/>
      </c>
      <c r="J14" s="24">
        <f>IF(G14="Conferir cobertura",A14,"")</f>
        <v/>
      </c>
    </row>
    <row r="15" ht="23" customHeight="1">
      <c r="A15" s="23">
        <f>IF(OR('Parâmetros'!$B$4="",'Parâmetros'!$B$5="",ROW()-4&gt;'Parâmetros'!$B$5),"",'Parâmetros'!$B$4+ROW()-5)</f>
        <v/>
      </c>
      <c r="B15" s="4">
        <f>IF(A15="","",CHOOSE(WEEKDAY(A15,2),"Segunda-feira","Terça-feira","Quarta-feira","Quinta-feira","Sexta-feira","Sábado","Domingo"))</f>
        <v/>
      </c>
      <c r="C15" s="15">
        <f>IF(A15="","",COUNTIFS('Ausências'!$F$5:$F$104,"&lt;="&amp;A15,'Ausências'!$G$5:$G$104,"&gt;="&amp;A15,'Ausências'!$H$5:$H$104,'Parâmetros'!$B$7,'Ausências'!$K$5:$K$104,"OK"))</f>
        <v/>
      </c>
      <c r="D15" s="15">
        <f>IF(A15="","",COUNTIFS(Equipe!$D$5:$D$104,"Sim",Equipe!$F$5:$F$104,"OK"))</f>
        <v/>
      </c>
      <c r="E15" s="15">
        <f>IF(A15="","",MAX(D15-C15,0))</f>
        <v/>
      </c>
      <c r="F15" s="15">
        <f>IF(A15="","",'Parâmetros'!$B$6)</f>
        <v/>
      </c>
      <c r="G15" s="4">
        <f>IF(A15="","",IF(AND(WEEKDAY(A15,2)=7,'Parâmetros'!$B$8="Não"),"Fechado",IF(E15&lt;F15,"Conferir cobertura","Adequada")))</f>
        <v/>
      </c>
      <c r="H15" s="4">
        <f>IF(A15="","",IF(G15="Conferir cobertura","Revisar escala e confirmar cobertura",IF(G15="Fechado","Nenhuma ação","Sem alerta de cobertura")))</f>
        <v/>
      </c>
      <c r="I15" s="15">
        <f>IF(OR(A15="",G15="Fechado"),"",E15)</f>
        <v/>
      </c>
      <c r="J15" s="23">
        <f>IF(G15="Conferir cobertura",A15,"")</f>
        <v/>
      </c>
    </row>
    <row r="16" ht="23" customHeight="1">
      <c r="A16" s="24">
        <f>IF(OR('Parâmetros'!$B$4="",'Parâmetros'!$B$5="",ROW()-4&gt;'Parâmetros'!$B$5),"",'Parâmetros'!$B$4+ROW()-5)</f>
        <v/>
      </c>
      <c r="B16" s="6">
        <f>IF(A16="","",CHOOSE(WEEKDAY(A16,2),"Segunda-feira","Terça-feira","Quarta-feira","Quinta-feira","Sexta-feira","Sábado","Domingo"))</f>
        <v/>
      </c>
      <c r="C16" s="17">
        <f>IF(A16="","",COUNTIFS('Ausências'!$F$5:$F$104,"&lt;="&amp;A16,'Ausências'!$G$5:$G$104,"&gt;="&amp;A16,'Ausências'!$H$5:$H$104,'Parâmetros'!$B$7,'Ausências'!$K$5:$K$104,"OK"))</f>
        <v/>
      </c>
      <c r="D16" s="17">
        <f>IF(A16="","",COUNTIFS(Equipe!$D$5:$D$104,"Sim",Equipe!$F$5:$F$104,"OK"))</f>
        <v/>
      </c>
      <c r="E16" s="17">
        <f>IF(A16="","",MAX(D16-C16,0))</f>
        <v/>
      </c>
      <c r="F16" s="17">
        <f>IF(A16="","",'Parâmetros'!$B$6)</f>
        <v/>
      </c>
      <c r="G16" s="6">
        <f>IF(A16="","",IF(AND(WEEKDAY(A16,2)=7,'Parâmetros'!$B$8="Não"),"Fechado",IF(E16&lt;F16,"Conferir cobertura","Adequada")))</f>
        <v/>
      </c>
      <c r="H16" s="6">
        <f>IF(A16="","",IF(G16="Conferir cobertura","Revisar escala e confirmar cobertura",IF(G16="Fechado","Nenhuma ação","Sem alerta de cobertura")))</f>
        <v/>
      </c>
      <c r="I16" s="17">
        <f>IF(OR(A16="",G16="Fechado"),"",E16)</f>
        <v/>
      </c>
      <c r="J16" s="24">
        <f>IF(G16="Conferir cobertura",A16,"")</f>
        <v/>
      </c>
    </row>
    <row r="17" ht="23" customHeight="1">
      <c r="A17" s="23">
        <f>IF(OR('Parâmetros'!$B$4="",'Parâmetros'!$B$5="",ROW()-4&gt;'Parâmetros'!$B$5),"",'Parâmetros'!$B$4+ROW()-5)</f>
        <v/>
      </c>
      <c r="B17" s="4">
        <f>IF(A17="","",CHOOSE(WEEKDAY(A17,2),"Segunda-feira","Terça-feira","Quarta-feira","Quinta-feira","Sexta-feira","Sábado","Domingo"))</f>
        <v/>
      </c>
      <c r="C17" s="15">
        <f>IF(A17="","",COUNTIFS('Ausências'!$F$5:$F$104,"&lt;="&amp;A17,'Ausências'!$G$5:$G$104,"&gt;="&amp;A17,'Ausências'!$H$5:$H$104,'Parâmetros'!$B$7,'Ausências'!$K$5:$K$104,"OK"))</f>
        <v/>
      </c>
      <c r="D17" s="15">
        <f>IF(A17="","",COUNTIFS(Equipe!$D$5:$D$104,"Sim",Equipe!$F$5:$F$104,"OK"))</f>
        <v/>
      </c>
      <c r="E17" s="15">
        <f>IF(A17="","",MAX(D17-C17,0))</f>
        <v/>
      </c>
      <c r="F17" s="15">
        <f>IF(A17="","",'Parâmetros'!$B$6)</f>
        <v/>
      </c>
      <c r="G17" s="4">
        <f>IF(A17="","",IF(AND(WEEKDAY(A17,2)=7,'Parâmetros'!$B$8="Não"),"Fechado",IF(E17&lt;F17,"Conferir cobertura","Adequada")))</f>
        <v/>
      </c>
      <c r="H17" s="4">
        <f>IF(A17="","",IF(G17="Conferir cobertura","Revisar escala e confirmar cobertura",IF(G17="Fechado","Nenhuma ação","Sem alerta de cobertura")))</f>
        <v/>
      </c>
      <c r="I17" s="15">
        <f>IF(OR(A17="",G17="Fechado"),"",E17)</f>
        <v/>
      </c>
      <c r="J17" s="23">
        <f>IF(G17="Conferir cobertura",A17,"")</f>
        <v/>
      </c>
    </row>
    <row r="18" ht="23" customHeight="1">
      <c r="A18" s="24">
        <f>IF(OR('Parâmetros'!$B$4="",'Parâmetros'!$B$5="",ROW()-4&gt;'Parâmetros'!$B$5),"",'Parâmetros'!$B$4+ROW()-5)</f>
        <v/>
      </c>
      <c r="B18" s="6">
        <f>IF(A18="","",CHOOSE(WEEKDAY(A18,2),"Segunda-feira","Terça-feira","Quarta-feira","Quinta-feira","Sexta-feira","Sábado","Domingo"))</f>
        <v/>
      </c>
      <c r="C18" s="17">
        <f>IF(A18="","",COUNTIFS('Ausências'!$F$5:$F$104,"&lt;="&amp;A18,'Ausências'!$G$5:$G$104,"&gt;="&amp;A18,'Ausências'!$H$5:$H$104,'Parâmetros'!$B$7,'Ausências'!$K$5:$K$104,"OK"))</f>
        <v/>
      </c>
      <c r="D18" s="17">
        <f>IF(A18="","",COUNTIFS(Equipe!$D$5:$D$104,"Sim",Equipe!$F$5:$F$104,"OK"))</f>
        <v/>
      </c>
      <c r="E18" s="17">
        <f>IF(A18="","",MAX(D18-C18,0))</f>
        <v/>
      </c>
      <c r="F18" s="17">
        <f>IF(A18="","",'Parâmetros'!$B$6)</f>
        <v/>
      </c>
      <c r="G18" s="6">
        <f>IF(A18="","",IF(AND(WEEKDAY(A18,2)=7,'Parâmetros'!$B$8="Não"),"Fechado",IF(E18&lt;F18,"Conferir cobertura","Adequada")))</f>
        <v/>
      </c>
      <c r="H18" s="6">
        <f>IF(A18="","",IF(G18="Conferir cobertura","Revisar escala e confirmar cobertura",IF(G18="Fechado","Nenhuma ação","Sem alerta de cobertura")))</f>
        <v/>
      </c>
      <c r="I18" s="17">
        <f>IF(OR(A18="",G18="Fechado"),"",E18)</f>
        <v/>
      </c>
      <c r="J18" s="24">
        <f>IF(G18="Conferir cobertura",A18,"")</f>
        <v/>
      </c>
    </row>
    <row r="19" ht="23" customHeight="1">
      <c r="A19" s="23">
        <f>IF(OR('Parâmetros'!$B$4="",'Parâmetros'!$B$5="",ROW()-4&gt;'Parâmetros'!$B$5),"",'Parâmetros'!$B$4+ROW()-5)</f>
        <v/>
      </c>
      <c r="B19" s="4">
        <f>IF(A19="","",CHOOSE(WEEKDAY(A19,2),"Segunda-feira","Terça-feira","Quarta-feira","Quinta-feira","Sexta-feira","Sábado","Domingo"))</f>
        <v/>
      </c>
      <c r="C19" s="15">
        <f>IF(A19="","",COUNTIFS('Ausências'!$F$5:$F$104,"&lt;="&amp;A19,'Ausências'!$G$5:$G$104,"&gt;="&amp;A19,'Ausências'!$H$5:$H$104,'Parâmetros'!$B$7,'Ausências'!$K$5:$K$104,"OK"))</f>
        <v/>
      </c>
      <c r="D19" s="15">
        <f>IF(A19="","",COUNTIFS(Equipe!$D$5:$D$104,"Sim",Equipe!$F$5:$F$104,"OK"))</f>
        <v/>
      </c>
      <c r="E19" s="15">
        <f>IF(A19="","",MAX(D19-C19,0))</f>
        <v/>
      </c>
      <c r="F19" s="15">
        <f>IF(A19="","",'Parâmetros'!$B$6)</f>
        <v/>
      </c>
      <c r="G19" s="4">
        <f>IF(A19="","",IF(AND(WEEKDAY(A19,2)=7,'Parâmetros'!$B$8="Não"),"Fechado",IF(E19&lt;F19,"Conferir cobertura","Adequada")))</f>
        <v/>
      </c>
      <c r="H19" s="4">
        <f>IF(A19="","",IF(G19="Conferir cobertura","Revisar escala e confirmar cobertura",IF(G19="Fechado","Nenhuma ação","Sem alerta de cobertura")))</f>
        <v/>
      </c>
      <c r="I19" s="15">
        <f>IF(OR(A19="",G19="Fechado"),"",E19)</f>
        <v/>
      </c>
      <c r="J19" s="23">
        <f>IF(G19="Conferir cobertura",A19,"")</f>
        <v/>
      </c>
    </row>
    <row r="20" ht="23" customHeight="1">
      <c r="A20" s="24">
        <f>IF(OR('Parâmetros'!$B$4="",'Parâmetros'!$B$5="",ROW()-4&gt;'Parâmetros'!$B$5),"",'Parâmetros'!$B$4+ROW()-5)</f>
        <v/>
      </c>
      <c r="B20" s="6">
        <f>IF(A20="","",CHOOSE(WEEKDAY(A20,2),"Segunda-feira","Terça-feira","Quarta-feira","Quinta-feira","Sexta-feira","Sábado","Domingo"))</f>
        <v/>
      </c>
      <c r="C20" s="17">
        <f>IF(A20="","",COUNTIFS('Ausências'!$F$5:$F$104,"&lt;="&amp;A20,'Ausências'!$G$5:$G$104,"&gt;="&amp;A20,'Ausências'!$H$5:$H$104,'Parâmetros'!$B$7,'Ausências'!$K$5:$K$104,"OK"))</f>
        <v/>
      </c>
      <c r="D20" s="17">
        <f>IF(A20="","",COUNTIFS(Equipe!$D$5:$D$104,"Sim",Equipe!$F$5:$F$104,"OK"))</f>
        <v/>
      </c>
      <c r="E20" s="17">
        <f>IF(A20="","",MAX(D20-C20,0))</f>
        <v/>
      </c>
      <c r="F20" s="17">
        <f>IF(A20="","",'Parâmetros'!$B$6)</f>
        <v/>
      </c>
      <c r="G20" s="6">
        <f>IF(A20="","",IF(AND(WEEKDAY(A20,2)=7,'Parâmetros'!$B$8="Não"),"Fechado",IF(E20&lt;F20,"Conferir cobertura","Adequada")))</f>
        <v/>
      </c>
      <c r="H20" s="6">
        <f>IF(A20="","",IF(G20="Conferir cobertura","Revisar escala e confirmar cobertura",IF(G20="Fechado","Nenhuma ação","Sem alerta de cobertura")))</f>
        <v/>
      </c>
      <c r="I20" s="17">
        <f>IF(OR(A20="",G20="Fechado"),"",E20)</f>
        <v/>
      </c>
      <c r="J20" s="24">
        <f>IF(G20="Conferir cobertura",A20,"")</f>
        <v/>
      </c>
    </row>
    <row r="21" ht="23" customHeight="1">
      <c r="A21" s="23">
        <f>IF(OR('Parâmetros'!$B$4="",'Parâmetros'!$B$5="",ROW()-4&gt;'Parâmetros'!$B$5),"",'Parâmetros'!$B$4+ROW()-5)</f>
        <v/>
      </c>
      <c r="B21" s="4">
        <f>IF(A21="","",CHOOSE(WEEKDAY(A21,2),"Segunda-feira","Terça-feira","Quarta-feira","Quinta-feira","Sexta-feira","Sábado","Domingo"))</f>
        <v/>
      </c>
      <c r="C21" s="15">
        <f>IF(A21="","",COUNTIFS('Ausências'!$F$5:$F$104,"&lt;="&amp;A21,'Ausências'!$G$5:$G$104,"&gt;="&amp;A21,'Ausências'!$H$5:$H$104,'Parâmetros'!$B$7,'Ausências'!$K$5:$K$104,"OK"))</f>
        <v/>
      </c>
      <c r="D21" s="15">
        <f>IF(A21="","",COUNTIFS(Equipe!$D$5:$D$104,"Sim",Equipe!$F$5:$F$104,"OK"))</f>
        <v/>
      </c>
      <c r="E21" s="15">
        <f>IF(A21="","",MAX(D21-C21,0))</f>
        <v/>
      </c>
      <c r="F21" s="15">
        <f>IF(A21="","",'Parâmetros'!$B$6)</f>
        <v/>
      </c>
      <c r="G21" s="4">
        <f>IF(A21="","",IF(AND(WEEKDAY(A21,2)=7,'Parâmetros'!$B$8="Não"),"Fechado",IF(E21&lt;F21,"Conferir cobertura","Adequada")))</f>
        <v/>
      </c>
      <c r="H21" s="4">
        <f>IF(A21="","",IF(G21="Conferir cobertura","Revisar escala e confirmar cobertura",IF(G21="Fechado","Nenhuma ação","Sem alerta de cobertura")))</f>
        <v/>
      </c>
      <c r="I21" s="15">
        <f>IF(OR(A21="",G21="Fechado"),"",E21)</f>
        <v/>
      </c>
      <c r="J21" s="23">
        <f>IF(G21="Conferir cobertura",A21,"")</f>
        <v/>
      </c>
    </row>
    <row r="22" ht="23" customHeight="1">
      <c r="A22" s="24">
        <f>IF(OR('Parâmetros'!$B$4="",'Parâmetros'!$B$5="",ROW()-4&gt;'Parâmetros'!$B$5),"",'Parâmetros'!$B$4+ROW()-5)</f>
        <v/>
      </c>
      <c r="B22" s="6">
        <f>IF(A22="","",CHOOSE(WEEKDAY(A22,2),"Segunda-feira","Terça-feira","Quarta-feira","Quinta-feira","Sexta-feira","Sábado","Domingo"))</f>
        <v/>
      </c>
      <c r="C22" s="17">
        <f>IF(A22="","",COUNTIFS('Ausências'!$F$5:$F$104,"&lt;="&amp;A22,'Ausências'!$G$5:$G$104,"&gt;="&amp;A22,'Ausências'!$H$5:$H$104,'Parâmetros'!$B$7,'Ausências'!$K$5:$K$104,"OK"))</f>
        <v/>
      </c>
      <c r="D22" s="17">
        <f>IF(A22="","",COUNTIFS(Equipe!$D$5:$D$104,"Sim",Equipe!$F$5:$F$104,"OK"))</f>
        <v/>
      </c>
      <c r="E22" s="17">
        <f>IF(A22="","",MAX(D22-C22,0))</f>
        <v/>
      </c>
      <c r="F22" s="17">
        <f>IF(A22="","",'Parâmetros'!$B$6)</f>
        <v/>
      </c>
      <c r="G22" s="6">
        <f>IF(A22="","",IF(AND(WEEKDAY(A22,2)=7,'Parâmetros'!$B$8="Não"),"Fechado",IF(E22&lt;F22,"Conferir cobertura","Adequada")))</f>
        <v/>
      </c>
      <c r="H22" s="6">
        <f>IF(A22="","",IF(G22="Conferir cobertura","Revisar escala e confirmar cobertura",IF(G22="Fechado","Nenhuma ação","Sem alerta de cobertura")))</f>
        <v/>
      </c>
      <c r="I22" s="17">
        <f>IF(OR(A22="",G22="Fechado"),"",E22)</f>
        <v/>
      </c>
      <c r="J22" s="24">
        <f>IF(G22="Conferir cobertura",A22,"")</f>
        <v/>
      </c>
    </row>
    <row r="23" ht="23" customHeight="1">
      <c r="A23" s="23">
        <f>IF(OR('Parâmetros'!$B$4="",'Parâmetros'!$B$5="",ROW()-4&gt;'Parâmetros'!$B$5),"",'Parâmetros'!$B$4+ROW()-5)</f>
        <v/>
      </c>
      <c r="B23" s="4">
        <f>IF(A23="","",CHOOSE(WEEKDAY(A23,2),"Segunda-feira","Terça-feira","Quarta-feira","Quinta-feira","Sexta-feira","Sábado","Domingo"))</f>
        <v/>
      </c>
      <c r="C23" s="15">
        <f>IF(A23="","",COUNTIFS('Ausências'!$F$5:$F$104,"&lt;="&amp;A23,'Ausências'!$G$5:$G$104,"&gt;="&amp;A23,'Ausências'!$H$5:$H$104,'Parâmetros'!$B$7,'Ausências'!$K$5:$K$104,"OK"))</f>
        <v/>
      </c>
      <c r="D23" s="15">
        <f>IF(A23="","",COUNTIFS(Equipe!$D$5:$D$104,"Sim",Equipe!$F$5:$F$104,"OK"))</f>
        <v/>
      </c>
      <c r="E23" s="15">
        <f>IF(A23="","",MAX(D23-C23,0))</f>
        <v/>
      </c>
      <c r="F23" s="15">
        <f>IF(A23="","",'Parâmetros'!$B$6)</f>
        <v/>
      </c>
      <c r="G23" s="4">
        <f>IF(A23="","",IF(AND(WEEKDAY(A23,2)=7,'Parâmetros'!$B$8="Não"),"Fechado",IF(E23&lt;F23,"Conferir cobertura","Adequada")))</f>
        <v/>
      </c>
      <c r="H23" s="4">
        <f>IF(A23="","",IF(G23="Conferir cobertura","Revisar escala e confirmar cobertura",IF(G23="Fechado","Nenhuma ação","Sem alerta de cobertura")))</f>
        <v/>
      </c>
      <c r="I23" s="15">
        <f>IF(OR(A23="",G23="Fechado"),"",E23)</f>
        <v/>
      </c>
      <c r="J23" s="23">
        <f>IF(G23="Conferir cobertura",A23,"")</f>
        <v/>
      </c>
    </row>
    <row r="24" ht="23" customHeight="1">
      <c r="A24" s="24">
        <f>IF(OR('Parâmetros'!$B$4="",'Parâmetros'!$B$5="",ROW()-4&gt;'Parâmetros'!$B$5),"",'Parâmetros'!$B$4+ROW()-5)</f>
        <v/>
      </c>
      <c r="B24" s="6">
        <f>IF(A24="","",CHOOSE(WEEKDAY(A24,2),"Segunda-feira","Terça-feira","Quarta-feira","Quinta-feira","Sexta-feira","Sábado","Domingo"))</f>
        <v/>
      </c>
      <c r="C24" s="17">
        <f>IF(A24="","",COUNTIFS('Ausências'!$F$5:$F$104,"&lt;="&amp;A24,'Ausências'!$G$5:$G$104,"&gt;="&amp;A24,'Ausências'!$H$5:$H$104,'Parâmetros'!$B$7,'Ausências'!$K$5:$K$104,"OK"))</f>
        <v/>
      </c>
      <c r="D24" s="17">
        <f>IF(A24="","",COUNTIFS(Equipe!$D$5:$D$104,"Sim",Equipe!$F$5:$F$104,"OK"))</f>
        <v/>
      </c>
      <c r="E24" s="17">
        <f>IF(A24="","",MAX(D24-C24,0))</f>
        <v/>
      </c>
      <c r="F24" s="17">
        <f>IF(A24="","",'Parâmetros'!$B$6)</f>
        <v/>
      </c>
      <c r="G24" s="6">
        <f>IF(A24="","",IF(AND(WEEKDAY(A24,2)=7,'Parâmetros'!$B$8="Não"),"Fechado",IF(E24&lt;F24,"Conferir cobertura","Adequada")))</f>
        <v/>
      </c>
      <c r="H24" s="6">
        <f>IF(A24="","",IF(G24="Conferir cobertura","Revisar escala e confirmar cobertura",IF(G24="Fechado","Nenhuma ação","Sem alerta de cobertura")))</f>
        <v/>
      </c>
      <c r="I24" s="17">
        <f>IF(OR(A24="",G24="Fechado"),"",E24)</f>
        <v/>
      </c>
      <c r="J24" s="24">
        <f>IF(G24="Conferir cobertura",A24,"")</f>
        <v/>
      </c>
    </row>
    <row r="25" ht="23" customHeight="1">
      <c r="A25" s="23">
        <f>IF(OR('Parâmetros'!$B$4="",'Parâmetros'!$B$5="",ROW()-4&gt;'Parâmetros'!$B$5),"",'Parâmetros'!$B$4+ROW()-5)</f>
        <v/>
      </c>
      <c r="B25" s="4">
        <f>IF(A25="","",CHOOSE(WEEKDAY(A25,2),"Segunda-feira","Terça-feira","Quarta-feira","Quinta-feira","Sexta-feira","Sábado","Domingo"))</f>
        <v/>
      </c>
      <c r="C25" s="15">
        <f>IF(A25="","",COUNTIFS('Ausências'!$F$5:$F$104,"&lt;="&amp;A25,'Ausências'!$G$5:$G$104,"&gt;="&amp;A25,'Ausências'!$H$5:$H$104,'Parâmetros'!$B$7,'Ausências'!$K$5:$K$104,"OK"))</f>
        <v/>
      </c>
      <c r="D25" s="15">
        <f>IF(A25="","",COUNTIFS(Equipe!$D$5:$D$104,"Sim",Equipe!$F$5:$F$104,"OK"))</f>
        <v/>
      </c>
      <c r="E25" s="15">
        <f>IF(A25="","",MAX(D25-C25,0))</f>
        <v/>
      </c>
      <c r="F25" s="15">
        <f>IF(A25="","",'Parâmetros'!$B$6)</f>
        <v/>
      </c>
      <c r="G25" s="4">
        <f>IF(A25="","",IF(AND(WEEKDAY(A25,2)=7,'Parâmetros'!$B$8="Não"),"Fechado",IF(E25&lt;F25,"Conferir cobertura","Adequada")))</f>
        <v/>
      </c>
      <c r="H25" s="4">
        <f>IF(A25="","",IF(G25="Conferir cobertura","Revisar escala e confirmar cobertura",IF(G25="Fechado","Nenhuma ação","Sem alerta de cobertura")))</f>
        <v/>
      </c>
      <c r="I25" s="15">
        <f>IF(OR(A25="",G25="Fechado"),"",E25)</f>
        <v/>
      </c>
      <c r="J25" s="23">
        <f>IF(G25="Conferir cobertura",A25,"")</f>
        <v/>
      </c>
    </row>
    <row r="26" ht="23" customHeight="1">
      <c r="A26" s="24">
        <f>IF(OR('Parâmetros'!$B$4="",'Parâmetros'!$B$5="",ROW()-4&gt;'Parâmetros'!$B$5),"",'Parâmetros'!$B$4+ROW()-5)</f>
        <v/>
      </c>
      <c r="B26" s="6">
        <f>IF(A26="","",CHOOSE(WEEKDAY(A26,2),"Segunda-feira","Terça-feira","Quarta-feira","Quinta-feira","Sexta-feira","Sábado","Domingo"))</f>
        <v/>
      </c>
      <c r="C26" s="17">
        <f>IF(A26="","",COUNTIFS('Ausências'!$F$5:$F$104,"&lt;="&amp;A26,'Ausências'!$G$5:$G$104,"&gt;="&amp;A26,'Ausências'!$H$5:$H$104,'Parâmetros'!$B$7,'Ausências'!$K$5:$K$104,"OK"))</f>
        <v/>
      </c>
      <c r="D26" s="17">
        <f>IF(A26="","",COUNTIFS(Equipe!$D$5:$D$104,"Sim",Equipe!$F$5:$F$104,"OK"))</f>
        <v/>
      </c>
      <c r="E26" s="17">
        <f>IF(A26="","",MAX(D26-C26,0))</f>
        <v/>
      </c>
      <c r="F26" s="17">
        <f>IF(A26="","",'Parâmetros'!$B$6)</f>
        <v/>
      </c>
      <c r="G26" s="6">
        <f>IF(A26="","",IF(AND(WEEKDAY(A26,2)=7,'Parâmetros'!$B$8="Não"),"Fechado",IF(E26&lt;F26,"Conferir cobertura","Adequada")))</f>
        <v/>
      </c>
      <c r="H26" s="6">
        <f>IF(A26="","",IF(G26="Conferir cobertura","Revisar escala e confirmar cobertura",IF(G26="Fechado","Nenhuma ação","Sem alerta de cobertura")))</f>
        <v/>
      </c>
      <c r="I26" s="17">
        <f>IF(OR(A26="",G26="Fechado"),"",E26)</f>
        <v/>
      </c>
      <c r="J26" s="24">
        <f>IF(G26="Conferir cobertura",A26,"")</f>
        <v/>
      </c>
    </row>
    <row r="27" ht="23" customHeight="1">
      <c r="A27" s="23">
        <f>IF(OR('Parâmetros'!$B$4="",'Parâmetros'!$B$5="",ROW()-4&gt;'Parâmetros'!$B$5),"",'Parâmetros'!$B$4+ROW()-5)</f>
        <v/>
      </c>
      <c r="B27" s="4">
        <f>IF(A27="","",CHOOSE(WEEKDAY(A27,2),"Segunda-feira","Terça-feira","Quarta-feira","Quinta-feira","Sexta-feira","Sábado","Domingo"))</f>
        <v/>
      </c>
      <c r="C27" s="15">
        <f>IF(A27="","",COUNTIFS('Ausências'!$F$5:$F$104,"&lt;="&amp;A27,'Ausências'!$G$5:$G$104,"&gt;="&amp;A27,'Ausências'!$H$5:$H$104,'Parâmetros'!$B$7,'Ausências'!$K$5:$K$104,"OK"))</f>
        <v/>
      </c>
      <c r="D27" s="15">
        <f>IF(A27="","",COUNTIFS(Equipe!$D$5:$D$104,"Sim",Equipe!$F$5:$F$104,"OK"))</f>
        <v/>
      </c>
      <c r="E27" s="15">
        <f>IF(A27="","",MAX(D27-C27,0))</f>
        <v/>
      </c>
      <c r="F27" s="15">
        <f>IF(A27="","",'Parâmetros'!$B$6)</f>
        <v/>
      </c>
      <c r="G27" s="4">
        <f>IF(A27="","",IF(AND(WEEKDAY(A27,2)=7,'Parâmetros'!$B$8="Não"),"Fechado",IF(E27&lt;F27,"Conferir cobertura","Adequada")))</f>
        <v/>
      </c>
      <c r="H27" s="4">
        <f>IF(A27="","",IF(G27="Conferir cobertura","Revisar escala e confirmar cobertura",IF(G27="Fechado","Nenhuma ação","Sem alerta de cobertura")))</f>
        <v/>
      </c>
      <c r="I27" s="15">
        <f>IF(OR(A27="",G27="Fechado"),"",E27)</f>
        <v/>
      </c>
      <c r="J27" s="23">
        <f>IF(G27="Conferir cobertura",A27,"")</f>
        <v/>
      </c>
    </row>
    <row r="28" ht="23" customHeight="1">
      <c r="A28" s="24">
        <f>IF(OR('Parâmetros'!$B$4="",'Parâmetros'!$B$5="",ROW()-4&gt;'Parâmetros'!$B$5),"",'Parâmetros'!$B$4+ROW()-5)</f>
        <v/>
      </c>
      <c r="B28" s="6">
        <f>IF(A28="","",CHOOSE(WEEKDAY(A28,2),"Segunda-feira","Terça-feira","Quarta-feira","Quinta-feira","Sexta-feira","Sábado","Domingo"))</f>
        <v/>
      </c>
      <c r="C28" s="17">
        <f>IF(A28="","",COUNTIFS('Ausências'!$F$5:$F$104,"&lt;="&amp;A28,'Ausências'!$G$5:$G$104,"&gt;="&amp;A28,'Ausências'!$H$5:$H$104,'Parâmetros'!$B$7,'Ausências'!$K$5:$K$104,"OK"))</f>
        <v/>
      </c>
      <c r="D28" s="17">
        <f>IF(A28="","",COUNTIFS(Equipe!$D$5:$D$104,"Sim",Equipe!$F$5:$F$104,"OK"))</f>
        <v/>
      </c>
      <c r="E28" s="17">
        <f>IF(A28="","",MAX(D28-C28,0))</f>
        <v/>
      </c>
      <c r="F28" s="17">
        <f>IF(A28="","",'Parâmetros'!$B$6)</f>
        <v/>
      </c>
      <c r="G28" s="6">
        <f>IF(A28="","",IF(AND(WEEKDAY(A28,2)=7,'Parâmetros'!$B$8="Não"),"Fechado",IF(E28&lt;F28,"Conferir cobertura","Adequada")))</f>
        <v/>
      </c>
      <c r="H28" s="6">
        <f>IF(A28="","",IF(G28="Conferir cobertura","Revisar escala e confirmar cobertura",IF(G28="Fechado","Nenhuma ação","Sem alerta de cobertura")))</f>
        <v/>
      </c>
      <c r="I28" s="17">
        <f>IF(OR(A28="",G28="Fechado"),"",E28)</f>
        <v/>
      </c>
      <c r="J28" s="24">
        <f>IF(G28="Conferir cobertura",A28,"")</f>
        <v/>
      </c>
    </row>
    <row r="29" ht="23" customHeight="1">
      <c r="A29" s="23">
        <f>IF(OR('Parâmetros'!$B$4="",'Parâmetros'!$B$5="",ROW()-4&gt;'Parâmetros'!$B$5),"",'Parâmetros'!$B$4+ROW()-5)</f>
        <v/>
      </c>
      <c r="B29" s="4">
        <f>IF(A29="","",CHOOSE(WEEKDAY(A29,2),"Segunda-feira","Terça-feira","Quarta-feira","Quinta-feira","Sexta-feira","Sábado","Domingo"))</f>
        <v/>
      </c>
      <c r="C29" s="15">
        <f>IF(A29="","",COUNTIFS('Ausências'!$F$5:$F$104,"&lt;="&amp;A29,'Ausências'!$G$5:$G$104,"&gt;="&amp;A29,'Ausências'!$H$5:$H$104,'Parâmetros'!$B$7,'Ausências'!$K$5:$K$104,"OK"))</f>
        <v/>
      </c>
      <c r="D29" s="15">
        <f>IF(A29="","",COUNTIFS(Equipe!$D$5:$D$104,"Sim",Equipe!$F$5:$F$104,"OK"))</f>
        <v/>
      </c>
      <c r="E29" s="15">
        <f>IF(A29="","",MAX(D29-C29,0))</f>
        <v/>
      </c>
      <c r="F29" s="15">
        <f>IF(A29="","",'Parâmetros'!$B$6)</f>
        <v/>
      </c>
      <c r="G29" s="4">
        <f>IF(A29="","",IF(AND(WEEKDAY(A29,2)=7,'Parâmetros'!$B$8="Não"),"Fechado",IF(E29&lt;F29,"Conferir cobertura","Adequada")))</f>
        <v/>
      </c>
      <c r="H29" s="4">
        <f>IF(A29="","",IF(G29="Conferir cobertura","Revisar escala e confirmar cobertura",IF(G29="Fechado","Nenhuma ação","Sem alerta de cobertura")))</f>
        <v/>
      </c>
      <c r="I29" s="15">
        <f>IF(OR(A29="",G29="Fechado"),"",E29)</f>
        <v/>
      </c>
      <c r="J29" s="23">
        <f>IF(G29="Conferir cobertura",A29,"")</f>
        <v/>
      </c>
    </row>
    <row r="30" ht="23" customHeight="1">
      <c r="A30" s="24">
        <f>IF(OR('Parâmetros'!$B$4="",'Parâmetros'!$B$5="",ROW()-4&gt;'Parâmetros'!$B$5),"",'Parâmetros'!$B$4+ROW()-5)</f>
        <v/>
      </c>
      <c r="B30" s="6">
        <f>IF(A30="","",CHOOSE(WEEKDAY(A30,2),"Segunda-feira","Terça-feira","Quarta-feira","Quinta-feira","Sexta-feira","Sábado","Domingo"))</f>
        <v/>
      </c>
      <c r="C30" s="17">
        <f>IF(A30="","",COUNTIFS('Ausências'!$F$5:$F$104,"&lt;="&amp;A30,'Ausências'!$G$5:$G$104,"&gt;="&amp;A30,'Ausências'!$H$5:$H$104,'Parâmetros'!$B$7,'Ausências'!$K$5:$K$104,"OK"))</f>
        <v/>
      </c>
      <c r="D30" s="17">
        <f>IF(A30="","",COUNTIFS(Equipe!$D$5:$D$104,"Sim",Equipe!$F$5:$F$104,"OK"))</f>
        <v/>
      </c>
      <c r="E30" s="17">
        <f>IF(A30="","",MAX(D30-C30,0))</f>
        <v/>
      </c>
      <c r="F30" s="17">
        <f>IF(A30="","",'Parâmetros'!$B$6)</f>
        <v/>
      </c>
      <c r="G30" s="6">
        <f>IF(A30="","",IF(AND(WEEKDAY(A30,2)=7,'Parâmetros'!$B$8="Não"),"Fechado",IF(E30&lt;F30,"Conferir cobertura","Adequada")))</f>
        <v/>
      </c>
      <c r="H30" s="6">
        <f>IF(A30="","",IF(G30="Conferir cobertura","Revisar escala e confirmar cobertura",IF(G30="Fechado","Nenhuma ação","Sem alerta de cobertura")))</f>
        <v/>
      </c>
      <c r="I30" s="17">
        <f>IF(OR(A30="",G30="Fechado"),"",E30)</f>
        <v/>
      </c>
      <c r="J30" s="24">
        <f>IF(G30="Conferir cobertura",A30,"")</f>
        <v/>
      </c>
    </row>
    <row r="31" ht="23" customHeight="1">
      <c r="A31" s="23">
        <f>IF(OR('Parâmetros'!$B$4="",'Parâmetros'!$B$5="",ROW()-4&gt;'Parâmetros'!$B$5),"",'Parâmetros'!$B$4+ROW()-5)</f>
        <v/>
      </c>
      <c r="B31" s="4">
        <f>IF(A31="","",CHOOSE(WEEKDAY(A31,2),"Segunda-feira","Terça-feira","Quarta-feira","Quinta-feira","Sexta-feira","Sábado","Domingo"))</f>
        <v/>
      </c>
      <c r="C31" s="15">
        <f>IF(A31="","",COUNTIFS('Ausências'!$F$5:$F$104,"&lt;="&amp;A31,'Ausências'!$G$5:$G$104,"&gt;="&amp;A31,'Ausências'!$H$5:$H$104,'Parâmetros'!$B$7,'Ausências'!$K$5:$K$104,"OK"))</f>
        <v/>
      </c>
      <c r="D31" s="15">
        <f>IF(A31="","",COUNTIFS(Equipe!$D$5:$D$104,"Sim",Equipe!$F$5:$F$104,"OK"))</f>
        <v/>
      </c>
      <c r="E31" s="15">
        <f>IF(A31="","",MAX(D31-C31,0))</f>
        <v/>
      </c>
      <c r="F31" s="15">
        <f>IF(A31="","",'Parâmetros'!$B$6)</f>
        <v/>
      </c>
      <c r="G31" s="4">
        <f>IF(A31="","",IF(AND(WEEKDAY(A31,2)=7,'Parâmetros'!$B$8="Não"),"Fechado",IF(E31&lt;F31,"Conferir cobertura","Adequada")))</f>
        <v/>
      </c>
      <c r="H31" s="4">
        <f>IF(A31="","",IF(G31="Conferir cobertura","Revisar escala e confirmar cobertura",IF(G31="Fechado","Nenhuma ação","Sem alerta de cobertura")))</f>
        <v/>
      </c>
      <c r="I31" s="15">
        <f>IF(OR(A31="",G31="Fechado"),"",E31)</f>
        <v/>
      </c>
      <c r="J31" s="23">
        <f>IF(G31="Conferir cobertura",A31,"")</f>
        <v/>
      </c>
    </row>
    <row r="32" ht="23" customHeight="1">
      <c r="A32" s="24">
        <f>IF(OR('Parâmetros'!$B$4="",'Parâmetros'!$B$5="",ROW()-4&gt;'Parâmetros'!$B$5),"",'Parâmetros'!$B$4+ROW()-5)</f>
        <v/>
      </c>
      <c r="B32" s="6">
        <f>IF(A32="","",CHOOSE(WEEKDAY(A32,2),"Segunda-feira","Terça-feira","Quarta-feira","Quinta-feira","Sexta-feira","Sábado","Domingo"))</f>
        <v/>
      </c>
      <c r="C32" s="17">
        <f>IF(A32="","",COUNTIFS('Ausências'!$F$5:$F$104,"&lt;="&amp;A32,'Ausências'!$G$5:$G$104,"&gt;="&amp;A32,'Ausências'!$H$5:$H$104,'Parâmetros'!$B$7,'Ausências'!$K$5:$K$104,"OK"))</f>
        <v/>
      </c>
      <c r="D32" s="17">
        <f>IF(A32="","",COUNTIFS(Equipe!$D$5:$D$104,"Sim",Equipe!$F$5:$F$104,"OK"))</f>
        <v/>
      </c>
      <c r="E32" s="17">
        <f>IF(A32="","",MAX(D32-C32,0))</f>
        <v/>
      </c>
      <c r="F32" s="17">
        <f>IF(A32="","",'Parâmetros'!$B$6)</f>
        <v/>
      </c>
      <c r="G32" s="6">
        <f>IF(A32="","",IF(AND(WEEKDAY(A32,2)=7,'Parâmetros'!$B$8="Não"),"Fechado",IF(E32&lt;F32,"Conferir cobertura","Adequada")))</f>
        <v/>
      </c>
      <c r="H32" s="6">
        <f>IF(A32="","",IF(G32="Conferir cobertura","Revisar escala e confirmar cobertura",IF(G32="Fechado","Nenhuma ação","Sem alerta de cobertura")))</f>
        <v/>
      </c>
      <c r="I32" s="17">
        <f>IF(OR(A32="",G32="Fechado"),"",E32)</f>
        <v/>
      </c>
      <c r="J32" s="24">
        <f>IF(G32="Conferir cobertura",A32,"")</f>
        <v/>
      </c>
    </row>
    <row r="33" ht="23" customHeight="1">
      <c r="A33" s="23">
        <f>IF(OR('Parâmetros'!$B$4="",'Parâmetros'!$B$5="",ROW()-4&gt;'Parâmetros'!$B$5),"",'Parâmetros'!$B$4+ROW()-5)</f>
        <v/>
      </c>
      <c r="B33" s="4">
        <f>IF(A33="","",CHOOSE(WEEKDAY(A33,2),"Segunda-feira","Terça-feira","Quarta-feira","Quinta-feira","Sexta-feira","Sábado","Domingo"))</f>
        <v/>
      </c>
      <c r="C33" s="15">
        <f>IF(A33="","",COUNTIFS('Ausências'!$F$5:$F$104,"&lt;="&amp;A33,'Ausências'!$G$5:$G$104,"&gt;="&amp;A33,'Ausências'!$H$5:$H$104,'Parâmetros'!$B$7,'Ausências'!$K$5:$K$104,"OK"))</f>
        <v/>
      </c>
      <c r="D33" s="15">
        <f>IF(A33="","",COUNTIFS(Equipe!$D$5:$D$104,"Sim",Equipe!$F$5:$F$104,"OK"))</f>
        <v/>
      </c>
      <c r="E33" s="15">
        <f>IF(A33="","",MAX(D33-C33,0))</f>
        <v/>
      </c>
      <c r="F33" s="15">
        <f>IF(A33="","",'Parâmetros'!$B$6)</f>
        <v/>
      </c>
      <c r="G33" s="4">
        <f>IF(A33="","",IF(AND(WEEKDAY(A33,2)=7,'Parâmetros'!$B$8="Não"),"Fechado",IF(E33&lt;F33,"Conferir cobertura","Adequada")))</f>
        <v/>
      </c>
      <c r="H33" s="4">
        <f>IF(A33="","",IF(G33="Conferir cobertura","Revisar escala e confirmar cobertura",IF(G33="Fechado","Nenhuma ação","Sem alerta de cobertura")))</f>
        <v/>
      </c>
      <c r="I33" s="15">
        <f>IF(OR(A33="",G33="Fechado"),"",E33)</f>
        <v/>
      </c>
      <c r="J33" s="23">
        <f>IF(G33="Conferir cobertura",A33,"")</f>
        <v/>
      </c>
    </row>
    <row r="34" ht="23" customHeight="1">
      <c r="A34" s="24">
        <f>IF(OR('Parâmetros'!$B$4="",'Parâmetros'!$B$5="",ROW()-4&gt;'Parâmetros'!$B$5),"",'Parâmetros'!$B$4+ROW()-5)</f>
        <v/>
      </c>
      <c r="B34" s="6">
        <f>IF(A34="","",CHOOSE(WEEKDAY(A34,2),"Segunda-feira","Terça-feira","Quarta-feira","Quinta-feira","Sexta-feira","Sábado","Domingo"))</f>
        <v/>
      </c>
      <c r="C34" s="17">
        <f>IF(A34="","",COUNTIFS('Ausências'!$F$5:$F$104,"&lt;="&amp;A34,'Ausências'!$G$5:$G$104,"&gt;="&amp;A34,'Ausências'!$H$5:$H$104,'Parâmetros'!$B$7,'Ausências'!$K$5:$K$104,"OK"))</f>
        <v/>
      </c>
      <c r="D34" s="17">
        <f>IF(A34="","",COUNTIFS(Equipe!$D$5:$D$104,"Sim",Equipe!$F$5:$F$104,"OK"))</f>
        <v/>
      </c>
      <c r="E34" s="17">
        <f>IF(A34="","",MAX(D34-C34,0))</f>
        <v/>
      </c>
      <c r="F34" s="17">
        <f>IF(A34="","",'Parâmetros'!$B$6)</f>
        <v/>
      </c>
      <c r="G34" s="6">
        <f>IF(A34="","",IF(AND(WEEKDAY(A34,2)=7,'Parâmetros'!$B$8="Não"),"Fechado",IF(E34&lt;F34,"Conferir cobertura","Adequada")))</f>
        <v/>
      </c>
      <c r="H34" s="6">
        <f>IF(A34="","",IF(G34="Conferir cobertura","Revisar escala e confirmar cobertura",IF(G34="Fechado","Nenhuma ação","Sem alerta de cobertura")))</f>
        <v/>
      </c>
      <c r="I34" s="17">
        <f>IF(OR(A34="",G34="Fechado"),"",E34)</f>
        <v/>
      </c>
      <c r="J34" s="24">
        <f>IF(G34="Conferir cobertura",A34,"")</f>
        <v/>
      </c>
    </row>
    <row r="35" ht="23" customHeight="1">
      <c r="A35" s="23">
        <f>IF(OR('Parâmetros'!$B$4="",'Parâmetros'!$B$5="",ROW()-4&gt;'Parâmetros'!$B$5),"",'Parâmetros'!$B$4+ROW()-5)</f>
        <v/>
      </c>
      <c r="B35" s="4">
        <f>IF(A35="","",CHOOSE(WEEKDAY(A35,2),"Segunda-feira","Terça-feira","Quarta-feira","Quinta-feira","Sexta-feira","Sábado","Domingo"))</f>
        <v/>
      </c>
      <c r="C35" s="15">
        <f>IF(A35="","",COUNTIFS('Ausências'!$F$5:$F$104,"&lt;="&amp;A35,'Ausências'!$G$5:$G$104,"&gt;="&amp;A35,'Ausências'!$H$5:$H$104,'Parâmetros'!$B$7,'Ausências'!$K$5:$K$104,"OK"))</f>
        <v/>
      </c>
      <c r="D35" s="15">
        <f>IF(A35="","",COUNTIFS(Equipe!$D$5:$D$104,"Sim",Equipe!$F$5:$F$104,"OK"))</f>
        <v/>
      </c>
      <c r="E35" s="15">
        <f>IF(A35="","",MAX(D35-C35,0))</f>
        <v/>
      </c>
      <c r="F35" s="15">
        <f>IF(A35="","",'Parâmetros'!$B$6)</f>
        <v/>
      </c>
      <c r="G35" s="4">
        <f>IF(A35="","",IF(AND(WEEKDAY(A35,2)=7,'Parâmetros'!$B$8="Não"),"Fechado",IF(E35&lt;F35,"Conferir cobertura","Adequada")))</f>
        <v/>
      </c>
      <c r="H35" s="4">
        <f>IF(A35="","",IF(G35="Conferir cobertura","Revisar escala e confirmar cobertura",IF(G35="Fechado","Nenhuma ação","Sem alerta de cobertura")))</f>
        <v/>
      </c>
      <c r="I35" s="15">
        <f>IF(OR(A35="",G35="Fechado"),"",E35)</f>
        <v/>
      </c>
      <c r="J35" s="23">
        <f>IF(G35="Conferir cobertura",A35,"")</f>
        <v/>
      </c>
    </row>
    <row r="36" ht="23" customHeight="1">
      <c r="A36" s="24">
        <f>IF(OR('Parâmetros'!$B$4="",'Parâmetros'!$B$5="",ROW()-4&gt;'Parâmetros'!$B$5),"",'Parâmetros'!$B$4+ROW()-5)</f>
        <v/>
      </c>
      <c r="B36" s="6">
        <f>IF(A36="","",CHOOSE(WEEKDAY(A36,2),"Segunda-feira","Terça-feira","Quarta-feira","Quinta-feira","Sexta-feira","Sábado","Domingo"))</f>
        <v/>
      </c>
      <c r="C36" s="17">
        <f>IF(A36="","",COUNTIFS('Ausências'!$F$5:$F$104,"&lt;="&amp;A36,'Ausências'!$G$5:$G$104,"&gt;="&amp;A36,'Ausências'!$H$5:$H$104,'Parâmetros'!$B$7,'Ausências'!$K$5:$K$104,"OK"))</f>
        <v/>
      </c>
      <c r="D36" s="17">
        <f>IF(A36="","",COUNTIFS(Equipe!$D$5:$D$104,"Sim",Equipe!$F$5:$F$104,"OK"))</f>
        <v/>
      </c>
      <c r="E36" s="17">
        <f>IF(A36="","",MAX(D36-C36,0))</f>
        <v/>
      </c>
      <c r="F36" s="17">
        <f>IF(A36="","",'Parâmetros'!$B$6)</f>
        <v/>
      </c>
      <c r="G36" s="6">
        <f>IF(A36="","",IF(AND(WEEKDAY(A36,2)=7,'Parâmetros'!$B$8="Não"),"Fechado",IF(E36&lt;F36,"Conferir cobertura","Adequada")))</f>
        <v/>
      </c>
      <c r="H36" s="6">
        <f>IF(A36="","",IF(G36="Conferir cobertura","Revisar escala e confirmar cobertura",IF(G36="Fechado","Nenhuma ação","Sem alerta de cobertura")))</f>
        <v/>
      </c>
      <c r="I36" s="17">
        <f>IF(OR(A36="",G36="Fechado"),"",E36)</f>
        <v/>
      </c>
      <c r="J36" s="24">
        <f>IF(G36="Conferir cobertura",A36,"")</f>
        <v/>
      </c>
    </row>
    <row r="37" ht="23" customHeight="1">
      <c r="A37" s="23">
        <f>IF(OR('Parâmetros'!$B$4="",'Parâmetros'!$B$5="",ROW()-4&gt;'Parâmetros'!$B$5),"",'Parâmetros'!$B$4+ROW()-5)</f>
        <v/>
      </c>
      <c r="B37" s="4">
        <f>IF(A37="","",CHOOSE(WEEKDAY(A37,2),"Segunda-feira","Terça-feira","Quarta-feira","Quinta-feira","Sexta-feira","Sábado","Domingo"))</f>
        <v/>
      </c>
      <c r="C37" s="15">
        <f>IF(A37="","",COUNTIFS('Ausências'!$F$5:$F$104,"&lt;="&amp;A37,'Ausências'!$G$5:$G$104,"&gt;="&amp;A37,'Ausências'!$H$5:$H$104,'Parâmetros'!$B$7,'Ausências'!$K$5:$K$104,"OK"))</f>
        <v/>
      </c>
      <c r="D37" s="15">
        <f>IF(A37="","",COUNTIFS(Equipe!$D$5:$D$104,"Sim",Equipe!$F$5:$F$104,"OK"))</f>
        <v/>
      </c>
      <c r="E37" s="15">
        <f>IF(A37="","",MAX(D37-C37,0))</f>
        <v/>
      </c>
      <c r="F37" s="15">
        <f>IF(A37="","",'Parâmetros'!$B$6)</f>
        <v/>
      </c>
      <c r="G37" s="4">
        <f>IF(A37="","",IF(AND(WEEKDAY(A37,2)=7,'Parâmetros'!$B$8="Não"),"Fechado",IF(E37&lt;F37,"Conferir cobertura","Adequada")))</f>
        <v/>
      </c>
      <c r="H37" s="4">
        <f>IF(A37="","",IF(G37="Conferir cobertura","Revisar escala e confirmar cobertura",IF(G37="Fechado","Nenhuma ação","Sem alerta de cobertura")))</f>
        <v/>
      </c>
      <c r="I37" s="15">
        <f>IF(OR(A37="",G37="Fechado"),"",E37)</f>
        <v/>
      </c>
      <c r="J37" s="23">
        <f>IF(G37="Conferir cobertura",A37,"")</f>
        <v/>
      </c>
    </row>
    <row r="38" ht="23" customHeight="1">
      <c r="A38" s="24">
        <f>IF(OR('Parâmetros'!$B$4="",'Parâmetros'!$B$5="",ROW()-4&gt;'Parâmetros'!$B$5),"",'Parâmetros'!$B$4+ROW()-5)</f>
        <v/>
      </c>
      <c r="B38" s="6">
        <f>IF(A38="","",CHOOSE(WEEKDAY(A38,2),"Segunda-feira","Terça-feira","Quarta-feira","Quinta-feira","Sexta-feira","Sábado","Domingo"))</f>
        <v/>
      </c>
      <c r="C38" s="17">
        <f>IF(A38="","",COUNTIFS('Ausências'!$F$5:$F$104,"&lt;="&amp;A38,'Ausências'!$G$5:$G$104,"&gt;="&amp;A38,'Ausências'!$H$5:$H$104,'Parâmetros'!$B$7,'Ausências'!$K$5:$K$104,"OK"))</f>
        <v/>
      </c>
      <c r="D38" s="17">
        <f>IF(A38="","",COUNTIFS(Equipe!$D$5:$D$104,"Sim",Equipe!$F$5:$F$104,"OK"))</f>
        <v/>
      </c>
      <c r="E38" s="17">
        <f>IF(A38="","",MAX(D38-C38,0))</f>
        <v/>
      </c>
      <c r="F38" s="17">
        <f>IF(A38="","",'Parâmetros'!$B$6)</f>
        <v/>
      </c>
      <c r="G38" s="6">
        <f>IF(A38="","",IF(AND(WEEKDAY(A38,2)=7,'Parâmetros'!$B$8="Não"),"Fechado",IF(E38&lt;F38,"Conferir cobertura","Adequada")))</f>
        <v/>
      </c>
      <c r="H38" s="6">
        <f>IF(A38="","",IF(G38="Conferir cobertura","Revisar escala e confirmar cobertura",IF(G38="Fechado","Nenhuma ação","Sem alerta de cobertura")))</f>
        <v/>
      </c>
      <c r="I38" s="17">
        <f>IF(OR(A38="",G38="Fechado"),"",E38)</f>
        <v/>
      </c>
      <c r="J38" s="24">
        <f>IF(G38="Conferir cobertura",A38,"")</f>
        <v/>
      </c>
    </row>
    <row r="39" ht="23" customHeight="1">
      <c r="A39" s="23">
        <f>IF(OR('Parâmetros'!$B$4="",'Parâmetros'!$B$5="",ROW()-4&gt;'Parâmetros'!$B$5),"",'Parâmetros'!$B$4+ROW()-5)</f>
        <v/>
      </c>
      <c r="B39" s="4">
        <f>IF(A39="","",CHOOSE(WEEKDAY(A39,2),"Segunda-feira","Terça-feira","Quarta-feira","Quinta-feira","Sexta-feira","Sábado","Domingo"))</f>
        <v/>
      </c>
      <c r="C39" s="15">
        <f>IF(A39="","",COUNTIFS('Ausências'!$F$5:$F$104,"&lt;="&amp;A39,'Ausências'!$G$5:$G$104,"&gt;="&amp;A39,'Ausências'!$H$5:$H$104,'Parâmetros'!$B$7,'Ausências'!$K$5:$K$104,"OK"))</f>
        <v/>
      </c>
      <c r="D39" s="15">
        <f>IF(A39="","",COUNTIFS(Equipe!$D$5:$D$104,"Sim",Equipe!$F$5:$F$104,"OK"))</f>
        <v/>
      </c>
      <c r="E39" s="15">
        <f>IF(A39="","",MAX(D39-C39,0))</f>
        <v/>
      </c>
      <c r="F39" s="15">
        <f>IF(A39="","",'Parâmetros'!$B$6)</f>
        <v/>
      </c>
      <c r="G39" s="4">
        <f>IF(A39="","",IF(AND(WEEKDAY(A39,2)=7,'Parâmetros'!$B$8="Não"),"Fechado",IF(E39&lt;F39,"Conferir cobertura","Adequada")))</f>
        <v/>
      </c>
      <c r="H39" s="4">
        <f>IF(A39="","",IF(G39="Conferir cobertura","Revisar escala e confirmar cobertura",IF(G39="Fechado","Nenhuma ação","Sem alerta de cobertura")))</f>
        <v/>
      </c>
      <c r="I39" s="15">
        <f>IF(OR(A39="",G39="Fechado"),"",E39)</f>
        <v/>
      </c>
      <c r="J39" s="23">
        <f>IF(G39="Conferir cobertura",A39,"")</f>
        <v/>
      </c>
    </row>
    <row r="40" ht="23" customHeight="1">
      <c r="A40" s="24">
        <f>IF(OR('Parâmetros'!$B$4="",'Parâmetros'!$B$5="",ROW()-4&gt;'Parâmetros'!$B$5),"",'Parâmetros'!$B$4+ROW()-5)</f>
        <v/>
      </c>
      <c r="B40" s="6">
        <f>IF(A40="","",CHOOSE(WEEKDAY(A40,2),"Segunda-feira","Terça-feira","Quarta-feira","Quinta-feira","Sexta-feira","Sábado","Domingo"))</f>
        <v/>
      </c>
      <c r="C40" s="17">
        <f>IF(A40="","",COUNTIFS('Ausências'!$F$5:$F$104,"&lt;="&amp;A40,'Ausências'!$G$5:$G$104,"&gt;="&amp;A40,'Ausências'!$H$5:$H$104,'Parâmetros'!$B$7,'Ausências'!$K$5:$K$104,"OK"))</f>
        <v/>
      </c>
      <c r="D40" s="17">
        <f>IF(A40="","",COUNTIFS(Equipe!$D$5:$D$104,"Sim",Equipe!$F$5:$F$104,"OK"))</f>
        <v/>
      </c>
      <c r="E40" s="17">
        <f>IF(A40="","",MAX(D40-C40,0))</f>
        <v/>
      </c>
      <c r="F40" s="17">
        <f>IF(A40="","",'Parâmetros'!$B$6)</f>
        <v/>
      </c>
      <c r="G40" s="6">
        <f>IF(A40="","",IF(AND(WEEKDAY(A40,2)=7,'Parâmetros'!$B$8="Não"),"Fechado",IF(E40&lt;F40,"Conferir cobertura","Adequada")))</f>
        <v/>
      </c>
      <c r="H40" s="6">
        <f>IF(A40="","",IF(G40="Conferir cobertura","Revisar escala e confirmar cobertura",IF(G40="Fechado","Nenhuma ação","Sem alerta de cobertura")))</f>
        <v/>
      </c>
      <c r="I40" s="17">
        <f>IF(OR(A40="",G40="Fechado"),"",E40)</f>
        <v/>
      </c>
      <c r="J40" s="24">
        <f>IF(G40="Conferir cobertura",A40,"")</f>
        <v/>
      </c>
    </row>
    <row r="41" ht="23" customHeight="1">
      <c r="A41" s="23">
        <f>IF(OR('Parâmetros'!$B$4="",'Parâmetros'!$B$5="",ROW()-4&gt;'Parâmetros'!$B$5),"",'Parâmetros'!$B$4+ROW()-5)</f>
        <v/>
      </c>
      <c r="B41" s="4">
        <f>IF(A41="","",CHOOSE(WEEKDAY(A41,2),"Segunda-feira","Terça-feira","Quarta-feira","Quinta-feira","Sexta-feira","Sábado","Domingo"))</f>
        <v/>
      </c>
      <c r="C41" s="15">
        <f>IF(A41="","",COUNTIFS('Ausências'!$F$5:$F$104,"&lt;="&amp;A41,'Ausências'!$G$5:$G$104,"&gt;="&amp;A41,'Ausências'!$H$5:$H$104,'Parâmetros'!$B$7,'Ausências'!$K$5:$K$104,"OK"))</f>
        <v/>
      </c>
      <c r="D41" s="15">
        <f>IF(A41="","",COUNTIFS(Equipe!$D$5:$D$104,"Sim",Equipe!$F$5:$F$104,"OK"))</f>
        <v/>
      </c>
      <c r="E41" s="15">
        <f>IF(A41="","",MAX(D41-C41,0))</f>
        <v/>
      </c>
      <c r="F41" s="15">
        <f>IF(A41="","",'Parâmetros'!$B$6)</f>
        <v/>
      </c>
      <c r="G41" s="4">
        <f>IF(A41="","",IF(AND(WEEKDAY(A41,2)=7,'Parâmetros'!$B$8="Não"),"Fechado",IF(E41&lt;F41,"Conferir cobertura","Adequada")))</f>
        <v/>
      </c>
      <c r="H41" s="4">
        <f>IF(A41="","",IF(G41="Conferir cobertura","Revisar escala e confirmar cobertura",IF(G41="Fechado","Nenhuma ação","Sem alerta de cobertura")))</f>
        <v/>
      </c>
      <c r="I41" s="15">
        <f>IF(OR(A41="",G41="Fechado"),"",E41)</f>
        <v/>
      </c>
      <c r="J41" s="23">
        <f>IF(G41="Conferir cobertura",A41,"")</f>
        <v/>
      </c>
    </row>
    <row r="42" ht="23" customHeight="1">
      <c r="A42" s="24">
        <f>IF(OR('Parâmetros'!$B$4="",'Parâmetros'!$B$5="",ROW()-4&gt;'Parâmetros'!$B$5),"",'Parâmetros'!$B$4+ROW()-5)</f>
        <v/>
      </c>
      <c r="B42" s="6">
        <f>IF(A42="","",CHOOSE(WEEKDAY(A42,2),"Segunda-feira","Terça-feira","Quarta-feira","Quinta-feira","Sexta-feira","Sábado","Domingo"))</f>
        <v/>
      </c>
      <c r="C42" s="17">
        <f>IF(A42="","",COUNTIFS('Ausências'!$F$5:$F$104,"&lt;="&amp;A42,'Ausências'!$G$5:$G$104,"&gt;="&amp;A42,'Ausências'!$H$5:$H$104,'Parâmetros'!$B$7,'Ausências'!$K$5:$K$104,"OK"))</f>
        <v/>
      </c>
      <c r="D42" s="17">
        <f>IF(A42="","",COUNTIFS(Equipe!$D$5:$D$104,"Sim",Equipe!$F$5:$F$104,"OK"))</f>
        <v/>
      </c>
      <c r="E42" s="17">
        <f>IF(A42="","",MAX(D42-C42,0))</f>
        <v/>
      </c>
      <c r="F42" s="17">
        <f>IF(A42="","",'Parâmetros'!$B$6)</f>
        <v/>
      </c>
      <c r="G42" s="6">
        <f>IF(A42="","",IF(AND(WEEKDAY(A42,2)=7,'Parâmetros'!$B$8="Não"),"Fechado",IF(E42&lt;F42,"Conferir cobertura","Adequada")))</f>
        <v/>
      </c>
      <c r="H42" s="6">
        <f>IF(A42="","",IF(G42="Conferir cobertura","Revisar escala e confirmar cobertura",IF(G42="Fechado","Nenhuma ação","Sem alerta de cobertura")))</f>
        <v/>
      </c>
      <c r="I42" s="17">
        <f>IF(OR(A42="",G42="Fechado"),"",E42)</f>
        <v/>
      </c>
      <c r="J42" s="24">
        <f>IF(G42="Conferir cobertura",A42,"")</f>
        <v/>
      </c>
    </row>
    <row r="43" ht="23" customHeight="1">
      <c r="A43" s="23">
        <f>IF(OR('Parâmetros'!$B$4="",'Parâmetros'!$B$5="",ROW()-4&gt;'Parâmetros'!$B$5),"",'Parâmetros'!$B$4+ROW()-5)</f>
        <v/>
      </c>
      <c r="B43" s="4">
        <f>IF(A43="","",CHOOSE(WEEKDAY(A43,2),"Segunda-feira","Terça-feira","Quarta-feira","Quinta-feira","Sexta-feira","Sábado","Domingo"))</f>
        <v/>
      </c>
      <c r="C43" s="15">
        <f>IF(A43="","",COUNTIFS('Ausências'!$F$5:$F$104,"&lt;="&amp;A43,'Ausências'!$G$5:$G$104,"&gt;="&amp;A43,'Ausências'!$H$5:$H$104,'Parâmetros'!$B$7,'Ausências'!$K$5:$K$104,"OK"))</f>
        <v/>
      </c>
      <c r="D43" s="15">
        <f>IF(A43="","",COUNTIFS(Equipe!$D$5:$D$104,"Sim",Equipe!$F$5:$F$104,"OK"))</f>
        <v/>
      </c>
      <c r="E43" s="15">
        <f>IF(A43="","",MAX(D43-C43,0))</f>
        <v/>
      </c>
      <c r="F43" s="15">
        <f>IF(A43="","",'Parâmetros'!$B$6)</f>
        <v/>
      </c>
      <c r="G43" s="4">
        <f>IF(A43="","",IF(AND(WEEKDAY(A43,2)=7,'Parâmetros'!$B$8="Não"),"Fechado",IF(E43&lt;F43,"Conferir cobertura","Adequada")))</f>
        <v/>
      </c>
      <c r="H43" s="4">
        <f>IF(A43="","",IF(G43="Conferir cobertura","Revisar escala e confirmar cobertura",IF(G43="Fechado","Nenhuma ação","Sem alerta de cobertura")))</f>
        <v/>
      </c>
      <c r="I43" s="15">
        <f>IF(OR(A43="",G43="Fechado"),"",E43)</f>
        <v/>
      </c>
      <c r="J43" s="23">
        <f>IF(G43="Conferir cobertura",A43,"")</f>
        <v/>
      </c>
    </row>
    <row r="44" ht="23" customHeight="1">
      <c r="A44" s="24">
        <f>IF(OR('Parâmetros'!$B$4="",'Parâmetros'!$B$5="",ROW()-4&gt;'Parâmetros'!$B$5),"",'Parâmetros'!$B$4+ROW()-5)</f>
        <v/>
      </c>
      <c r="B44" s="6">
        <f>IF(A44="","",CHOOSE(WEEKDAY(A44,2),"Segunda-feira","Terça-feira","Quarta-feira","Quinta-feira","Sexta-feira","Sábado","Domingo"))</f>
        <v/>
      </c>
      <c r="C44" s="17">
        <f>IF(A44="","",COUNTIFS('Ausências'!$F$5:$F$104,"&lt;="&amp;A44,'Ausências'!$G$5:$G$104,"&gt;="&amp;A44,'Ausências'!$H$5:$H$104,'Parâmetros'!$B$7,'Ausências'!$K$5:$K$104,"OK"))</f>
        <v/>
      </c>
      <c r="D44" s="17">
        <f>IF(A44="","",COUNTIFS(Equipe!$D$5:$D$104,"Sim",Equipe!$F$5:$F$104,"OK"))</f>
        <v/>
      </c>
      <c r="E44" s="17">
        <f>IF(A44="","",MAX(D44-C44,0))</f>
        <v/>
      </c>
      <c r="F44" s="17">
        <f>IF(A44="","",'Parâmetros'!$B$6)</f>
        <v/>
      </c>
      <c r="G44" s="6">
        <f>IF(A44="","",IF(AND(WEEKDAY(A44,2)=7,'Parâmetros'!$B$8="Não"),"Fechado",IF(E44&lt;F44,"Conferir cobertura","Adequada")))</f>
        <v/>
      </c>
      <c r="H44" s="6">
        <f>IF(A44="","",IF(G44="Conferir cobertura","Revisar escala e confirmar cobertura",IF(G44="Fechado","Nenhuma ação","Sem alerta de cobertura")))</f>
        <v/>
      </c>
      <c r="I44" s="17">
        <f>IF(OR(A44="",G44="Fechado"),"",E44)</f>
        <v/>
      </c>
      <c r="J44" s="24">
        <f>IF(G44="Conferir cobertura",A44,"")</f>
        <v/>
      </c>
    </row>
    <row r="45" ht="23" customHeight="1">
      <c r="A45" s="23">
        <f>IF(OR('Parâmetros'!$B$4="",'Parâmetros'!$B$5="",ROW()-4&gt;'Parâmetros'!$B$5),"",'Parâmetros'!$B$4+ROW()-5)</f>
        <v/>
      </c>
      <c r="B45" s="4">
        <f>IF(A45="","",CHOOSE(WEEKDAY(A45,2),"Segunda-feira","Terça-feira","Quarta-feira","Quinta-feira","Sexta-feira","Sábado","Domingo"))</f>
        <v/>
      </c>
      <c r="C45" s="15">
        <f>IF(A45="","",COUNTIFS('Ausências'!$F$5:$F$104,"&lt;="&amp;A45,'Ausências'!$G$5:$G$104,"&gt;="&amp;A45,'Ausências'!$H$5:$H$104,'Parâmetros'!$B$7,'Ausências'!$K$5:$K$104,"OK"))</f>
        <v/>
      </c>
      <c r="D45" s="15">
        <f>IF(A45="","",COUNTIFS(Equipe!$D$5:$D$104,"Sim",Equipe!$F$5:$F$104,"OK"))</f>
        <v/>
      </c>
      <c r="E45" s="15">
        <f>IF(A45="","",MAX(D45-C45,0))</f>
        <v/>
      </c>
      <c r="F45" s="15">
        <f>IF(A45="","",'Parâmetros'!$B$6)</f>
        <v/>
      </c>
      <c r="G45" s="4">
        <f>IF(A45="","",IF(AND(WEEKDAY(A45,2)=7,'Parâmetros'!$B$8="Não"),"Fechado",IF(E45&lt;F45,"Conferir cobertura","Adequada")))</f>
        <v/>
      </c>
      <c r="H45" s="4">
        <f>IF(A45="","",IF(G45="Conferir cobertura","Revisar escala e confirmar cobertura",IF(G45="Fechado","Nenhuma ação","Sem alerta de cobertura")))</f>
        <v/>
      </c>
      <c r="I45" s="15">
        <f>IF(OR(A45="",G45="Fechado"),"",E45)</f>
        <v/>
      </c>
      <c r="J45" s="23">
        <f>IF(G45="Conferir cobertura",A45,"")</f>
        <v/>
      </c>
    </row>
    <row r="46" ht="23" customHeight="1">
      <c r="A46" s="24">
        <f>IF(OR('Parâmetros'!$B$4="",'Parâmetros'!$B$5="",ROW()-4&gt;'Parâmetros'!$B$5),"",'Parâmetros'!$B$4+ROW()-5)</f>
        <v/>
      </c>
      <c r="B46" s="6">
        <f>IF(A46="","",CHOOSE(WEEKDAY(A46,2),"Segunda-feira","Terça-feira","Quarta-feira","Quinta-feira","Sexta-feira","Sábado","Domingo"))</f>
        <v/>
      </c>
      <c r="C46" s="17">
        <f>IF(A46="","",COUNTIFS('Ausências'!$F$5:$F$104,"&lt;="&amp;A46,'Ausências'!$G$5:$G$104,"&gt;="&amp;A46,'Ausências'!$H$5:$H$104,'Parâmetros'!$B$7,'Ausências'!$K$5:$K$104,"OK"))</f>
        <v/>
      </c>
      <c r="D46" s="17">
        <f>IF(A46="","",COUNTIFS(Equipe!$D$5:$D$104,"Sim",Equipe!$F$5:$F$104,"OK"))</f>
        <v/>
      </c>
      <c r="E46" s="17">
        <f>IF(A46="","",MAX(D46-C46,0))</f>
        <v/>
      </c>
      <c r="F46" s="17">
        <f>IF(A46="","",'Parâmetros'!$B$6)</f>
        <v/>
      </c>
      <c r="G46" s="6">
        <f>IF(A46="","",IF(AND(WEEKDAY(A46,2)=7,'Parâmetros'!$B$8="Não"),"Fechado",IF(E46&lt;F46,"Conferir cobertura","Adequada")))</f>
        <v/>
      </c>
      <c r="H46" s="6">
        <f>IF(A46="","",IF(G46="Conferir cobertura","Revisar escala e confirmar cobertura",IF(G46="Fechado","Nenhuma ação","Sem alerta de cobertura")))</f>
        <v/>
      </c>
      <c r="I46" s="17">
        <f>IF(OR(A46="",G46="Fechado"),"",E46)</f>
        <v/>
      </c>
      <c r="J46" s="24">
        <f>IF(G46="Conferir cobertura",A46,"")</f>
        <v/>
      </c>
    </row>
    <row r="47" ht="23" customHeight="1">
      <c r="A47" s="23">
        <f>IF(OR('Parâmetros'!$B$4="",'Parâmetros'!$B$5="",ROW()-4&gt;'Parâmetros'!$B$5),"",'Parâmetros'!$B$4+ROW()-5)</f>
        <v/>
      </c>
      <c r="B47" s="4">
        <f>IF(A47="","",CHOOSE(WEEKDAY(A47,2),"Segunda-feira","Terça-feira","Quarta-feira","Quinta-feira","Sexta-feira","Sábado","Domingo"))</f>
        <v/>
      </c>
      <c r="C47" s="15">
        <f>IF(A47="","",COUNTIFS('Ausências'!$F$5:$F$104,"&lt;="&amp;A47,'Ausências'!$G$5:$G$104,"&gt;="&amp;A47,'Ausências'!$H$5:$H$104,'Parâmetros'!$B$7,'Ausências'!$K$5:$K$104,"OK"))</f>
        <v/>
      </c>
      <c r="D47" s="15">
        <f>IF(A47="","",COUNTIFS(Equipe!$D$5:$D$104,"Sim",Equipe!$F$5:$F$104,"OK"))</f>
        <v/>
      </c>
      <c r="E47" s="15">
        <f>IF(A47="","",MAX(D47-C47,0))</f>
        <v/>
      </c>
      <c r="F47" s="15">
        <f>IF(A47="","",'Parâmetros'!$B$6)</f>
        <v/>
      </c>
      <c r="G47" s="4">
        <f>IF(A47="","",IF(AND(WEEKDAY(A47,2)=7,'Parâmetros'!$B$8="Não"),"Fechado",IF(E47&lt;F47,"Conferir cobertura","Adequada")))</f>
        <v/>
      </c>
      <c r="H47" s="4">
        <f>IF(A47="","",IF(G47="Conferir cobertura","Revisar escala e confirmar cobertura",IF(G47="Fechado","Nenhuma ação","Sem alerta de cobertura")))</f>
        <v/>
      </c>
      <c r="I47" s="15">
        <f>IF(OR(A47="",G47="Fechado"),"",E47)</f>
        <v/>
      </c>
      <c r="J47" s="23">
        <f>IF(G47="Conferir cobertura",A47,"")</f>
        <v/>
      </c>
    </row>
    <row r="48" ht="23" customHeight="1">
      <c r="A48" s="24">
        <f>IF(OR('Parâmetros'!$B$4="",'Parâmetros'!$B$5="",ROW()-4&gt;'Parâmetros'!$B$5),"",'Parâmetros'!$B$4+ROW()-5)</f>
        <v/>
      </c>
      <c r="B48" s="6">
        <f>IF(A48="","",CHOOSE(WEEKDAY(A48,2),"Segunda-feira","Terça-feira","Quarta-feira","Quinta-feira","Sexta-feira","Sábado","Domingo"))</f>
        <v/>
      </c>
      <c r="C48" s="17">
        <f>IF(A48="","",COUNTIFS('Ausências'!$F$5:$F$104,"&lt;="&amp;A48,'Ausências'!$G$5:$G$104,"&gt;="&amp;A48,'Ausências'!$H$5:$H$104,'Parâmetros'!$B$7,'Ausências'!$K$5:$K$104,"OK"))</f>
        <v/>
      </c>
      <c r="D48" s="17">
        <f>IF(A48="","",COUNTIFS(Equipe!$D$5:$D$104,"Sim",Equipe!$F$5:$F$104,"OK"))</f>
        <v/>
      </c>
      <c r="E48" s="17">
        <f>IF(A48="","",MAX(D48-C48,0))</f>
        <v/>
      </c>
      <c r="F48" s="17">
        <f>IF(A48="","",'Parâmetros'!$B$6)</f>
        <v/>
      </c>
      <c r="G48" s="6">
        <f>IF(A48="","",IF(AND(WEEKDAY(A48,2)=7,'Parâmetros'!$B$8="Não"),"Fechado",IF(E48&lt;F48,"Conferir cobertura","Adequada")))</f>
        <v/>
      </c>
      <c r="H48" s="6">
        <f>IF(A48="","",IF(G48="Conferir cobertura","Revisar escala e confirmar cobertura",IF(G48="Fechado","Nenhuma ação","Sem alerta de cobertura")))</f>
        <v/>
      </c>
      <c r="I48" s="17">
        <f>IF(OR(A48="",G48="Fechado"),"",E48)</f>
        <v/>
      </c>
      <c r="J48" s="24">
        <f>IF(G48="Conferir cobertura",A48,"")</f>
        <v/>
      </c>
    </row>
    <row r="49" ht="23" customHeight="1">
      <c r="A49" s="23">
        <f>IF(OR('Parâmetros'!$B$4="",'Parâmetros'!$B$5="",ROW()-4&gt;'Parâmetros'!$B$5),"",'Parâmetros'!$B$4+ROW()-5)</f>
        <v/>
      </c>
      <c r="B49" s="4">
        <f>IF(A49="","",CHOOSE(WEEKDAY(A49,2),"Segunda-feira","Terça-feira","Quarta-feira","Quinta-feira","Sexta-feira","Sábado","Domingo"))</f>
        <v/>
      </c>
      <c r="C49" s="15">
        <f>IF(A49="","",COUNTIFS('Ausências'!$F$5:$F$104,"&lt;="&amp;A49,'Ausências'!$G$5:$G$104,"&gt;="&amp;A49,'Ausências'!$H$5:$H$104,'Parâmetros'!$B$7,'Ausências'!$K$5:$K$104,"OK"))</f>
        <v/>
      </c>
      <c r="D49" s="15">
        <f>IF(A49="","",COUNTIFS(Equipe!$D$5:$D$104,"Sim",Equipe!$F$5:$F$104,"OK"))</f>
        <v/>
      </c>
      <c r="E49" s="15">
        <f>IF(A49="","",MAX(D49-C49,0))</f>
        <v/>
      </c>
      <c r="F49" s="15">
        <f>IF(A49="","",'Parâmetros'!$B$6)</f>
        <v/>
      </c>
      <c r="G49" s="4">
        <f>IF(A49="","",IF(AND(WEEKDAY(A49,2)=7,'Parâmetros'!$B$8="Não"),"Fechado",IF(E49&lt;F49,"Conferir cobertura","Adequada")))</f>
        <v/>
      </c>
      <c r="H49" s="4">
        <f>IF(A49="","",IF(G49="Conferir cobertura","Revisar escala e confirmar cobertura",IF(G49="Fechado","Nenhuma ação","Sem alerta de cobertura")))</f>
        <v/>
      </c>
      <c r="I49" s="15">
        <f>IF(OR(A49="",G49="Fechado"),"",E49)</f>
        <v/>
      </c>
      <c r="J49" s="23">
        <f>IF(G49="Conferir cobertura",A49,"")</f>
        <v/>
      </c>
    </row>
    <row r="50" ht="23" customHeight="1">
      <c r="A50" s="24">
        <f>IF(OR('Parâmetros'!$B$4="",'Parâmetros'!$B$5="",ROW()-4&gt;'Parâmetros'!$B$5),"",'Parâmetros'!$B$4+ROW()-5)</f>
        <v/>
      </c>
      <c r="B50" s="6">
        <f>IF(A50="","",CHOOSE(WEEKDAY(A50,2),"Segunda-feira","Terça-feira","Quarta-feira","Quinta-feira","Sexta-feira","Sábado","Domingo"))</f>
        <v/>
      </c>
      <c r="C50" s="17">
        <f>IF(A50="","",COUNTIFS('Ausências'!$F$5:$F$104,"&lt;="&amp;A50,'Ausências'!$G$5:$G$104,"&gt;="&amp;A50,'Ausências'!$H$5:$H$104,'Parâmetros'!$B$7,'Ausências'!$K$5:$K$104,"OK"))</f>
        <v/>
      </c>
      <c r="D50" s="17">
        <f>IF(A50="","",COUNTIFS(Equipe!$D$5:$D$104,"Sim",Equipe!$F$5:$F$104,"OK"))</f>
        <v/>
      </c>
      <c r="E50" s="17">
        <f>IF(A50="","",MAX(D50-C50,0))</f>
        <v/>
      </c>
      <c r="F50" s="17">
        <f>IF(A50="","",'Parâmetros'!$B$6)</f>
        <v/>
      </c>
      <c r="G50" s="6">
        <f>IF(A50="","",IF(AND(WEEKDAY(A50,2)=7,'Parâmetros'!$B$8="Não"),"Fechado",IF(E50&lt;F50,"Conferir cobertura","Adequada")))</f>
        <v/>
      </c>
      <c r="H50" s="6">
        <f>IF(A50="","",IF(G50="Conferir cobertura","Revisar escala e confirmar cobertura",IF(G50="Fechado","Nenhuma ação","Sem alerta de cobertura")))</f>
        <v/>
      </c>
      <c r="I50" s="17">
        <f>IF(OR(A50="",G50="Fechado"),"",E50)</f>
        <v/>
      </c>
      <c r="J50" s="24">
        <f>IF(G50="Conferir cobertura",A50,"")</f>
        <v/>
      </c>
    </row>
    <row r="51" ht="23" customHeight="1">
      <c r="A51" s="23">
        <f>IF(OR('Parâmetros'!$B$4="",'Parâmetros'!$B$5="",ROW()-4&gt;'Parâmetros'!$B$5),"",'Parâmetros'!$B$4+ROW()-5)</f>
        <v/>
      </c>
      <c r="B51" s="4">
        <f>IF(A51="","",CHOOSE(WEEKDAY(A51,2),"Segunda-feira","Terça-feira","Quarta-feira","Quinta-feira","Sexta-feira","Sábado","Domingo"))</f>
        <v/>
      </c>
      <c r="C51" s="15">
        <f>IF(A51="","",COUNTIFS('Ausências'!$F$5:$F$104,"&lt;="&amp;A51,'Ausências'!$G$5:$G$104,"&gt;="&amp;A51,'Ausências'!$H$5:$H$104,'Parâmetros'!$B$7,'Ausências'!$K$5:$K$104,"OK"))</f>
        <v/>
      </c>
      <c r="D51" s="15">
        <f>IF(A51="","",COUNTIFS(Equipe!$D$5:$D$104,"Sim",Equipe!$F$5:$F$104,"OK"))</f>
        <v/>
      </c>
      <c r="E51" s="15">
        <f>IF(A51="","",MAX(D51-C51,0))</f>
        <v/>
      </c>
      <c r="F51" s="15">
        <f>IF(A51="","",'Parâmetros'!$B$6)</f>
        <v/>
      </c>
      <c r="G51" s="4">
        <f>IF(A51="","",IF(AND(WEEKDAY(A51,2)=7,'Parâmetros'!$B$8="Não"),"Fechado",IF(E51&lt;F51,"Conferir cobertura","Adequada")))</f>
        <v/>
      </c>
      <c r="H51" s="4">
        <f>IF(A51="","",IF(G51="Conferir cobertura","Revisar escala e confirmar cobertura",IF(G51="Fechado","Nenhuma ação","Sem alerta de cobertura")))</f>
        <v/>
      </c>
      <c r="I51" s="15">
        <f>IF(OR(A51="",G51="Fechado"),"",E51)</f>
        <v/>
      </c>
      <c r="J51" s="23">
        <f>IF(G51="Conferir cobertura",A51,"")</f>
        <v/>
      </c>
    </row>
    <row r="52" ht="23" customHeight="1">
      <c r="A52" s="24">
        <f>IF(OR('Parâmetros'!$B$4="",'Parâmetros'!$B$5="",ROW()-4&gt;'Parâmetros'!$B$5),"",'Parâmetros'!$B$4+ROW()-5)</f>
        <v/>
      </c>
      <c r="B52" s="6">
        <f>IF(A52="","",CHOOSE(WEEKDAY(A52,2),"Segunda-feira","Terça-feira","Quarta-feira","Quinta-feira","Sexta-feira","Sábado","Domingo"))</f>
        <v/>
      </c>
      <c r="C52" s="17">
        <f>IF(A52="","",COUNTIFS('Ausências'!$F$5:$F$104,"&lt;="&amp;A52,'Ausências'!$G$5:$G$104,"&gt;="&amp;A52,'Ausências'!$H$5:$H$104,'Parâmetros'!$B$7,'Ausências'!$K$5:$K$104,"OK"))</f>
        <v/>
      </c>
      <c r="D52" s="17">
        <f>IF(A52="","",COUNTIFS(Equipe!$D$5:$D$104,"Sim",Equipe!$F$5:$F$104,"OK"))</f>
        <v/>
      </c>
      <c r="E52" s="17">
        <f>IF(A52="","",MAX(D52-C52,0))</f>
        <v/>
      </c>
      <c r="F52" s="17">
        <f>IF(A52="","",'Parâmetros'!$B$6)</f>
        <v/>
      </c>
      <c r="G52" s="6">
        <f>IF(A52="","",IF(AND(WEEKDAY(A52,2)=7,'Parâmetros'!$B$8="Não"),"Fechado",IF(E52&lt;F52,"Conferir cobertura","Adequada")))</f>
        <v/>
      </c>
      <c r="H52" s="6">
        <f>IF(A52="","",IF(G52="Conferir cobertura","Revisar escala e confirmar cobertura",IF(G52="Fechado","Nenhuma ação","Sem alerta de cobertura")))</f>
        <v/>
      </c>
      <c r="I52" s="17">
        <f>IF(OR(A52="",G52="Fechado"),"",E52)</f>
        <v/>
      </c>
      <c r="J52" s="24">
        <f>IF(G52="Conferir cobertura",A52,"")</f>
        <v/>
      </c>
    </row>
    <row r="53" ht="23" customHeight="1">
      <c r="A53" s="23">
        <f>IF(OR('Parâmetros'!$B$4="",'Parâmetros'!$B$5="",ROW()-4&gt;'Parâmetros'!$B$5),"",'Parâmetros'!$B$4+ROW()-5)</f>
        <v/>
      </c>
      <c r="B53" s="4">
        <f>IF(A53="","",CHOOSE(WEEKDAY(A53,2),"Segunda-feira","Terça-feira","Quarta-feira","Quinta-feira","Sexta-feira","Sábado","Domingo"))</f>
        <v/>
      </c>
      <c r="C53" s="15">
        <f>IF(A53="","",COUNTIFS('Ausências'!$F$5:$F$104,"&lt;="&amp;A53,'Ausências'!$G$5:$G$104,"&gt;="&amp;A53,'Ausências'!$H$5:$H$104,'Parâmetros'!$B$7,'Ausências'!$K$5:$K$104,"OK"))</f>
        <v/>
      </c>
      <c r="D53" s="15">
        <f>IF(A53="","",COUNTIFS(Equipe!$D$5:$D$104,"Sim",Equipe!$F$5:$F$104,"OK"))</f>
        <v/>
      </c>
      <c r="E53" s="15">
        <f>IF(A53="","",MAX(D53-C53,0))</f>
        <v/>
      </c>
      <c r="F53" s="15">
        <f>IF(A53="","",'Parâmetros'!$B$6)</f>
        <v/>
      </c>
      <c r="G53" s="4">
        <f>IF(A53="","",IF(AND(WEEKDAY(A53,2)=7,'Parâmetros'!$B$8="Não"),"Fechado",IF(E53&lt;F53,"Conferir cobertura","Adequada")))</f>
        <v/>
      </c>
      <c r="H53" s="4">
        <f>IF(A53="","",IF(G53="Conferir cobertura","Revisar escala e confirmar cobertura",IF(G53="Fechado","Nenhuma ação","Sem alerta de cobertura")))</f>
        <v/>
      </c>
      <c r="I53" s="15">
        <f>IF(OR(A53="",G53="Fechado"),"",E53)</f>
        <v/>
      </c>
      <c r="J53" s="23">
        <f>IF(G53="Conferir cobertura",A53,"")</f>
        <v/>
      </c>
    </row>
    <row r="54" ht="23" customHeight="1">
      <c r="A54" s="24">
        <f>IF(OR('Parâmetros'!$B$4="",'Parâmetros'!$B$5="",ROW()-4&gt;'Parâmetros'!$B$5),"",'Parâmetros'!$B$4+ROW()-5)</f>
        <v/>
      </c>
      <c r="B54" s="6">
        <f>IF(A54="","",CHOOSE(WEEKDAY(A54,2),"Segunda-feira","Terça-feira","Quarta-feira","Quinta-feira","Sexta-feira","Sábado","Domingo"))</f>
        <v/>
      </c>
      <c r="C54" s="17">
        <f>IF(A54="","",COUNTIFS('Ausências'!$F$5:$F$104,"&lt;="&amp;A54,'Ausências'!$G$5:$G$104,"&gt;="&amp;A54,'Ausências'!$H$5:$H$104,'Parâmetros'!$B$7,'Ausências'!$K$5:$K$104,"OK"))</f>
        <v/>
      </c>
      <c r="D54" s="17">
        <f>IF(A54="","",COUNTIFS(Equipe!$D$5:$D$104,"Sim",Equipe!$F$5:$F$104,"OK"))</f>
        <v/>
      </c>
      <c r="E54" s="17">
        <f>IF(A54="","",MAX(D54-C54,0))</f>
        <v/>
      </c>
      <c r="F54" s="17">
        <f>IF(A54="","",'Parâmetros'!$B$6)</f>
        <v/>
      </c>
      <c r="G54" s="6">
        <f>IF(A54="","",IF(AND(WEEKDAY(A54,2)=7,'Parâmetros'!$B$8="Não"),"Fechado",IF(E54&lt;F54,"Conferir cobertura","Adequada")))</f>
        <v/>
      </c>
      <c r="H54" s="6">
        <f>IF(A54="","",IF(G54="Conferir cobertura","Revisar escala e confirmar cobertura",IF(G54="Fechado","Nenhuma ação","Sem alerta de cobertura")))</f>
        <v/>
      </c>
      <c r="I54" s="17">
        <f>IF(OR(A54="",G54="Fechado"),"",E54)</f>
        <v/>
      </c>
      <c r="J54" s="24">
        <f>IF(G54="Conferir cobertura",A54,"")</f>
        <v/>
      </c>
    </row>
    <row r="55" ht="23" customHeight="1">
      <c r="A55" s="23">
        <f>IF(OR('Parâmetros'!$B$4="",'Parâmetros'!$B$5="",ROW()-4&gt;'Parâmetros'!$B$5),"",'Parâmetros'!$B$4+ROW()-5)</f>
        <v/>
      </c>
      <c r="B55" s="4">
        <f>IF(A55="","",CHOOSE(WEEKDAY(A55,2),"Segunda-feira","Terça-feira","Quarta-feira","Quinta-feira","Sexta-feira","Sábado","Domingo"))</f>
        <v/>
      </c>
      <c r="C55" s="15">
        <f>IF(A55="","",COUNTIFS('Ausências'!$F$5:$F$104,"&lt;="&amp;A55,'Ausências'!$G$5:$G$104,"&gt;="&amp;A55,'Ausências'!$H$5:$H$104,'Parâmetros'!$B$7,'Ausências'!$K$5:$K$104,"OK"))</f>
        <v/>
      </c>
      <c r="D55" s="15">
        <f>IF(A55="","",COUNTIFS(Equipe!$D$5:$D$104,"Sim",Equipe!$F$5:$F$104,"OK"))</f>
        <v/>
      </c>
      <c r="E55" s="15">
        <f>IF(A55="","",MAX(D55-C55,0))</f>
        <v/>
      </c>
      <c r="F55" s="15">
        <f>IF(A55="","",'Parâmetros'!$B$6)</f>
        <v/>
      </c>
      <c r="G55" s="4">
        <f>IF(A55="","",IF(AND(WEEKDAY(A55,2)=7,'Parâmetros'!$B$8="Não"),"Fechado",IF(E55&lt;F55,"Conferir cobertura","Adequada")))</f>
        <v/>
      </c>
      <c r="H55" s="4">
        <f>IF(A55="","",IF(G55="Conferir cobertura","Revisar escala e confirmar cobertura",IF(G55="Fechado","Nenhuma ação","Sem alerta de cobertura")))</f>
        <v/>
      </c>
      <c r="I55" s="15">
        <f>IF(OR(A55="",G55="Fechado"),"",E55)</f>
        <v/>
      </c>
      <c r="J55" s="23">
        <f>IF(G55="Conferir cobertura",A55,"")</f>
        <v/>
      </c>
    </row>
    <row r="56" ht="23" customHeight="1">
      <c r="A56" s="24">
        <f>IF(OR('Parâmetros'!$B$4="",'Parâmetros'!$B$5="",ROW()-4&gt;'Parâmetros'!$B$5),"",'Parâmetros'!$B$4+ROW()-5)</f>
        <v/>
      </c>
      <c r="B56" s="6">
        <f>IF(A56="","",CHOOSE(WEEKDAY(A56,2),"Segunda-feira","Terça-feira","Quarta-feira","Quinta-feira","Sexta-feira","Sábado","Domingo"))</f>
        <v/>
      </c>
      <c r="C56" s="17">
        <f>IF(A56="","",COUNTIFS('Ausências'!$F$5:$F$104,"&lt;="&amp;A56,'Ausências'!$G$5:$G$104,"&gt;="&amp;A56,'Ausências'!$H$5:$H$104,'Parâmetros'!$B$7,'Ausências'!$K$5:$K$104,"OK"))</f>
        <v/>
      </c>
      <c r="D56" s="17">
        <f>IF(A56="","",COUNTIFS(Equipe!$D$5:$D$104,"Sim",Equipe!$F$5:$F$104,"OK"))</f>
        <v/>
      </c>
      <c r="E56" s="17">
        <f>IF(A56="","",MAX(D56-C56,0))</f>
        <v/>
      </c>
      <c r="F56" s="17">
        <f>IF(A56="","",'Parâmetros'!$B$6)</f>
        <v/>
      </c>
      <c r="G56" s="6">
        <f>IF(A56="","",IF(AND(WEEKDAY(A56,2)=7,'Parâmetros'!$B$8="Não"),"Fechado",IF(E56&lt;F56,"Conferir cobertura","Adequada")))</f>
        <v/>
      </c>
      <c r="H56" s="6">
        <f>IF(A56="","",IF(G56="Conferir cobertura","Revisar escala e confirmar cobertura",IF(G56="Fechado","Nenhuma ação","Sem alerta de cobertura")))</f>
        <v/>
      </c>
      <c r="I56" s="17">
        <f>IF(OR(A56="",G56="Fechado"),"",E56)</f>
        <v/>
      </c>
      <c r="J56" s="24">
        <f>IF(G56="Conferir cobertura",A56,"")</f>
        <v/>
      </c>
    </row>
    <row r="57" ht="23" customHeight="1">
      <c r="A57" s="23">
        <f>IF(OR('Parâmetros'!$B$4="",'Parâmetros'!$B$5="",ROW()-4&gt;'Parâmetros'!$B$5),"",'Parâmetros'!$B$4+ROW()-5)</f>
        <v/>
      </c>
      <c r="B57" s="4">
        <f>IF(A57="","",CHOOSE(WEEKDAY(A57,2),"Segunda-feira","Terça-feira","Quarta-feira","Quinta-feira","Sexta-feira","Sábado","Domingo"))</f>
        <v/>
      </c>
      <c r="C57" s="15">
        <f>IF(A57="","",COUNTIFS('Ausências'!$F$5:$F$104,"&lt;="&amp;A57,'Ausências'!$G$5:$G$104,"&gt;="&amp;A57,'Ausências'!$H$5:$H$104,'Parâmetros'!$B$7,'Ausências'!$K$5:$K$104,"OK"))</f>
        <v/>
      </c>
      <c r="D57" s="15">
        <f>IF(A57="","",COUNTIFS(Equipe!$D$5:$D$104,"Sim",Equipe!$F$5:$F$104,"OK"))</f>
        <v/>
      </c>
      <c r="E57" s="15">
        <f>IF(A57="","",MAX(D57-C57,0))</f>
        <v/>
      </c>
      <c r="F57" s="15">
        <f>IF(A57="","",'Parâmetros'!$B$6)</f>
        <v/>
      </c>
      <c r="G57" s="4">
        <f>IF(A57="","",IF(AND(WEEKDAY(A57,2)=7,'Parâmetros'!$B$8="Não"),"Fechado",IF(E57&lt;F57,"Conferir cobertura","Adequada")))</f>
        <v/>
      </c>
      <c r="H57" s="4">
        <f>IF(A57="","",IF(G57="Conferir cobertura","Revisar escala e confirmar cobertura",IF(G57="Fechado","Nenhuma ação","Sem alerta de cobertura")))</f>
        <v/>
      </c>
      <c r="I57" s="15">
        <f>IF(OR(A57="",G57="Fechado"),"",E57)</f>
        <v/>
      </c>
      <c r="J57" s="23">
        <f>IF(G57="Conferir cobertura",A57,"")</f>
        <v/>
      </c>
    </row>
    <row r="58" ht="23" customHeight="1">
      <c r="A58" s="24">
        <f>IF(OR('Parâmetros'!$B$4="",'Parâmetros'!$B$5="",ROW()-4&gt;'Parâmetros'!$B$5),"",'Parâmetros'!$B$4+ROW()-5)</f>
        <v/>
      </c>
      <c r="B58" s="6">
        <f>IF(A58="","",CHOOSE(WEEKDAY(A58,2),"Segunda-feira","Terça-feira","Quarta-feira","Quinta-feira","Sexta-feira","Sábado","Domingo"))</f>
        <v/>
      </c>
      <c r="C58" s="17">
        <f>IF(A58="","",COUNTIFS('Ausências'!$F$5:$F$104,"&lt;="&amp;A58,'Ausências'!$G$5:$G$104,"&gt;="&amp;A58,'Ausências'!$H$5:$H$104,'Parâmetros'!$B$7,'Ausências'!$K$5:$K$104,"OK"))</f>
        <v/>
      </c>
      <c r="D58" s="17">
        <f>IF(A58="","",COUNTIFS(Equipe!$D$5:$D$104,"Sim",Equipe!$F$5:$F$104,"OK"))</f>
        <v/>
      </c>
      <c r="E58" s="17">
        <f>IF(A58="","",MAX(D58-C58,0))</f>
        <v/>
      </c>
      <c r="F58" s="17">
        <f>IF(A58="","",'Parâmetros'!$B$6)</f>
        <v/>
      </c>
      <c r="G58" s="6">
        <f>IF(A58="","",IF(AND(WEEKDAY(A58,2)=7,'Parâmetros'!$B$8="Não"),"Fechado",IF(E58&lt;F58,"Conferir cobertura","Adequada")))</f>
        <v/>
      </c>
      <c r="H58" s="6">
        <f>IF(A58="","",IF(G58="Conferir cobertura","Revisar escala e confirmar cobertura",IF(G58="Fechado","Nenhuma ação","Sem alerta de cobertura")))</f>
        <v/>
      </c>
      <c r="I58" s="17">
        <f>IF(OR(A58="",G58="Fechado"),"",E58)</f>
        <v/>
      </c>
      <c r="J58" s="24">
        <f>IF(G58="Conferir cobertura",A58,"")</f>
        <v/>
      </c>
    </row>
    <row r="59" ht="23" customHeight="1">
      <c r="A59" s="23">
        <f>IF(OR('Parâmetros'!$B$4="",'Parâmetros'!$B$5="",ROW()-4&gt;'Parâmetros'!$B$5),"",'Parâmetros'!$B$4+ROW()-5)</f>
        <v/>
      </c>
      <c r="B59" s="4">
        <f>IF(A59="","",CHOOSE(WEEKDAY(A59,2),"Segunda-feira","Terça-feira","Quarta-feira","Quinta-feira","Sexta-feira","Sábado","Domingo"))</f>
        <v/>
      </c>
      <c r="C59" s="15">
        <f>IF(A59="","",COUNTIFS('Ausências'!$F$5:$F$104,"&lt;="&amp;A59,'Ausências'!$G$5:$G$104,"&gt;="&amp;A59,'Ausências'!$H$5:$H$104,'Parâmetros'!$B$7,'Ausências'!$K$5:$K$104,"OK"))</f>
        <v/>
      </c>
      <c r="D59" s="15">
        <f>IF(A59="","",COUNTIFS(Equipe!$D$5:$D$104,"Sim",Equipe!$F$5:$F$104,"OK"))</f>
        <v/>
      </c>
      <c r="E59" s="15">
        <f>IF(A59="","",MAX(D59-C59,0))</f>
        <v/>
      </c>
      <c r="F59" s="15">
        <f>IF(A59="","",'Parâmetros'!$B$6)</f>
        <v/>
      </c>
      <c r="G59" s="4">
        <f>IF(A59="","",IF(AND(WEEKDAY(A59,2)=7,'Parâmetros'!$B$8="Não"),"Fechado",IF(E59&lt;F59,"Conferir cobertura","Adequada")))</f>
        <v/>
      </c>
      <c r="H59" s="4">
        <f>IF(A59="","",IF(G59="Conferir cobertura","Revisar escala e confirmar cobertura",IF(G59="Fechado","Nenhuma ação","Sem alerta de cobertura")))</f>
        <v/>
      </c>
      <c r="I59" s="15">
        <f>IF(OR(A59="",G59="Fechado"),"",E59)</f>
        <v/>
      </c>
      <c r="J59" s="23">
        <f>IF(G59="Conferir cobertura",A59,"")</f>
        <v/>
      </c>
    </row>
    <row r="60" ht="23" customHeight="1">
      <c r="A60" s="24">
        <f>IF(OR('Parâmetros'!$B$4="",'Parâmetros'!$B$5="",ROW()-4&gt;'Parâmetros'!$B$5),"",'Parâmetros'!$B$4+ROW()-5)</f>
        <v/>
      </c>
      <c r="B60" s="6">
        <f>IF(A60="","",CHOOSE(WEEKDAY(A60,2),"Segunda-feira","Terça-feira","Quarta-feira","Quinta-feira","Sexta-feira","Sábado","Domingo"))</f>
        <v/>
      </c>
      <c r="C60" s="17">
        <f>IF(A60="","",COUNTIFS('Ausências'!$F$5:$F$104,"&lt;="&amp;A60,'Ausências'!$G$5:$G$104,"&gt;="&amp;A60,'Ausências'!$H$5:$H$104,'Parâmetros'!$B$7,'Ausências'!$K$5:$K$104,"OK"))</f>
        <v/>
      </c>
      <c r="D60" s="17">
        <f>IF(A60="","",COUNTIFS(Equipe!$D$5:$D$104,"Sim",Equipe!$F$5:$F$104,"OK"))</f>
        <v/>
      </c>
      <c r="E60" s="17">
        <f>IF(A60="","",MAX(D60-C60,0))</f>
        <v/>
      </c>
      <c r="F60" s="17">
        <f>IF(A60="","",'Parâmetros'!$B$6)</f>
        <v/>
      </c>
      <c r="G60" s="6">
        <f>IF(A60="","",IF(AND(WEEKDAY(A60,2)=7,'Parâmetros'!$B$8="Não"),"Fechado",IF(E60&lt;F60,"Conferir cobertura","Adequada")))</f>
        <v/>
      </c>
      <c r="H60" s="6">
        <f>IF(A60="","",IF(G60="Conferir cobertura","Revisar escala e confirmar cobertura",IF(G60="Fechado","Nenhuma ação","Sem alerta de cobertura")))</f>
        <v/>
      </c>
      <c r="I60" s="17">
        <f>IF(OR(A60="",G60="Fechado"),"",E60)</f>
        <v/>
      </c>
      <c r="J60" s="24">
        <f>IF(G60="Conferir cobertura",A60,"")</f>
        <v/>
      </c>
    </row>
    <row r="61" ht="23" customHeight="1">
      <c r="A61" s="23">
        <f>IF(OR('Parâmetros'!$B$4="",'Parâmetros'!$B$5="",ROW()-4&gt;'Parâmetros'!$B$5),"",'Parâmetros'!$B$4+ROW()-5)</f>
        <v/>
      </c>
      <c r="B61" s="4">
        <f>IF(A61="","",CHOOSE(WEEKDAY(A61,2),"Segunda-feira","Terça-feira","Quarta-feira","Quinta-feira","Sexta-feira","Sábado","Domingo"))</f>
        <v/>
      </c>
      <c r="C61" s="15">
        <f>IF(A61="","",COUNTIFS('Ausências'!$F$5:$F$104,"&lt;="&amp;A61,'Ausências'!$G$5:$G$104,"&gt;="&amp;A61,'Ausências'!$H$5:$H$104,'Parâmetros'!$B$7,'Ausências'!$K$5:$K$104,"OK"))</f>
        <v/>
      </c>
      <c r="D61" s="15">
        <f>IF(A61="","",COUNTIFS(Equipe!$D$5:$D$104,"Sim",Equipe!$F$5:$F$104,"OK"))</f>
        <v/>
      </c>
      <c r="E61" s="15">
        <f>IF(A61="","",MAX(D61-C61,0))</f>
        <v/>
      </c>
      <c r="F61" s="15">
        <f>IF(A61="","",'Parâmetros'!$B$6)</f>
        <v/>
      </c>
      <c r="G61" s="4">
        <f>IF(A61="","",IF(AND(WEEKDAY(A61,2)=7,'Parâmetros'!$B$8="Não"),"Fechado",IF(E61&lt;F61,"Conferir cobertura","Adequada")))</f>
        <v/>
      </c>
      <c r="H61" s="4">
        <f>IF(A61="","",IF(G61="Conferir cobertura","Revisar escala e confirmar cobertura",IF(G61="Fechado","Nenhuma ação","Sem alerta de cobertura")))</f>
        <v/>
      </c>
      <c r="I61" s="15">
        <f>IF(OR(A61="",G61="Fechado"),"",E61)</f>
        <v/>
      </c>
      <c r="J61" s="23">
        <f>IF(G61="Conferir cobertura",A61,"")</f>
        <v/>
      </c>
    </row>
    <row r="62" ht="23" customHeight="1">
      <c r="A62" s="24">
        <f>IF(OR('Parâmetros'!$B$4="",'Parâmetros'!$B$5="",ROW()-4&gt;'Parâmetros'!$B$5),"",'Parâmetros'!$B$4+ROW()-5)</f>
        <v/>
      </c>
      <c r="B62" s="6">
        <f>IF(A62="","",CHOOSE(WEEKDAY(A62,2),"Segunda-feira","Terça-feira","Quarta-feira","Quinta-feira","Sexta-feira","Sábado","Domingo"))</f>
        <v/>
      </c>
      <c r="C62" s="17">
        <f>IF(A62="","",COUNTIFS('Ausências'!$F$5:$F$104,"&lt;="&amp;A62,'Ausências'!$G$5:$G$104,"&gt;="&amp;A62,'Ausências'!$H$5:$H$104,'Parâmetros'!$B$7,'Ausências'!$K$5:$K$104,"OK"))</f>
        <v/>
      </c>
      <c r="D62" s="17">
        <f>IF(A62="","",COUNTIFS(Equipe!$D$5:$D$104,"Sim",Equipe!$F$5:$F$104,"OK"))</f>
        <v/>
      </c>
      <c r="E62" s="17">
        <f>IF(A62="","",MAX(D62-C62,0))</f>
        <v/>
      </c>
      <c r="F62" s="17">
        <f>IF(A62="","",'Parâmetros'!$B$6)</f>
        <v/>
      </c>
      <c r="G62" s="6">
        <f>IF(A62="","",IF(AND(WEEKDAY(A62,2)=7,'Parâmetros'!$B$8="Não"),"Fechado",IF(E62&lt;F62,"Conferir cobertura","Adequada")))</f>
        <v/>
      </c>
      <c r="H62" s="6">
        <f>IF(A62="","",IF(G62="Conferir cobertura","Revisar escala e confirmar cobertura",IF(G62="Fechado","Nenhuma ação","Sem alerta de cobertura")))</f>
        <v/>
      </c>
      <c r="I62" s="17">
        <f>IF(OR(A62="",G62="Fechado"),"",E62)</f>
        <v/>
      </c>
      <c r="J62" s="24">
        <f>IF(G62="Conferir cobertura",A62,"")</f>
        <v/>
      </c>
    </row>
    <row r="63" ht="23" customHeight="1">
      <c r="A63" s="23">
        <f>IF(OR('Parâmetros'!$B$4="",'Parâmetros'!$B$5="",ROW()-4&gt;'Parâmetros'!$B$5),"",'Parâmetros'!$B$4+ROW()-5)</f>
        <v/>
      </c>
      <c r="B63" s="4">
        <f>IF(A63="","",CHOOSE(WEEKDAY(A63,2),"Segunda-feira","Terça-feira","Quarta-feira","Quinta-feira","Sexta-feira","Sábado","Domingo"))</f>
        <v/>
      </c>
      <c r="C63" s="15">
        <f>IF(A63="","",COUNTIFS('Ausências'!$F$5:$F$104,"&lt;="&amp;A63,'Ausências'!$G$5:$G$104,"&gt;="&amp;A63,'Ausências'!$H$5:$H$104,'Parâmetros'!$B$7,'Ausências'!$K$5:$K$104,"OK"))</f>
        <v/>
      </c>
      <c r="D63" s="15">
        <f>IF(A63="","",COUNTIFS(Equipe!$D$5:$D$104,"Sim",Equipe!$F$5:$F$104,"OK"))</f>
        <v/>
      </c>
      <c r="E63" s="15">
        <f>IF(A63="","",MAX(D63-C63,0))</f>
        <v/>
      </c>
      <c r="F63" s="15">
        <f>IF(A63="","",'Parâmetros'!$B$6)</f>
        <v/>
      </c>
      <c r="G63" s="4">
        <f>IF(A63="","",IF(AND(WEEKDAY(A63,2)=7,'Parâmetros'!$B$8="Não"),"Fechado",IF(E63&lt;F63,"Conferir cobertura","Adequada")))</f>
        <v/>
      </c>
      <c r="H63" s="4">
        <f>IF(A63="","",IF(G63="Conferir cobertura","Revisar escala e confirmar cobertura",IF(G63="Fechado","Nenhuma ação","Sem alerta de cobertura")))</f>
        <v/>
      </c>
      <c r="I63" s="15">
        <f>IF(OR(A63="",G63="Fechado"),"",E63)</f>
        <v/>
      </c>
      <c r="J63" s="23">
        <f>IF(G63="Conferir cobertura",A63,"")</f>
        <v/>
      </c>
    </row>
    <row r="64" ht="23" customHeight="1">
      <c r="A64" s="24">
        <f>IF(OR('Parâmetros'!$B$4="",'Parâmetros'!$B$5="",ROW()-4&gt;'Parâmetros'!$B$5),"",'Parâmetros'!$B$4+ROW()-5)</f>
        <v/>
      </c>
      <c r="B64" s="6">
        <f>IF(A64="","",CHOOSE(WEEKDAY(A64,2),"Segunda-feira","Terça-feira","Quarta-feira","Quinta-feira","Sexta-feira","Sábado","Domingo"))</f>
        <v/>
      </c>
      <c r="C64" s="17">
        <f>IF(A64="","",COUNTIFS('Ausências'!$F$5:$F$104,"&lt;="&amp;A64,'Ausências'!$G$5:$G$104,"&gt;="&amp;A64,'Ausências'!$H$5:$H$104,'Parâmetros'!$B$7,'Ausências'!$K$5:$K$104,"OK"))</f>
        <v/>
      </c>
      <c r="D64" s="17">
        <f>IF(A64="","",COUNTIFS(Equipe!$D$5:$D$104,"Sim",Equipe!$F$5:$F$104,"OK"))</f>
        <v/>
      </c>
      <c r="E64" s="17">
        <f>IF(A64="","",MAX(D64-C64,0))</f>
        <v/>
      </c>
      <c r="F64" s="17">
        <f>IF(A64="","",'Parâmetros'!$B$6)</f>
        <v/>
      </c>
      <c r="G64" s="6">
        <f>IF(A64="","",IF(AND(WEEKDAY(A64,2)=7,'Parâmetros'!$B$8="Não"),"Fechado",IF(E64&lt;F64,"Conferir cobertura","Adequada")))</f>
        <v/>
      </c>
      <c r="H64" s="6">
        <f>IF(A64="","",IF(G64="Conferir cobertura","Revisar escala e confirmar cobertura",IF(G64="Fechado","Nenhuma ação","Sem alerta de cobertura")))</f>
        <v/>
      </c>
      <c r="I64" s="17">
        <f>IF(OR(A64="",G64="Fechado"),"",E64)</f>
        <v/>
      </c>
      <c r="J64" s="24">
        <f>IF(G64="Conferir cobertura",A64,"")</f>
        <v/>
      </c>
    </row>
    <row r="65" ht="23" customHeight="1">
      <c r="A65" s="23">
        <f>IF(OR('Parâmetros'!$B$4="",'Parâmetros'!$B$5="",ROW()-4&gt;'Parâmetros'!$B$5),"",'Parâmetros'!$B$4+ROW()-5)</f>
        <v/>
      </c>
      <c r="B65" s="4">
        <f>IF(A65="","",CHOOSE(WEEKDAY(A65,2),"Segunda-feira","Terça-feira","Quarta-feira","Quinta-feira","Sexta-feira","Sábado","Domingo"))</f>
        <v/>
      </c>
      <c r="C65" s="15">
        <f>IF(A65="","",COUNTIFS('Ausências'!$F$5:$F$104,"&lt;="&amp;A65,'Ausências'!$G$5:$G$104,"&gt;="&amp;A65,'Ausências'!$H$5:$H$104,'Parâmetros'!$B$7,'Ausências'!$K$5:$K$104,"OK"))</f>
        <v/>
      </c>
      <c r="D65" s="15">
        <f>IF(A65="","",COUNTIFS(Equipe!$D$5:$D$104,"Sim",Equipe!$F$5:$F$104,"OK"))</f>
        <v/>
      </c>
      <c r="E65" s="15">
        <f>IF(A65="","",MAX(D65-C65,0))</f>
        <v/>
      </c>
      <c r="F65" s="15">
        <f>IF(A65="","",'Parâmetros'!$B$6)</f>
        <v/>
      </c>
      <c r="G65" s="4">
        <f>IF(A65="","",IF(AND(WEEKDAY(A65,2)=7,'Parâmetros'!$B$8="Não"),"Fechado",IF(E65&lt;F65,"Conferir cobertura","Adequada")))</f>
        <v/>
      </c>
      <c r="H65" s="4">
        <f>IF(A65="","",IF(G65="Conferir cobertura","Revisar escala e confirmar cobertura",IF(G65="Fechado","Nenhuma ação","Sem alerta de cobertura")))</f>
        <v/>
      </c>
      <c r="I65" s="15">
        <f>IF(OR(A65="",G65="Fechado"),"",E65)</f>
        <v/>
      </c>
      <c r="J65" s="23">
        <f>IF(G65="Conferir cobertura",A65,"")</f>
        <v/>
      </c>
    </row>
    <row r="66" ht="23" customHeight="1">
      <c r="A66" s="24">
        <f>IF(OR('Parâmetros'!$B$4="",'Parâmetros'!$B$5="",ROW()-4&gt;'Parâmetros'!$B$5),"",'Parâmetros'!$B$4+ROW()-5)</f>
        <v/>
      </c>
      <c r="B66" s="6">
        <f>IF(A66="","",CHOOSE(WEEKDAY(A66,2),"Segunda-feira","Terça-feira","Quarta-feira","Quinta-feira","Sexta-feira","Sábado","Domingo"))</f>
        <v/>
      </c>
      <c r="C66" s="17">
        <f>IF(A66="","",COUNTIFS('Ausências'!$F$5:$F$104,"&lt;="&amp;A66,'Ausências'!$G$5:$G$104,"&gt;="&amp;A66,'Ausências'!$H$5:$H$104,'Parâmetros'!$B$7,'Ausências'!$K$5:$K$104,"OK"))</f>
        <v/>
      </c>
      <c r="D66" s="17">
        <f>IF(A66="","",COUNTIFS(Equipe!$D$5:$D$104,"Sim",Equipe!$F$5:$F$104,"OK"))</f>
        <v/>
      </c>
      <c r="E66" s="17">
        <f>IF(A66="","",MAX(D66-C66,0))</f>
        <v/>
      </c>
      <c r="F66" s="17">
        <f>IF(A66="","",'Parâmetros'!$B$6)</f>
        <v/>
      </c>
      <c r="G66" s="6">
        <f>IF(A66="","",IF(AND(WEEKDAY(A66,2)=7,'Parâmetros'!$B$8="Não"),"Fechado",IF(E66&lt;F66,"Conferir cobertura","Adequada")))</f>
        <v/>
      </c>
      <c r="H66" s="6">
        <f>IF(A66="","",IF(G66="Conferir cobertura","Revisar escala e confirmar cobertura",IF(G66="Fechado","Nenhuma ação","Sem alerta de cobertura")))</f>
        <v/>
      </c>
      <c r="I66" s="17">
        <f>IF(OR(A66="",G66="Fechado"),"",E66)</f>
        <v/>
      </c>
      <c r="J66" s="24">
        <f>IF(G66="Conferir cobertura",A66,"")</f>
        <v/>
      </c>
    </row>
    <row r="67" ht="23" customHeight="1">
      <c r="A67" s="23">
        <f>IF(OR('Parâmetros'!$B$4="",'Parâmetros'!$B$5="",ROW()-4&gt;'Parâmetros'!$B$5),"",'Parâmetros'!$B$4+ROW()-5)</f>
        <v/>
      </c>
      <c r="B67" s="4">
        <f>IF(A67="","",CHOOSE(WEEKDAY(A67,2),"Segunda-feira","Terça-feira","Quarta-feira","Quinta-feira","Sexta-feira","Sábado","Domingo"))</f>
        <v/>
      </c>
      <c r="C67" s="15">
        <f>IF(A67="","",COUNTIFS('Ausências'!$F$5:$F$104,"&lt;="&amp;A67,'Ausências'!$G$5:$G$104,"&gt;="&amp;A67,'Ausências'!$H$5:$H$104,'Parâmetros'!$B$7,'Ausências'!$K$5:$K$104,"OK"))</f>
        <v/>
      </c>
      <c r="D67" s="15">
        <f>IF(A67="","",COUNTIFS(Equipe!$D$5:$D$104,"Sim",Equipe!$F$5:$F$104,"OK"))</f>
        <v/>
      </c>
      <c r="E67" s="15">
        <f>IF(A67="","",MAX(D67-C67,0))</f>
        <v/>
      </c>
      <c r="F67" s="15">
        <f>IF(A67="","",'Parâmetros'!$B$6)</f>
        <v/>
      </c>
      <c r="G67" s="4">
        <f>IF(A67="","",IF(AND(WEEKDAY(A67,2)=7,'Parâmetros'!$B$8="Não"),"Fechado",IF(E67&lt;F67,"Conferir cobertura","Adequada")))</f>
        <v/>
      </c>
      <c r="H67" s="4">
        <f>IF(A67="","",IF(G67="Conferir cobertura","Revisar escala e confirmar cobertura",IF(G67="Fechado","Nenhuma ação","Sem alerta de cobertura")))</f>
        <v/>
      </c>
      <c r="I67" s="15">
        <f>IF(OR(A67="",G67="Fechado"),"",E67)</f>
        <v/>
      </c>
      <c r="J67" s="23">
        <f>IF(G67="Conferir cobertura",A67,"")</f>
        <v/>
      </c>
    </row>
    <row r="68" ht="23" customHeight="1">
      <c r="A68" s="24">
        <f>IF(OR('Parâmetros'!$B$4="",'Parâmetros'!$B$5="",ROW()-4&gt;'Parâmetros'!$B$5),"",'Parâmetros'!$B$4+ROW()-5)</f>
        <v/>
      </c>
      <c r="B68" s="6">
        <f>IF(A68="","",CHOOSE(WEEKDAY(A68,2),"Segunda-feira","Terça-feira","Quarta-feira","Quinta-feira","Sexta-feira","Sábado","Domingo"))</f>
        <v/>
      </c>
      <c r="C68" s="17">
        <f>IF(A68="","",COUNTIFS('Ausências'!$F$5:$F$104,"&lt;="&amp;A68,'Ausências'!$G$5:$G$104,"&gt;="&amp;A68,'Ausências'!$H$5:$H$104,'Parâmetros'!$B$7,'Ausências'!$K$5:$K$104,"OK"))</f>
        <v/>
      </c>
      <c r="D68" s="17">
        <f>IF(A68="","",COUNTIFS(Equipe!$D$5:$D$104,"Sim",Equipe!$F$5:$F$104,"OK"))</f>
        <v/>
      </c>
      <c r="E68" s="17">
        <f>IF(A68="","",MAX(D68-C68,0))</f>
        <v/>
      </c>
      <c r="F68" s="17">
        <f>IF(A68="","",'Parâmetros'!$B$6)</f>
        <v/>
      </c>
      <c r="G68" s="6">
        <f>IF(A68="","",IF(AND(WEEKDAY(A68,2)=7,'Parâmetros'!$B$8="Não"),"Fechado",IF(E68&lt;F68,"Conferir cobertura","Adequada")))</f>
        <v/>
      </c>
      <c r="H68" s="6">
        <f>IF(A68="","",IF(G68="Conferir cobertura","Revisar escala e confirmar cobertura",IF(G68="Fechado","Nenhuma ação","Sem alerta de cobertura")))</f>
        <v/>
      </c>
      <c r="I68" s="17">
        <f>IF(OR(A68="",G68="Fechado"),"",E68)</f>
        <v/>
      </c>
      <c r="J68" s="24">
        <f>IF(G68="Conferir cobertura",A68,"")</f>
        <v/>
      </c>
    </row>
    <row r="69" ht="23" customHeight="1">
      <c r="A69" s="23">
        <f>IF(OR('Parâmetros'!$B$4="",'Parâmetros'!$B$5="",ROW()-4&gt;'Parâmetros'!$B$5),"",'Parâmetros'!$B$4+ROW()-5)</f>
        <v/>
      </c>
      <c r="B69" s="4">
        <f>IF(A69="","",CHOOSE(WEEKDAY(A69,2),"Segunda-feira","Terça-feira","Quarta-feira","Quinta-feira","Sexta-feira","Sábado","Domingo"))</f>
        <v/>
      </c>
      <c r="C69" s="15">
        <f>IF(A69="","",COUNTIFS('Ausências'!$F$5:$F$104,"&lt;="&amp;A69,'Ausências'!$G$5:$G$104,"&gt;="&amp;A69,'Ausências'!$H$5:$H$104,'Parâmetros'!$B$7,'Ausências'!$K$5:$K$104,"OK"))</f>
        <v/>
      </c>
      <c r="D69" s="15">
        <f>IF(A69="","",COUNTIFS(Equipe!$D$5:$D$104,"Sim",Equipe!$F$5:$F$104,"OK"))</f>
        <v/>
      </c>
      <c r="E69" s="15">
        <f>IF(A69="","",MAX(D69-C69,0))</f>
        <v/>
      </c>
      <c r="F69" s="15">
        <f>IF(A69="","",'Parâmetros'!$B$6)</f>
        <v/>
      </c>
      <c r="G69" s="4">
        <f>IF(A69="","",IF(AND(WEEKDAY(A69,2)=7,'Parâmetros'!$B$8="Não"),"Fechado",IF(E69&lt;F69,"Conferir cobertura","Adequada")))</f>
        <v/>
      </c>
      <c r="H69" s="4">
        <f>IF(A69="","",IF(G69="Conferir cobertura","Revisar escala e confirmar cobertura",IF(G69="Fechado","Nenhuma ação","Sem alerta de cobertura")))</f>
        <v/>
      </c>
      <c r="I69" s="15">
        <f>IF(OR(A69="",G69="Fechado"),"",E69)</f>
        <v/>
      </c>
      <c r="J69" s="23">
        <f>IF(G69="Conferir cobertura",A69,"")</f>
        <v/>
      </c>
    </row>
    <row r="70" ht="23" customHeight="1">
      <c r="A70" s="24">
        <f>IF(OR('Parâmetros'!$B$4="",'Parâmetros'!$B$5="",ROW()-4&gt;'Parâmetros'!$B$5),"",'Parâmetros'!$B$4+ROW()-5)</f>
        <v/>
      </c>
      <c r="B70" s="6">
        <f>IF(A70="","",CHOOSE(WEEKDAY(A70,2),"Segunda-feira","Terça-feira","Quarta-feira","Quinta-feira","Sexta-feira","Sábado","Domingo"))</f>
        <v/>
      </c>
      <c r="C70" s="17">
        <f>IF(A70="","",COUNTIFS('Ausências'!$F$5:$F$104,"&lt;="&amp;A70,'Ausências'!$G$5:$G$104,"&gt;="&amp;A70,'Ausências'!$H$5:$H$104,'Parâmetros'!$B$7,'Ausências'!$K$5:$K$104,"OK"))</f>
        <v/>
      </c>
      <c r="D70" s="17">
        <f>IF(A70="","",COUNTIFS(Equipe!$D$5:$D$104,"Sim",Equipe!$F$5:$F$104,"OK"))</f>
        <v/>
      </c>
      <c r="E70" s="17">
        <f>IF(A70="","",MAX(D70-C70,0))</f>
        <v/>
      </c>
      <c r="F70" s="17">
        <f>IF(A70="","",'Parâmetros'!$B$6)</f>
        <v/>
      </c>
      <c r="G70" s="6">
        <f>IF(A70="","",IF(AND(WEEKDAY(A70,2)=7,'Parâmetros'!$B$8="Não"),"Fechado",IF(E70&lt;F70,"Conferir cobertura","Adequada")))</f>
        <v/>
      </c>
      <c r="H70" s="6">
        <f>IF(A70="","",IF(G70="Conferir cobertura","Revisar escala e confirmar cobertura",IF(G70="Fechado","Nenhuma ação","Sem alerta de cobertura")))</f>
        <v/>
      </c>
      <c r="I70" s="17">
        <f>IF(OR(A70="",G70="Fechado"),"",E70)</f>
        <v/>
      </c>
      <c r="J70" s="24">
        <f>IF(G70="Conferir cobertura",A70,"")</f>
        <v/>
      </c>
    </row>
    <row r="71" ht="23" customHeight="1">
      <c r="A71" s="23">
        <f>IF(OR('Parâmetros'!$B$4="",'Parâmetros'!$B$5="",ROW()-4&gt;'Parâmetros'!$B$5),"",'Parâmetros'!$B$4+ROW()-5)</f>
        <v/>
      </c>
      <c r="B71" s="4">
        <f>IF(A71="","",CHOOSE(WEEKDAY(A71,2),"Segunda-feira","Terça-feira","Quarta-feira","Quinta-feira","Sexta-feira","Sábado","Domingo"))</f>
        <v/>
      </c>
      <c r="C71" s="15">
        <f>IF(A71="","",COUNTIFS('Ausências'!$F$5:$F$104,"&lt;="&amp;A71,'Ausências'!$G$5:$G$104,"&gt;="&amp;A71,'Ausências'!$H$5:$H$104,'Parâmetros'!$B$7,'Ausências'!$K$5:$K$104,"OK"))</f>
        <v/>
      </c>
      <c r="D71" s="15">
        <f>IF(A71="","",COUNTIFS(Equipe!$D$5:$D$104,"Sim",Equipe!$F$5:$F$104,"OK"))</f>
        <v/>
      </c>
      <c r="E71" s="15">
        <f>IF(A71="","",MAX(D71-C71,0))</f>
        <v/>
      </c>
      <c r="F71" s="15">
        <f>IF(A71="","",'Parâmetros'!$B$6)</f>
        <v/>
      </c>
      <c r="G71" s="4">
        <f>IF(A71="","",IF(AND(WEEKDAY(A71,2)=7,'Parâmetros'!$B$8="Não"),"Fechado",IF(E71&lt;F71,"Conferir cobertura","Adequada")))</f>
        <v/>
      </c>
      <c r="H71" s="4">
        <f>IF(A71="","",IF(G71="Conferir cobertura","Revisar escala e confirmar cobertura",IF(G71="Fechado","Nenhuma ação","Sem alerta de cobertura")))</f>
        <v/>
      </c>
      <c r="I71" s="15">
        <f>IF(OR(A71="",G71="Fechado"),"",E71)</f>
        <v/>
      </c>
      <c r="J71" s="23">
        <f>IF(G71="Conferir cobertura",A71,"")</f>
        <v/>
      </c>
    </row>
    <row r="72" ht="23" customHeight="1">
      <c r="A72" s="24">
        <f>IF(OR('Parâmetros'!$B$4="",'Parâmetros'!$B$5="",ROW()-4&gt;'Parâmetros'!$B$5),"",'Parâmetros'!$B$4+ROW()-5)</f>
        <v/>
      </c>
      <c r="B72" s="6">
        <f>IF(A72="","",CHOOSE(WEEKDAY(A72,2),"Segunda-feira","Terça-feira","Quarta-feira","Quinta-feira","Sexta-feira","Sábado","Domingo"))</f>
        <v/>
      </c>
      <c r="C72" s="17">
        <f>IF(A72="","",COUNTIFS('Ausências'!$F$5:$F$104,"&lt;="&amp;A72,'Ausências'!$G$5:$G$104,"&gt;="&amp;A72,'Ausências'!$H$5:$H$104,'Parâmetros'!$B$7,'Ausências'!$K$5:$K$104,"OK"))</f>
        <v/>
      </c>
      <c r="D72" s="17">
        <f>IF(A72="","",COUNTIFS(Equipe!$D$5:$D$104,"Sim",Equipe!$F$5:$F$104,"OK"))</f>
        <v/>
      </c>
      <c r="E72" s="17">
        <f>IF(A72="","",MAX(D72-C72,0))</f>
        <v/>
      </c>
      <c r="F72" s="17">
        <f>IF(A72="","",'Parâmetros'!$B$6)</f>
        <v/>
      </c>
      <c r="G72" s="6">
        <f>IF(A72="","",IF(AND(WEEKDAY(A72,2)=7,'Parâmetros'!$B$8="Não"),"Fechado",IF(E72&lt;F72,"Conferir cobertura","Adequada")))</f>
        <v/>
      </c>
      <c r="H72" s="6">
        <f>IF(A72="","",IF(G72="Conferir cobertura","Revisar escala e confirmar cobertura",IF(G72="Fechado","Nenhuma ação","Sem alerta de cobertura")))</f>
        <v/>
      </c>
      <c r="I72" s="17">
        <f>IF(OR(A72="",G72="Fechado"),"",E72)</f>
        <v/>
      </c>
      <c r="J72" s="24">
        <f>IF(G72="Conferir cobertura",A72,"")</f>
        <v/>
      </c>
    </row>
    <row r="73" ht="23" customHeight="1">
      <c r="A73" s="23">
        <f>IF(OR('Parâmetros'!$B$4="",'Parâmetros'!$B$5="",ROW()-4&gt;'Parâmetros'!$B$5),"",'Parâmetros'!$B$4+ROW()-5)</f>
        <v/>
      </c>
      <c r="B73" s="4">
        <f>IF(A73="","",CHOOSE(WEEKDAY(A73,2),"Segunda-feira","Terça-feira","Quarta-feira","Quinta-feira","Sexta-feira","Sábado","Domingo"))</f>
        <v/>
      </c>
      <c r="C73" s="15">
        <f>IF(A73="","",COUNTIFS('Ausências'!$F$5:$F$104,"&lt;="&amp;A73,'Ausências'!$G$5:$G$104,"&gt;="&amp;A73,'Ausências'!$H$5:$H$104,'Parâmetros'!$B$7,'Ausências'!$K$5:$K$104,"OK"))</f>
        <v/>
      </c>
      <c r="D73" s="15">
        <f>IF(A73="","",COUNTIFS(Equipe!$D$5:$D$104,"Sim",Equipe!$F$5:$F$104,"OK"))</f>
        <v/>
      </c>
      <c r="E73" s="15">
        <f>IF(A73="","",MAX(D73-C73,0))</f>
        <v/>
      </c>
      <c r="F73" s="15">
        <f>IF(A73="","",'Parâmetros'!$B$6)</f>
        <v/>
      </c>
      <c r="G73" s="4">
        <f>IF(A73="","",IF(AND(WEEKDAY(A73,2)=7,'Parâmetros'!$B$8="Não"),"Fechado",IF(E73&lt;F73,"Conferir cobertura","Adequada")))</f>
        <v/>
      </c>
      <c r="H73" s="4">
        <f>IF(A73="","",IF(G73="Conferir cobertura","Revisar escala e confirmar cobertura",IF(G73="Fechado","Nenhuma ação","Sem alerta de cobertura")))</f>
        <v/>
      </c>
      <c r="I73" s="15">
        <f>IF(OR(A73="",G73="Fechado"),"",E73)</f>
        <v/>
      </c>
      <c r="J73" s="23">
        <f>IF(G73="Conferir cobertura",A73,"")</f>
        <v/>
      </c>
    </row>
    <row r="74" ht="23" customHeight="1">
      <c r="A74" s="24">
        <f>IF(OR('Parâmetros'!$B$4="",'Parâmetros'!$B$5="",ROW()-4&gt;'Parâmetros'!$B$5),"",'Parâmetros'!$B$4+ROW()-5)</f>
        <v/>
      </c>
      <c r="B74" s="6">
        <f>IF(A74="","",CHOOSE(WEEKDAY(A74,2),"Segunda-feira","Terça-feira","Quarta-feira","Quinta-feira","Sexta-feira","Sábado","Domingo"))</f>
        <v/>
      </c>
      <c r="C74" s="17">
        <f>IF(A74="","",COUNTIFS('Ausências'!$F$5:$F$104,"&lt;="&amp;A74,'Ausências'!$G$5:$G$104,"&gt;="&amp;A74,'Ausências'!$H$5:$H$104,'Parâmetros'!$B$7,'Ausências'!$K$5:$K$104,"OK"))</f>
        <v/>
      </c>
      <c r="D74" s="17">
        <f>IF(A74="","",COUNTIFS(Equipe!$D$5:$D$104,"Sim",Equipe!$F$5:$F$104,"OK"))</f>
        <v/>
      </c>
      <c r="E74" s="17">
        <f>IF(A74="","",MAX(D74-C74,0))</f>
        <v/>
      </c>
      <c r="F74" s="17">
        <f>IF(A74="","",'Parâmetros'!$B$6)</f>
        <v/>
      </c>
      <c r="G74" s="6">
        <f>IF(A74="","",IF(AND(WEEKDAY(A74,2)=7,'Parâmetros'!$B$8="Não"),"Fechado",IF(E74&lt;F74,"Conferir cobertura","Adequada")))</f>
        <v/>
      </c>
      <c r="H74" s="6">
        <f>IF(A74="","",IF(G74="Conferir cobertura","Revisar escala e confirmar cobertura",IF(G74="Fechado","Nenhuma ação","Sem alerta de cobertura")))</f>
        <v/>
      </c>
      <c r="I74" s="17">
        <f>IF(OR(A74="",G74="Fechado"),"",E74)</f>
        <v/>
      </c>
      <c r="J74" s="24">
        <f>IF(G74="Conferir cobertura",A74,"")</f>
        <v/>
      </c>
    </row>
    <row r="75" ht="23" customHeight="1">
      <c r="A75" s="23">
        <f>IF(OR('Parâmetros'!$B$4="",'Parâmetros'!$B$5="",ROW()-4&gt;'Parâmetros'!$B$5),"",'Parâmetros'!$B$4+ROW()-5)</f>
        <v/>
      </c>
      <c r="B75" s="4">
        <f>IF(A75="","",CHOOSE(WEEKDAY(A75,2),"Segunda-feira","Terça-feira","Quarta-feira","Quinta-feira","Sexta-feira","Sábado","Domingo"))</f>
        <v/>
      </c>
      <c r="C75" s="15">
        <f>IF(A75="","",COUNTIFS('Ausências'!$F$5:$F$104,"&lt;="&amp;A75,'Ausências'!$G$5:$G$104,"&gt;="&amp;A75,'Ausências'!$H$5:$H$104,'Parâmetros'!$B$7,'Ausências'!$K$5:$K$104,"OK"))</f>
        <v/>
      </c>
      <c r="D75" s="15">
        <f>IF(A75="","",COUNTIFS(Equipe!$D$5:$D$104,"Sim",Equipe!$F$5:$F$104,"OK"))</f>
        <v/>
      </c>
      <c r="E75" s="15">
        <f>IF(A75="","",MAX(D75-C75,0))</f>
        <v/>
      </c>
      <c r="F75" s="15">
        <f>IF(A75="","",'Parâmetros'!$B$6)</f>
        <v/>
      </c>
      <c r="G75" s="4">
        <f>IF(A75="","",IF(AND(WEEKDAY(A75,2)=7,'Parâmetros'!$B$8="Não"),"Fechado",IF(E75&lt;F75,"Conferir cobertura","Adequada")))</f>
        <v/>
      </c>
      <c r="H75" s="4">
        <f>IF(A75="","",IF(G75="Conferir cobertura","Revisar escala e confirmar cobertura",IF(G75="Fechado","Nenhuma ação","Sem alerta de cobertura")))</f>
        <v/>
      </c>
      <c r="I75" s="15">
        <f>IF(OR(A75="",G75="Fechado"),"",E75)</f>
        <v/>
      </c>
      <c r="J75" s="23">
        <f>IF(G75="Conferir cobertura",A75,"")</f>
        <v/>
      </c>
    </row>
    <row r="76" ht="23" customHeight="1">
      <c r="A76" s="24">
        <f>IF(OR('Parâmetros'!$B$4="",'Parâmetros'!$B$5="",ROW()-4&gt;'Parâmetros'!$B$5),"",'Parâmetros'!$B$4+ROW()-5)</f>
        <v/>
      </c>
      <c r="B76" s="6">
        <f>IF(A76="","",CHOOSE(WEEKDAY(A76,2),"Segunda-feira","Terça-feira","Quarta-feira","Quinta-feira","Sexta-feira","Sábado","Domingo"))</f>
        <v/>
      </c>
      <c r="C76" s="17">
        <f>IF(A76="","",COUNTIFS('Ausências'!$F$5:$F$104,"&lt;="&amp;A76,'Ausências'!$G$5:$G$104,"&gt;="&amp;A76,'Ausências'!$H$5:$H$104,'Parâmetros'!$B$7,'Ausências'!$K$5:$K$104,"OK"))</f>
        <v/>
      </c>
      <c r="D76" s="17">
        <f>IF(A76="","",COUNTIFS(Equipe!$D$5:$D$104,"Sim",Equipe!$F$5:$F$104,"OK"))</f>
        <v/>
      </c>
      <c r="E76" s="17">
        <f>IF(A76="","",MAX(D76-C76,0))</f>
        <v/>
      </c>
      <c r="F76" s="17">
        <f>IF(A76="","",'Parâmetros'!$B$6)</f>
        <v/>
      </c>
      <c r="G76" s="6">
        <f>IF(A76="","",IF(AND(WEEKDAY(A76,2)=7,'Parâmetros'!$B$8="Não"),"Fechado",IF(E76&lt;F76,"Conferir cobertura","Adequada")))</f>
        <v/>
      </c>
      <c r="H76" s="6">
        <f>IF(A76="","",IF(G76="Conferir cobertura","Revisar escala e confirmar cobertura",IF(G76="Fechado","Nenhuma ação","Sem alerta de cobertura")))</f>
        <v/>
      </c>
      <c r="I76" s="17">
        <f>IF(OR(A76="",G76="Fechado"),"",E76)</f>
        <v/>
      </c>
      <c r="J76" s="24">
        <f>IF(G76="Conferir cobertura",A76,"")</f>
        <v/>
      </c>
    </row>
    <row r="77" ht="23" customHeight="1">
      <c r="A77" s="23">
        <f>IF(OR('Parâmetros'!$B$4="",'Parâmetros'!$B$5="",ROW()-4&gt;'Parâmetros'!$B$5),"",'Parâmetros'!$B$4+ROW()-5)</f>
        <v/>
      </c>
      <c r="B77" s="4">
        <f>IF(A77="","",CHOOSE(WEEKDAY(A77,2),"Segunda-feira","Terça-feira","Quarta-feira","Quinta-feira","Sexta-feira","Sábado","Domingo"))</f>
        <v/>
      </c>
      <c r="C77" s="15">
        <f>IF(A77="","",COUNTIFS('Ausências'!$F$5:$F$104,"&lt;="&amp;A77,'Ausências'!$G$5:$G$104,"&gt;="&amp;A77,'Ausências'!$H$5:$H$104,'Parâmetros'!$B$7,'Ausências'!$K$5:$K$104,"OK"))</f>
        <v/>
      </c>
      <c r="D77" s="15">
        <f>IF(A77="","",COUNTIFS(Equipe!$D$5:$D$104,"Sim",Equipe!$F$5:$F$104,"OK"))</f>
        <v/>
      </c>
      <c r="E77" s="15">
        <f>IF(A77="","",MAX(D77-C77,0))</f>
        <v/>
      </c>
      <c r="F77" s="15">
        <f>IF(A77="","",'Parâmetros'!$B$6)</f>
        <v/>
      </c>
      <c r="G77" s="4">
        <f>IF(A77="","",IF(AND(WEEKDAY(A77,2)=7,'Parâmetros'!$B$8="Não"),"Fechado",IF(E77&lt;F77,"Conferir cobertura","Adequada")))</f>
        <v/>
      </c>
      <c r="H77" s="4">
        <f>IF(A77="","",IF(G77="Conferir cobertura","Revisar escala e confirmar cobertura",IF(G77="Fechado","Nenhuma ação","Sem alerta de cobertura")))</f>
        <v/>
      </c>
      <c r="I77" s="15">
        <f>IF(OR(A77="",G77="Fechado"),"",E77)</f>
        <v/>
      </c>
      <c r="J77" s="23">
        <f>IF(G77="Conferir cobertura",A77,"")</f>
        <v/>
      </c>
    </row>
    <row r="78" ht="23" customHeight="1">
      <c r="A78" s="24">
        <f>IF(OR('Parâmetros'!$B$4="",'Parâmetros'!$B$5="",ROW()-4&gt;'Parâmetros'!$B$5),"",'Parâmetros'!$B$4+ROW()-5)</f>
        <v/>
      </c>
      <c r="B78" s="6">
        <f>IF(A78="","",CHOOSE(WEEKDAY(A78,2),"Segunda-feira","Terça-feira","Quarta-feira","Quinta-feira","Sexta-feira","Sábado","Domingo"))</f>
        <v/>
      </c>
      <c r="C78" s="17">
        <f>IF(A78="","",COUNTIFS('Ausências'!$F$5:$F$104,"&lt;="&amp;A78,'Ausências'!$G$5:$G$104,"&gt;="&amp;A78,'Ausências'!$H$5:$H$104,'Parâmetros'!$B$7,'Ausências'!$K$5:$K$104,"OK"))</f>
        <v/>
      </c>
      <c r="D78" s="17">
        <f>IF(A78="","",COUNTIFS(Equipe!$D$5:$D$104,"Sim",Equipe!$F$5:$F$104,"OK"))</f>
        <v/>
      </c>
      <c r="E78" s="17">
        <f>IF(A78="","",MAX(D78-C78,0))</f>
        <v/>
      </c>
      <c r="F78" s="17">
        <f>IF(A78="","",'Parâmetros'!$B$6)</f>
        <v/>
      </c>
      <c r="G78" s="6">
        <f>IF(A78="","",IF(AND(WEEKDAY(A78,2)=7,'Parâmetros'!$B$8="Não"),"Fechado",IF(E78&lt;F78,"Conferir cobertura","Adequada")))</f>
        <v/>
      </c>
      <c r="H78" s="6">
        <f>IF(A78="","",IF(G78="Conferir cobertura","Revisar escala e confirmar cobertura",IF(G78="Fechado","Nenhuma ação","Sem alerta de cobertura")))</f>
        <v/>
      </c>
      <c r="I78" s="17">
        <f>IF(OR(A78="",G78="Fechado"),"",E78)</f>
        <v/>
      </c>
      <c r="J78" s="24">
        <f>IF(G78="Conferir cobertura",A78,"")</f>
        <v/>
      </c>
    </row>
    <row r="79" ht="23" customHeight="1">
      <c r="A79" s="23">
        <f>IF(OR('Parâmetros'!$B$4="",'Parâmetros'!$B$5="",ROW()-4&gt;'Parâmetros'!$B$5),"",'Parâmetros'!$B$4+ROW()-5)</f>
        <v/>
      </c>
      <c r="B79" s="4">
        <f>IF(A79="","",CHOOSE(WEEKDAY(A79,2),"Segunda-feira","Terça-feira","Quarta-feira","Quinta-feira","Sexta-feira","Sábado","Domingo"))</f>
        <v/>
      </c>
      <c r="C79" s="15">
        <f>IF(A79="","",COUNTIFS('Ausências'!$F$5:$F$104,"&lt;="&amp;A79,'Ausências'!$G$5:$G$104,"&gt;="&amp;A79,'Ausências'!$H$5:$H$104,'Parâmetros'!$B$7,'Ausências'!$K$5:$K$104,"OK"))</f>
        <v/>
      </c>
      <c r="D79" s="15">
        <f>IF(A79="","",COUNTIFS(Equipe!$D$5:$D$104,"Sim",Equipe!$F$5:$F$104,"OK"))</f>
        <v/>
      </c>
      <c r="E79" s="15">
        <f>IF(A79="","",MAX(D79-C79,0))</f>
        <v/>
      </c>
      <c r="F79" s="15">
        <f>IF(A79="","",'Parâmetros'!$B$6)</f>
        <v/>
      </c>
      <c r="G79" s="4">
        <f>IF(A79="","",IF(AND(WEEKDAY(A79,2)=7,'Parâmetros'!$B$8="Não"),"Fechado",IF(E79&lt;F79,"Conferir cobertura","Adequada")))</f>
        <v/>
      </c>
      <c r="H79" s="4">
        <f>IF(A79="","",IF(G79="Conferir cobertura","Revisar escala e confirmar cobertura",IF(G79="Fechado","Nenhuma ação","Sem alerta de cobertura")))</f>
        <v/>
      </c>
      <c r="I79" s="15">
        <f>IF(OR(A79="",G79="Fechado"),"",E79)</f>
        <v/>
      </c>
      <c r="J79" s="23">
        <f>IF(G79="Conferir cobertura",A79,"")</f>
        <v/>
      </c>
    </row>
    <row r="80" ht="23" customHeight="1">
      <c r="A80" s="24">
        <f>IF(OR('Parâmetros'!$B$4="",'Parâmetros'!$B$5="",ROW()-4&gt;'Parâmetros'!$B$5),"",'Parâmetros'!$B$4+ROW()-5)</f>
        <v/>
      </c>
      <c r="B80" s="6">
        <f>IF(A80="","",CHOOSE(WEEKDAY(A80,2),"Segunda-feira","Terça-feira","Quarta-feira","Quinta-feira","Sexta-feira","Sábado","Domingo"))</f>
        <v/>
      </c>
      <c r="C80" s="17">
        <f>IF(A80="","",COUNTIFS('Ausências'!$F$5:$F$104,"&lt;="&amp;A80,'Ausências'!$G$5:$G$104,"&gt;="&amp;A80,'Ausências'!$H$5:$H$104,'Parâmetros'!$B$7,'Ausências'!$K$5:$K$104,"OK"))</f>
        <v/>
      </c>
      <c r="D80" s="17">
        <f>IF(A80="","",COUNTIFS(Equipe!$D$5:$D$104,"Sim",Equipe!$F$5:$F$104,"OK"))</f>
        <v/>
      </c>
      <c r="E80" s="17">
        <f>IF(A80="","",MAX(D80-C80,0))</f>
        <v/>
      </c>
      <c r="F80" s="17">
        <f>IF(A80="","",'Parâmetros'!$B$6)</f>
        <v/>
      </c>
      <c r="G80" s="6">
        <f>IF(A80="","",IF(AND(WEEKDAY(A80,2)=7,'Parâmetros'!$B$8="Não"),"Fechado",IF(E80&lt;F80,"Conferir cobertura","Adequada")))</f>
        <v/>
      </c>
      <c r="H80" s="6">
        <f>IF(A80="","",IF(G80="Conferir cobertura","Revisar escala e confirmar cobertura",IF(G80="Fechado","Nenhuma ação","Sem alerta de cobertura")))</f>
        <v/>
      </c>
      <c r="I80" s="17">
        <f>IF(OR(A80="",G80="Fechado"),"",E80)</f>
        <v/>
      </c>
      <c r="J80" s="24">
        <f>IF(G80="Conferir cobertura",A80,"")</f>
        <v/>
      </c>
    </row>
    <row r="81" ht="23" customHeight="1">
      <c r="A81" s="23">
        <f>IF(OR('Parâmetros'!$B$4="",'Parâmetros'!$B$5="",ROW()-4&gt;'Parâmetros'!$B$5),"",'Parâmetros'!$B$4+ROW()-5)</f>
        <v/>
      </c>
      <c r="B81" s="4">
        <f>IF(A81="","",CHOOSE(WEEKDAY(A81,2),"Segunda-feira","Terça-feira","Quarta-feira","Quinta-feira","Sexta-feira","Sábado","Domingo"))</f>
        <v/>
      </c>
      <c r="C81" s="15">
        <f>IF(A81="","",COUNTIFS('Ausências'!$F$5:$F$104,"&lt;="&amp;A81,'Ausências'!$G$5:$G$104,"&gt;="&amp;A81,'Ausências'!$H$5:$H$104,'Parâmetros'!$B$7,'Ausências'!$K$5:$K$104,"OK"))</f>
        <v/>
      </c>
      <c r="D81" s="15">
        <f>IF(A81="","",COUNTIFS(Equipe!$D$5:$D$104,"Sim",Equipe!$F$5:$F$104,"OK"))</f>
        <v/>
      </c>
      <c r="E81" s="15">
        <f>IF(A81="","",MAX(D81-C81,0))</f>
        <v/>
      </c>
      <c r="F81" s="15">
        <f>IF(A81="","",'Parâmetros'!$B$6)</f>
        <v/>
      </c>
      <c r="G81" s="4">
        <f>IF(A81="","",IF(AND(WEEKDAY(A81,2)=7,'Parâmetros'!$B$8="Não"),"Fechado",IF(E81&lt;F81,"Conferir cobertura","Adequada")))</f>
        <v/>
      </c>
      <c r="H81" s="4">
        <f>IF(A81="","",IF(G81="Conferir cobertura","Revisar escala e confirmar cobertura",IF(G81="Fechado","Nenhuma ação","Sem alerta de cobertura")))</f>
        <v/>
      </c>
      <c r="I81" s="15">
        <f>IF(OR(A81="",G81="Fechado"),"",E81)</f>
        <v/>
      </c>
      <c r="J81" s="23">
        <f>IF(G81="Conferir cobertura",A81,"")</f>
        <v/>
      </c>
    </row>
    <row r="82" ht="23" customHeight="1">
      <c r="A82" s="24">
        <f>IF(OR('Parâmetros'!$B$4="",'Parâmetros'!$B$5="",ROW()-4&gt;'Parâmetros'!$B$5),"",'Parâmetros'!$B$4+ROW()-5)</f>
        <v/>
      </c>
      <c r="B82" s="6">
        <f>IF(A82="","",CHOOSE(WEEKDAY(A82,2),"Segunda-feira","Terça-feira","Quarta-feira","Quinta-feira","Sexta-feira","Sábado","Domingo"))</f>
        <v/>
      </c>
      <c r="C82" s="17">
        <f>IF(A82="","",COUNTIFS('Ausências'!$F$5:$F$104,"&lt;="&amp;A82,'Ausências'!$G$5:$G$104,"&gt;="&amp;A82,'Ausências'!$H$5:$H$104,'Parâmetros'!$B$7,'Ausências'!$K$5:$K$104,"OK"))</f>
        <v/>
      </c>
      <c r="D82" s="17">
        <f>IF(A82="","",COUNTIFS(Equipe!$D$5:$D$104,"Sim",Equipe!$F$5:$F$104,"OK"))</f>
        <v/>
      </c>
      <c r="E82" s="17">
        <f>IF(A82="","",MAX(D82-C82,0))</f>
        <v/>
      </c>
      <c r="F82" s="17">
        <f>IF(A82="","",'Parâmetros'!$B$6)</f>
        <v/>
      </c>
      <c r="G82" s="6">
        <f>IF(A82="","",IF(AND(WEEKDAY(A82,2)=7,'Parâmetros'!$B$8="Não"),"Fechado",IF(E82&lt;F82,"Conferir cobertura","Adequada")))</f>
        <v/>
      </c>
      <c r="H82" s="6">
        <f>IF(A82="","",IF(G82="Conferir cobertura","Revisar escala e confirmar cobertura",IF(G82="Fechado","Nenhuma ação","Sem alerta de cobertura")))</f>
        <v/>
      </c>
      <c r="I82" s="17">
        <f>IF(OR(A82="",G82="Fechado"),"",E82)</f>
        <v/>
      </c>
      <c r="J82" s="24">
        <f>IF(G82="Conferir cobertura",A82,"")</f>
        <v/>
      </c>
    </row>
    <row r="83" ht="23" customHeight="1">
      <c r="A83" s="23">
        <f>IF(OR('Parâmetros'!$B$4="",'Parâmetros'!$B$5="",ROW()-4&gt;'Parâmetros'!$B$5),"",'Parâmetros'!$B$4+ROW()-5)</f>
        <v/>
      </c>
      <c r="B83" s="4">
        <f>IF(A83="","",CHOOSE(WEEKDAY(A83,2),"Segunda-feira","Terça-feira","Quarta-feira","Quinta-feira","Sexta-feira","Sábado","Domingo"))</f>
        <v/>
      </c>
      <c r="C83" s="15">
        <f>IF(A83="","",COUNTIFS('Ausências'!$F$5:$F$104,"&lt;="&amp;A83,'Ausências'!$G$5:$G$104,"&gt;="&amp;A83,'Ausências'!$H$5:$H$104,'Parâmetros'!$B$7,'Ausências'!$K$5:$K$104,"OK"))</f>
        <v/>
      </c>
      <c r="D83" s="15">
        <f>IF(A83="","",COUNTIFS(Equipe!$D$5:$D$104,"Sim",Equipe!$F$5:$F$104,"OK"))</f>
        <v/>
      </c>
      <c r="E83" s="15">
        <f>IF(A83="","",MAX(D83-C83,0))</f>
        <v/>
      </c>
      <c r="F83" s="15">
        <f>IF(A83="","",'Parâmetros'!$B$6)</f>
        <v/>
      </c>
      <c r="G83" s="4">
        <f>IF(A83="","",IF(AND(WEEKDAY(A83,2)=7,'Parâmetros'!$B$8="Não"),"Fechado",IF(E83&lt;F83,"Conferir cobertura","Adequada")))</f>
        <v/>
      </c>
      <c r="H83" s="4">
        <f>IF(A83="","",IF(G83="Conferir cobertura","Revisar escala e confirmar cobertura",IF(G83="Fechado","Nenhuma ação","Sem alerta de cobertura")))</f>
        <v/>
      </c>
      <c r="I83" s="15">
        <f>IF(OR(A83="",G83="Fechado"),"",E83)</f>
        <v/>
      </c>
      <c r="J83" s="23">
        <f>IF(G83="Conferir cobertura",A83,"")</f>
        <v/>
      </c>
    </row>
    <row r="84" ht="23" customHeight="1">
      <c r="A84" s="24">
        <f>IF(OR('Parâmetros'!$B$4="",'Parâmetros'!$B$5="",ROW()-4&gt;'Parâmetros'!$B$5),"",'Parâmetros'!$B$4+ROW()-5)</f>
        <v/>
      </c>
      <c r="B84" s="6">
        <f>IF(A84="","",CHOOSE(WEEKDAY(A84,2),"Segunda-feira","Terça-feira","Quarta-feira","Quinta-feira","Sexta-feira","Sábado","Domingo"))</f>
        <v/>
      </c>
      <c r="C84" s="17">
        <f>IF(A84="","",COUNTIFS('Ausências'!$F$5:$F$104,"&lt;="&amp;A84,'Ausências'!$G$5:$G$104,"&gt;="&amp;A84,'Ausências'!$H$5:$H$104,'Parâmetros'!$B$7,'Ausências'!$K$5:$K$104,"OK"))</f>
        <v/>
      </c>
      <c r="D84" s="17">
        <f>IF(A84="","",COUNTIFS(Equipe!$D$5:$D$104,"Sim",Equipe!$F$5:$F$104,"OK"))</f>
        <v/>
      </c>
      <c r="E84" s="17">
        <f>IF(A84="","",MAX(D84-C84,0))</f>
        <v/>
      </c>
      <c r="F84" s="17">
        <f>IF(A84="","",'Parâmetros'!$B$6)</f>
        <v/>
      </c>
      <c r="G84" s="6">
        <f>IF(A84="","",IF(AND(WEEKDAY(A84,2)=7,'Parâmetros'!$B$8="Não"),"Fechado",IF(E84&lt;F84,"Conferir cobertura","Adequada")))</f>
        <v/>
      </c>
      <c r="H84" s="6">
        <f>IF(A84="","",IF(G84="Conferir cobertura","Revisar escala e confirmar cobertura",IF(G84="Fechado","Nenhuma ação","Sem alerta de cobertura")))</f>
        <v/>
      </c>
      <c r="I84" s="17">
        <f>IF(OR(A84="",G84="Fechado"),"",E84)</f>
        <v/>
      </c>
      <c r="J84" s="24">
        <f>IF(G84="Conferir cobertura",A84,"")</f>
        <v/>
      </c>
    </row>
    <row r="85" ht="23" customHeight="1">
      <c r="A85" s="23">
        <f>IF(OR('Parâmetros'!$B$4="",'Parâmetros'!$B$5="",ROW()-4&gt;'Parâmetros'!$B$5),"",'Parâmetros'!$B$4+ROW()-5)</f>
        <v/>
      </c>
      <c r="B85" s="4">
        <f>IF(A85="","",CHOOSE(WEEKDAY(A85,2),"Segunda-feira","Terça-feira","Quarta-feira","Quinta-feira","Sexta-feira","Sábado","Domingo"))</f>
        <v/>
      </c>
      <c r="C85" s="15">
        <f>IF(A85="","",COUNTIFS('Ausências'!$F$5:$F$104,"&lt;="&amp;A85,'Ausências'!$G$5:$G$104,"&gt;="&amp;A85,'Ausências'!$H$5:$H$104,'Parâmetros'!$B$7,'Ausências'!$K$5:$K$104,"OK"))</f>
        <v/>
      </c>
      <c r="D85" s="15">
        <f>IF(A85="","",COUNTIFS(Equipe!$D$5:$D$104,"Sim",Equipe!$F$5:$F$104,"OK"))</f>
        <v/>
      </c>
      <c r="E85" s="15">
        <f>IF(A85="","",MAX(D85-C85,0))</f>
        <v/>
      </c>
      <c r="F85" s="15">
        <f>IF(A85="","",'Parâmetros'!$B$6)</f>
        <v/>
      </c>
      <c r="G85" s="4">
        <f>IF(A85="","",IF(AND(WEEKDAY(A85,2)=7,'Parâmetros'!$B$8="Não"),"Fechado",IF(E85&lt;F85,"Conferir cobertura","Adequada")))</f>
        <v/>
      </c>
      <c r="H85" s="4">
        <f>IF(A85="","",IF(G85="Conferir cobertura","Revisar escala e confirmar cobertura",IF(G85="Fechado","Nenhuma ação","Sem alerta de cobertura")))</f>
        <v/>
      </c>
      <c r="I85" s="15">
        <f>IF(OR(A85="",G85="Fechado"),"",E85)</f>
        <v/>
      </c>
      <c r="J85" s="23">
        <f>IF(G85="Conferir cobertura",A85,"")</f>
        <v/>
      </c>
    </row>
    <row r="86" ht="23" customHeight="1">
      <c r="A86" s="24">
        <f>IF(OR('Parâmetros'!$B$4="",'Parâmetros'!$B$5="",ROW()-4&gt;'Parâmetros'!$B$5),"",'Parâmetros'!$B$4+ROW()-5)</f>
        <v/>
      </c>
      <c r="B86" s="6">
        <f>IF(A86="","",CHOOSE(WEEKDAY(A86,2),"Segunda-feira","Terça-feira","Quarta-feira","Quinta-feira","Sexta-feira","Sábado","Domingo"))</f>
        <v/>
      </c>
      <c r="C86" s="17">
        <f>IF(A86="","",COUNTIFS('Ausências'!$F$5:$F$104,"&lt;="&amp;A86,'Ausências'!$G$5:$G$104,"&gt;="&amp;A86,'Ausências'!$H$5:$H$104,'Parâmetros'!$B$7,'Ausências'!$K$5:$K$104,"OK"))</f>
        <v/>
      </c>
      <c r="D86" s="17">
        <f>IF(A86="","",COUNTIFS(Equipe!$D$5:$D$104,"Sim",Equipe!$F$5:$F$104,"OK"))</f>
        <v/>
      </c>
      <c r="E86" s="17">
        <f>IF(A86="","",MAX(D86-C86,0))</f>
        <v/>
      </c>
      <c r="F86" s="17">
        <f>IF(A86="","",'Parâmetros'!$B$6)</f>
        <v/>
      </c>
      <c r="G86" s="6">
        <f>IF(A86="","",IF(AND(WEEKDAY(A86,2)=7,'Parâmetros'!$B$8="Não"),"Fechado",IF(E86&lt;F86,"Conferir cobertura","Adequada")))</f>
        <v/>
      </c>
      <c r="H86" s="6">
        <f>IF(A86="","",IF(G86="Conferir cobertura","Revisar escala e confirmar cobertura",IF(G86="Fechado","Nenhuma ação","Sem alerta de cobertura")))</f>
        <v/>
      </c>
      <c r="I86" s="17">
        <f>IF(OR(A86="",G86="Fechado"),"",E86)</f>
        <v/>
      </c>
      <c r="J86" s="24">
        <f>IF(G86="Conferir cobertura",A86,"")</f>
        <v/>
      </c>
    </row>
    <row r="87" ht="23" customHeight="1">
      <c r="A87" s="23">
        <f>IF(OR('Parâmetros'!$B$4="",'Parâmetros'!$B$5="",ROW()-4&gt;'Parâmetros'!$B$5),"",'Parâmetros'!$B$4+ROW()-5)</f>
        <v/>
      </c>
      <c r="B87" s="4">
        <f>IF(A87="","",CHOOSE(WEEKDAY(A87,2),"Segunda-feira","Terça-feira","Quarta-feira","Quinta-feira","Sexta-feira","Sábado","Domingo"))</f>
        <v/>
      </c>
      <c r="C87" s="15">
        <f>IF(A87="","",COUNTIFS('Ausências'!$F$5:$F$104,"&lt;="&amp;A87,'Ausências'!$G$5:$G$104,"&gt;="&amp;A87,'Ausências'!$H$5:$H$104,'Parâmetros'!$B$7,'Ausências'!$K$5:$K$104,"OK"))</f>
        <v/>
      </c>
      <c r="D87" s="15">
        <f>IF(A87="","",COUNTIFS(Equipe!$D$5:$D$104,"Sim",Equipe!$F$5:$F$104,"OK"))</f>
        <v/>
      </c>
      <c r="E87" s="15">
        <f>IF(A87="","",MAX(D87-C87,0))</f>
        <v/>
      </c>
      <c r="F87" s="15">
        <f>IF(A87="","",'Parâmetros'!$B$6)</f>
        <v/>
      </c>
      <c r="G87" s="4">
        <f>IF(A87="","",IF(AND(WEEKDAY(A87,2)=7,'Parâmetros'!$B$8="Não"),"Fechado",IF(E87&lt;F87,"Conferir cobertura","Adequada")))</f>
        <v/>
      </c>
      <c r="H87" s="4">
        <f>IF(A87="","",IF(G87="Conferir cobertura","Revisar escala e confirmar cobertura",IF(G87="Fechado","Nenhuma ação","Sem alerta de cobertura")))</f>
        <v/>
      </c>
      <c r="I87" s="15">
        <f>IF(OR(A87="",G87="Fechado"),"",E87)</f>
        <v/>
      </c>
      <c r="J87" s="23">
        <f>IF(G87="Conferir cobertura",A87,"")</f>
        <v/>
      </c>
    </row>
    <row r="88" ht="23" customHeight="1">
      <c r="A88" s="24">
        <f>IF(OR('Parâmetros'!$B$4="",'Parâmetros'!$B$5="",ROW()-4&gt;'Parâmetros'!$B$5),"",'Parâmetros'!$B$4+ROW()-5)</f>
        <v/>
      </c>
      <c r="B88" s="6">
        <f>IF(A88="","",CHOOSE(WEEKDAY(A88,2),"Segunda-feira","Terça-feira","Quarta-feira","Quinta-feira","Sexta-feira","Sábado","Domingo"))</f>
        <v/>
      </c>
      <c r="C88" s="17">
        <f>IF(A88="","",COUNTIFS('Ausências'!$F$5:$F$104,"&lt;="&amp;A88,'Ausências'!$G$5:$G$104,"&gt;="&amp;A88,'Ausências'!$H$5:$H$104,'Parâmetros'!$B$7,'Ausências'!$K$5:$K$104,"OK"))</f>
        <v/>
      </c>
      <c r="D88" s="17">
        <f>IF(A88="","",COUNTIFS(Equipe!$D$5:$D$104,"Sim",Equipe!$F$5:$F$104,"OK"))</f>
        <v/>
      </c>
      <c r="E88" s="17">
        <f>IF(A88="","",MAX(D88-C88,0))</f>
        <v/>
      </c>
      <c r="F88" s="17">
        <f>IF(A88="","",'Parâmetros'!$B$6)</f>
        <v/>
      </c>
      <c r="G88" s="6">
        <f>IF(A88="","",IF(AND(WEEKDAY(A88,2)=7,'Parâmetros'!$B$8="Não"),"Fechado",IF(E88&lt;F88,"Conferir cobertura","Adequada")))</f>
        <v/>
      </c>
      <c r="H88" s="6">
        <f>IF(A88="","",IF(G88="Conferir cobertura","Revisar escala e confirmar cobertura",IF(G88="Fechado","Nenhuma ação","Sem alerta de cobertura")))</f>
        <v/>
      </c>
      <c r="I88" s="17">
        <f>IF(OR(A88="",G88="Fechado"),"",E88)</f>
        <v/>
      </c>
      <c r="J88" s="24">
        <f>IF(G88="Conferir cobertura",A88,"")</f>
        <v/>
      </c>
    </row>
    <row r="89" ht="23" customHeight="1">
      <c r="A89" s="23">
        <f>IF(OR('Parâmetros'!$B$4="",'Parâmetros'!$B$5="",ROW()-4&gt;'Parâmetros'!$B$5),"",'Parâmetros'!$B$4+ROW()-5)</f>
        <v/>
      </c>
      <c r="B89" s="4">
        <f>IF(A89="","",CHOOSE(WEEKDAY(A89,2),"Segunda-feira","Terça-feira","Quarta-feira","Quinta-feira","Sexta-feira","Sábado","Domingo"))</f>
        <v/>
      </c>
      <c r="C89" s="15">
        <f>IF(A89="","",COUNTIFS('Ausências'!$F$5:$F$104,"&lt;="&amp;A89,'Ausências'!$G$5:$G$104,"&gt;="&amp;A89,'Ausências'!$H$5:$H$104,'Parâmetros'!$B$7,'Ausências'!$K$5:$K$104,"OK"))</f>
        <v/>
      </c>
      <c r="D89" s="15">
        <f>IF(A89="","",COUNTIFS(Equipe!$D$5:$D$104,"Sim",Equipe!$F$5:$F$104,"OK"))</f>
        <v/>
      </c>
      <c r="E89" s="15">
        <f>IF(A89="","",MAX(D89-C89,0))</f>
        <v/>
      </c>
      <c r="F89" s="15">
        <f>IF(A89="","",'Parâmetros'!$B$6)</f>
        <v/>
      </c>
      <c r="G89" s="4">
        <f>IF(A89="","",IF(AND(WEEKDAY(A89,2)=7,'Parâmetros'!$B$8="Não"),"Fechado",IF(E89&lt;F89,"Conferir cobertura","Adequada")))</f>
        <v/>
      </c>
      <c r="H89" s="4">
        <f>IF(A89="","",IF(G89="Conferir cobertura","Revisar escala e confirmar cobertura",IF(G89="Fechado","Nenhuma ação","Sem alerta de cobertura")))</f>
        <v/>
      </c>
      <c r="I89" s="15">
        <f>IF(OR(A89="",G89="Fechado"),"",E89)</f>
        <v/>
      </c>
      <c r="J89" s="23">
        <f>IF(G89="Conferir cobertura",A89,"")</f>
        <v/>
      </c>
    </row>
    <row r="90" ht="23" customHeight="1">
      <c r="A90" s="24">
        <f>IF(OR('Parâmetros'!$B$4="",'Parâmetros'!$B$5="",ROW()-4&gt;'Parâmetros'!$B$5),"",'Parâmetros'!$B$4+ROW()-5)</f>
        <v/>
      </c>
      <c r="B90" s="6">
        <f>IF(A90="","",CHOOSE(WEEKDAY(A90,2),"Segunda-feira","Terça-feira","Quarta-feira","Quinta-feira","Sexta-feira","Sábado","Domingo"))</f>
        <v/>
      </c>
      <c r="C90" s="17">
        <f>IF(A90="","",COUNTIFS('Ausências'!$F$5:$F$104,"&lt;="&amp;A90,'Ausências'!$G$5:$G$104,"&gt;="&amp;A90,'Ausências'!$H$5:$H$104,'Parâmetros'!$B$7,'Ausências'!$K$5:$K$104,"OK"))</f>
        <v/>
      </c>
      <c r="D90" s="17">
        <f>IF(A90="","",COUNTIFS(Equipe!$D$5:$D$104,"Sim",Equipe!$F$5:$F$104,"OK"))</f>
        <v/>
      </c>
      <c r="E90" s="17">
        <f>IF(A90="","",MAX(D90-C90,0))</f>
        <v/>
      </c>
      <c r="F90" s="17">
        <f>IF(A90="","",'Parâmetros'!$B$6)</f>
        <v/>
      </c>
      <c r="G90" s="6">
        <f>IF(A90="","",IF(AND(WEEKDAY(A90,2)=7,'Parâmetros'!$B$8="Não"),"Fechado",IF(E90&lt;F90,"Conferir cobertura","Adequada")))</f>
        <v/>
      </c>
      <c r="H90" s="6">
        <f>IF(A90="","",IF(G90="Conferir cobertura","Revisar escala e confirmar cobertura",IF(G90="Fechado","Nenhuma ação","Sem alerta de cobertura")))</f>
        <v/>
      </c>
      <c r="I90" s="17">
        <f>IF(OR(A90="",G90="Fechado"),"",E90)</f>
        <v/>
      </c>
      <c r="J90" s="24">
        <f>IF(G90="Conferir cobertura",A90,"")</f>
        <v/>
      </c>
    </row>
    <row r="91" ht="23" customHeight="1">
      <c r="A91" s="23">
        <f>IF(OR('Parâmetros'!$B$4="",'Parâmetros'!$B$5="",ROW()-4&gt;'Parâmetros'!$B$5),"",'Parâmetros'!$B$4+ROW()-5)</f>
        <v/>
      </c>
      <c r="B91" s="4">
        <f>IF(A91="","",CHOOSE(WEEKDAY(A91,2),"Segunda-feira","Terça-feira","Quarta-feira","Quinta-feira","Sexta-feira","Sábado","Domingo"))</f>
        <v/>
      </c>
      <c r="C91" s="15">
        <f>IF(A91="","",COUNTIFS('Ausências'!$F$5:$F$104,"&lt;="&amp;A91,'Ausências'!$G$5:$G$104,"&gt;="&amp;A91,'Ausências'!$H$5:$H$104,'Parâmetros'!$B$7,'Ausências'!$K$5:$K$104,"OK"))</f>
        <v/>
      </c>
      <c r="D91" s="15">
        <f>IF(A91="","",COUNTIFS(Equipe!$D$5:$D$104,"Sim",Equipe!$F$5:$F$104,"OK"))</f>
        <v/>
      </c>
      <c r="E91" s="15">
        <f>IF(A91="","",MAX(D91-C91,0))</f>
        <v/>
      </c>
      <c r="F91" s="15">
        <f>IF(A91="","",'Parâmetros'!$B$6)</f>
        <v/>
      </c>
      <c r="G91" s="4">
        <f>IF(A91="","",IF(AND(WEEKDAY(A91,2)=7,'Parâmetros'!$B$8="Não"),"Fechado",IF(E91&lt;F91,"Conferir cobertura","Adequada")))</f>
        <v/>
      </c>
      <c r="H91" s="4">
        <f>IF(A91="","",IF(G91="Conferir cobertura","Revisar escala e confirmar cobertura",IF(G91="Fechado","Nenhuma ação","Sem alerta de cobertura")))</f>
        <v/>
      </c>
      <c r="I91" s="15">
        <f>IF(OR(A91="",G91="Fechado"),"",E91)</f>
        <v/>
      </c>
      <c r="J91" s="23">
        <f>IF(G91="Conferir cobertura",A91,"")</f>
        <v/>
      </c>
    </row>
    <row r="92" ht="23" customHeight="1">
      <c r="A92" s="24">
        <f>IF(OR('Parâmetros'!$B$4="",'Parâmetros'!$B$5="",ROW()-4&gt;'Parâmetros'!$B$5),"",'Parâmetros'!$B$4+ROW()-5)</f>
        <v/>
      </c>
      <c r="B92" s="6">
        <f>IF(A92="","",CHOOSE(WEEKDAY(A92,2),"Segunda-feira","Terça-feira","Quarta-feira","Quinta-feira","Sexta-feira","Sábado","Domingo"))</f>
        <v/>
      </c>
      <c r="C92" s="17">
        <f>IF(A92="","",COUNTIFS('Ausências'!$F$5:$F$104,"&lt;="&amp;A92,'Ausências'!$G$5:$G$104,"&gt;="&amp;A92,'Ausências'!$H$5:$H$104,'Parâmetros'!$B$7,'Ausências'!$K$5:$K$104,"OK"))</f>
        <v/>
      </c>
      <c r="D92" s="17">
        <f>IF(A92="","",COUNTIFS(Equipe!$D$5:$D$104,"Sim",Equipe!$F$5:$F$104,"OK"))</f>
        <v/>
      </c>
      <c r="E92" s="17">
        <f>IF(A92="","",MAX(D92-C92,0))</f>
        <v/>
      </c>
      <c r="F92" s="17">
        <f>IF(A92="","",'Parâmetros'!$B$6)</f>
        <v/>
      </c>
      <c r="G92" s="6">
        <f>IF(A92="","",IF(AND(WEEKDAY(A92,2)=7,'Parâmetros'!$B$8="Não"),"Fechado",IF(E92&lt;F92,"Conferir cobertura","Adequada")))</f>
        <v/>
      </c>
      <c r="H92" s="6">
        <f>IF(A92="","",IF(G92="Conferir cobertura","Revisar escala e confirmar cobertura",IF(G92="Fechado","Nenhuma ação","Sem alerta de cobertura")))</f>
        <v/>
      </c>
      <c r="I92" s="17">
        <f>IF(OR(A92="",G92="Fechado"),"",E92)</f>
        <v/>
      </c>
      <c r="J92" s="24">
        <f>IF(G92="Conferir cobertura",A92,"")</f>
        <v/>
      </c>
    </row>
    <row r="93" ht="23" customHeight="1">
      <c r="A93" s="23">
        <f>IF(OR('Parâmetros'!$B$4="",'Parâmetros'!$B$5="",ROW()-4&gt;'Parâmetros'!$B$5),"",'Parâmetros'!$B$4+ROW()-5)</f>
        <v/>
      </c>
      <c r="B93" s="4">
        <f>IF(A93="","",CHOOSE(WEEKDAY(A93,2),"Segunda-feira","Terça-feira","Quarta-feira","Quinta-feira","Sexta-feira","Sábado","Domingo"))</f>
        <v/>
      </c>
      <c r="C93" s="15">
        <f>IF(A93="","",COUNTIFS('Ausências'!$F$5:$F$104,"&lt;="&amp;A93,'Ausências'!$G$5:$G$104,"&gt;="&amp;A93,'Ausências'!$H$5:$H$104,'Parâmetros'!$B$7,'Ausências'!$K$5:$K$104,"OK"))</f>
        <v/>
      </c>
      <c r="D93" s="15">
        <f>IF(A93="","",COUNTIFS(Equipe!$D$5:$D$104,"Sim",Equipe!$F$5:$F$104,"OK"))</f>
        <v/>
      </c>
      <c r="E93" s="15">
        <f>IF(A93="","",MAX(D93-C93,0))</f>
        <v/>
      </c>
      <c r="F93" s="15">
        <f>IF(A93="","",'Parâmetros'!$B$6)</f>
        <v/>
      </c>
      <c r="G93" s="4">
        <f>IF(A93="","",IF(AND(WEEKDAY(A93,2)=7,'Parâmetros'!$B$8="Não"),"Fechado",IF(E93&lt;F93,"Conferir cobertura","Adequada")))</f>
        <v/>
      </c>
      <c r="H93" s="4">
        <f>IF(A93="","",IF(G93="Conferir cobertura","Revisar escala e confirmar cobertura",IF(G93="Fechado","Nenhuma ação","Sem alerta de cobertura")))</f>
        <v/>
      </c>
      <c r="I93" s="15">
        <f>IF(OR(A93="",G93="Fechado"),"",E93)</f>
        <v/>
      </c>
      <c r="J93" s="23">
        <f>IF(G93="Conferir cobertura",A93,"")</f>
        <v/>
      </c>
    </row>
    <row r="94" ht="23" customHeight="1">
      <c r="A94" s="24">
        <f>IF(OR('Parâmetros'!$B$4="",'Parâmetros'!$B$5="",ROW()-4&gt;'Parâmetros'!$B$5),"",'Parâmetros'!$B$4+ROW()-5)</f>
        <v/>
      </c>
      <c r="B94" s="6">
        <f>IF(A94="","",CHOOSE(WEEKDAY(A94,2),"Segunda-feira","Terça-feira","Quarta-feira","Quinta-feira","Sexta-feira","Sábado","Domingo"))</f>
        <v/>
      </c>
      <c r="C94" s="17">
        <f>IF(A94="","",COUNTIFS('Ausências'!$F$5:$F$104,"&lt;="&amp;A94,'Ausências'!$G$5:$G$104,"&gt;="&amp;A94,'Ausências'!$H$5:$H$104,'Parâmetros'!$B$7,'Ausências'!$K$5:$K$104,"OK"))</f>
        <v/>
      </c>
      <c r="D94" s="17">
        <f>IF(A94="","",COUNTIFS(Equipe!$D$5:$D$104,"Sim",Equipe!$F$5:$F$104,"OK"))</f>
        <v/>
      </c>
      <c r="E94" s="17">
        <f>IF(A94="","",MAX(D94-C94,0))</f>
        <v/>
      </c>
      <c r="F94" s="17">
        <f>IF(A94="","",'Parâmetros'!$B$6)</f>
        <v/>
      </c>
      <c r="G94" s="6">
        <f>IF(A94="","",IF(AND(WEEKDAY(A94,2)=7,'Parâmetros'!$B$8="Não"),"Fechado",IF(E94&lt;F94,"Conferir cobertura","Adequada")))</f>
        <v/>
      </c>
      <c r="H94" s="6">
        <f>IF(A94="","",IF(G94="Conferir cobertura","Revisar escala e confirmar cobertura",IF(G94="Fechado","Nenhuma ação","Sem alerta de cobertura")))</f>
        <v/>
      </c>
      <c r="I94" s="17">
        <f>IF(OR(A94="",G94="Fechado"),"",E94)</f>
        <v/>
      </c>
      <c r="J94" s="24">
        <f>IF(G94="Conferir cobertura",A94,"")</f>
        <v/>
      </c>
    </row>
    <row r="95" ht="23" customHeight="1">
      <c r="A95" s="23">
        <f>IF(OR('Parâmetros'!$B$4="",'Parâmetros'!$B$5="",ROW()-4&gt;'Parâmetros'!$B$5),"",'Parâmetros'!$B$4+ROW()-5)</f>
        <v/>
      </c>
      <c r="B95" s="4">
        <f>IF(A95="","",CHOOSE(WEEKDAY(A95,2),"Segunda-feira","Terça-feira","Quarta-feira","Quinta-feira","Sexta-feira","Sábado","Domingo"))</f>
        <v/>
      </c>
      <c r="C95" s="15">
        <f>IF(A95="","",COUNTIFS('Ausências'!$F$5:$F$104,"&lt;="&amp;A95,'Ausências'!$G$5:$G$104,"&gt;="&amp;A95,'Ausências'!$H$5:$H$104,'Parâmetros'!$B$7,'Ausências'!$K$5:$K$104,"OK"))</f>
        <v/>
      </c>
      <c r="D95" s="15">
        <f>IF(A95="","",COUNTIFS(Equipe!$D$5:$D$104,"Sim",Equipe!$F$5:$F$104,"OK"))</f>
        <v/>
      </c>
      <c r="E95" s="15">
        <f>IF(A95="","",MAX(D95-C95,0))</f>
        <v/>
      </c>
      <c r="F95" s="15">
        <f>IF(A95="","",'Parâmetros'!$B$6)</f>
        <v/>
      </c>
      <c r="G95" s="4">
        <f>IF(A95="","",IF(AND(WEEKDAY(A95,2)=7,'Parâmetros'!$B$8="Não"),"Fechado",IF(E95&lt;F95,"Conferir cobertura","Adequada")))</f>
        <v/>
      </c>
      <c r="H95" s="4">
        <f>IF(A95="","",IF(G95="Conferir cobertura","Revisar escala e confirmar cobertura",IF(G95="Fechado","Nenhuma ação","Sem alerta de cobertura")))</f>
        <v/>
      </c>
      <c r="I95" s="15">
        <f>IF(OR(A95="",G95="Fechado"),"",E95)</f>
        <v/>
      </c>
      <c r="J95" s="23">
        <f>IF(G95="Conferir cobertura",A95,"")</f>
        <v/>
      </c>
    </row>
    <row r="96" ht="23" customHeight="1">
      <c r="A96" s="24">
        <f>IF(OR('Parâmetros'!$B$4="",'Parâmetros'!$B$5="",ROW()-4&gt;'Parâmetros'!$B$5),"",'Parâmetros'!$B$4+ROW()-5)</f>
        <v/>
      </c>
      <c r="B96" s="6">
        <f>IF(A96="","",CHOOSE(WEEKDAY(A96,2),"Segunda-feira","Terça-feira","Quarta-feira","Quinta-feira","Sexta-feira","Sábado","Domingo"))</f>
        <v/>
      </c>
      <c r="C96" s="17">
        <f>IF(A96="","",COUNTIFS('Ausências'!$F$5:$F$104,"&lt;="&amp;A96,'Ausências'!$G$5:$G$104,"&gt;="&amp;A96,'Ausências'!$H$5:$H$104,'Parâmetros'!$B$7,'Ausências'!$K$5:$K$104,"OK"))</f>
        <v/>
      </c>
      <c r="D96" s="17">
        <f>IF(A96="","",COUNTIFS(Equipe!$D$5:$D$104,"Sim",Equipe!$F$5:$F$104,"OK"))</f>
        <v/>
      </c>
      <c r="E96" s="17">
        <f>IF(A96="","",MAX(D96-C96,0))</f>
        <v/>
      </c>
      <c r="F96" s="17">
        <f>IF(A96="","",'Parâmetros'!$B$6)</f>
        <v/>
      </c>
      <c r="G96" s="6">
        <f>IF(A96="","",IF(AND(WEEKDAY(A96,2)=7,'Parâmetros'!$B$8="Não"),"Fechado",IF(E96&lt;F96,"Conferir cobertura","Adequada")))</f>
        <v/>
      </c>
      <c r="H96" s="6">
        <f>IF(A96="","",IF(G96="Conferir cobertura","Revisar escala e confirmar cobertura",IF(G96="Fechado","Nenhuma ação","Sem alerta de cobertura")))</f>
        <v/>
      </c>
      <c r="I96" s="17">
        <f>IF(OR(A96="",G96="Fechado"),"",E96)</f>
        <v/>
      </c>
      <c r="J96" s="24">
        <f>IF(G96="Conferir cobertura",A96,"")</f>
        <v/>
      </c>
    </row>
    <row r="97" ht="23" customHeight="1">
      <c r="A97" s="23">
        <f>IF(OR('Parâmetros'!$B$4="",'Parâmetros'!$B$5="",ROW()-4&gt;'Parâmetros'!$B$5),"",'Parâmetros'!$B$4+ROW()-5)</f>
        <v/>
      </c>
      <c r="B97" s="4">
        <f>IF(A97="","",CHOOSE(WEEKDAY(A97,2),"Segunda-feira","Terça-feira","Quarta-feira","Quinta-feira","Sexta-feira","Sábado","Domingo"))</f>
        <v/>
      </c>
      <c r="C97" s="15">
        <f>IF(A97="","",COUNTIFS('Ausências'!$F$5:$F$104,"&lt;="&amp;A97,'Ausências'!$G$5:$G$104,"&gt;="&amp;A97,'Ausências'!$H$5:$H$104,'Parâmetros'!$B$7,'Ausências'!$K$5:$K$104,"OK"))</f>
        <v/>
      </c>
      <c r="D97" s="15">
        <f>IF(A97="","",COUNTIFS(Equipe!$D$5:$D$104,"Sim",Equipe!$F$5:$F$104,"OK"))</f>
        <v/>
      </c>
      <c r="E97" s="15">
        <f>IF(A97="","",MAX(D97-C97,0))</f>
        <v/>
      </c>
      <c r="F97" s="15">
        <f>IF(A97="","",'Parâmetros'!$B$6)</f>
        <v/>
      </c>
      <c r="G97" s="4">
        <f>IF(A97="","",IF(AND(WEEKDAY(A97,2)=7,'Parâmetros'!$B$8="Não"),"Fechado",IF(E97&lt;F97,"Conferir cobertura","Adequada")))</f>
        <v/>
      </c>
      <c r="H97" s="4">
        <f>IF(A97="","",IF(G97="Conferir cobertura","Revisar escala e confirmar cobertura",IF(G97="Fechado","Nenhuma ação","Sem alerta de cobertura")))</f>
        <v/>
      </c>
      <c r="I97" s="15">
        <f>IF(OR(A97="",G97="Fechado"),"",E97)</f>
        <v/>
      </c>
      <c r="J97" s="23">
        <f>IF(G97="Conferir cobertura",A97,"")</f>
        <v/>
      </c>
    </row>
    <row r="98" ht="23" customHeight="1">
      <c r="A98" s="24">
        <f>IF(OR('Parâmetros'!$B$4="",'Parâmetros'!$B$5="",ROW()-4&gt;'Parâmetros'!$B$5),"",'Parâmetros'!$B$4+ROW()-5)</f>
        <v/>
      </c>
      <c r="B98" s="6">
        <f>IF(A98="","",CHOOSE(WEEKDAY(A98,2),"Segunda-feira","Terça-feira","Quarta-feira","Quinta-feira","Sexta-feira","Sábado","Domingo"))</f>
        <v/>
      </c>
      <c r="C98" s="17">
        <f>IF(A98="","",COUNTIFS('Ausências'!$F$5:$F$104,"&lt;="&amp;A98,'Ausências'!$G$5:$G$104,"&gt;="&amp;A98,'Ausências'!$H$5:$H$104,'Parâmetros'!$B$7,'Ausências'!$K$5:$K$104,"OK"))</f>
        <v/>
      </c>
      <c r="D98" s="17">
        <f>IF(A98="","",COUNTIFS(Equipe!$D$5:$D$104,"Sim",Equipe!$F$5:$F$104,"OK"))</f>
        <v/>
      </c>
      <c r="E98" s="17">
        <f>IF(A98="","",MAX(D98-C98,0))</f>
        <v/>
      </c>
      <c r="F98" s="17">
        <f>IF(A98="","",'Parâmetros'!$B$6)</f>
        <v/>
      </c>
      <c r="G98" s="6">
        <f>IF(A98="","",IF(AND(WEEKDAY(A98,2)=7,'Parâmetros'!$B$8="Não"),"Fechado",IF(E98&lt;F98,"Conferir cobertura","Adequada")))</f>
        <v/>
      </c>
      <c r="H98" s="6">
        <f>IF(A98="","",IF(G98="Conferir cobertura","Revisar escala e confirmar cobertura",IF(G98="Fechado","Nenhuma ação","Sem alerta de cobertura")))</f>
        <v/>
      </c>
      <c r="I98" s="17">
        <f>IF(OR(A98="",G98="Fechado"),"",E98)</f>
        <v/>
      </c>
      <c r="J98" s="24">
        <f>IF(G98="Conferir cobertura",A98,"")</f>
        <v/>
      </c>
    </row>
    <row r="99" ht="23" customHeight="1">
      <c r="A99" s="23">
        <f>IF(OR('Parâmetros'!$B$4="",'Parâmetros'!$B$5="",ROW()-4&gt;'Parâmetros'!$B$5),"",'Parâmetros'!$B$4+ROW()-5)</f>
        <v/>
      </c>
      <c r="B99" s="4">
        <f>IF(A99="","",CHOOSE(WEEKDAY(A99,2),"Segunda-feira","Terça-feira","Quarta-feira","Quinta-feira","Sexta-feira","Sábado","Domingo"))</f>
        <v/>
      </c>
      <c r="C99" s="15">
        <f>IF(A99="","",COUNTIFS('Ausências'!$F$5:$F$104,"&lt;="&amp;A99,'Ausências'!$G$5:$G$104,"&gt;="&amp;A99,'Ausências'!$H$5:$H$104,'Parâmetros'!$B$7,'Ausências'!$K$5:$K$104,"OK"))</f>
        <v/>
      </c>
      <c r="D99" s="15">
        <f>IF(A99="","",COUNTIFS(Equipe!$D$5:$D$104,"Sim",Equipe!$F$5:$F$104,"OK"))</f>
        <v/>
      </c>
      <c r="E99" s="15">
        <f>IF(A99="","",MAX(D99-C99,0))</f>
        <v/>
      </c>
      <c r="F99" s="15">
        <f>IF(A99="","",'Parâmetros'!$B$6)</f>
        <v/>
      </c>
      <c r="G99" s="4">
        <f>IF(A99="","",IF(AND(WEEKDAY(A99,2)=7,'Parâmetros'!$B$8="Não"),"Fechado",IF(E99&lt;F99,"Conferir cobertura","Adequada")))</f>
        <v/>
      </c>
      <c r="H99" s="4">
        <f>IF(A99="","",IF(G99="Conferir cobertura","Revisar escala e confirmar cobertura",IF(G99="Fechado","Nenhuma ação","Sem alerta de cobertura")))</f>
        <v/>
      </c>
      <c r="I99" s="15">
        <f>IF(OR(A99="",G99="Fechado"),"",E99)</f>
        <v/>
      </c>
      <c r="J99" s="23">
        <f>IF(G99="Conferir cobertura",A99,"")</f>
        <v/>
      </c>
    </row>
    <row r="100" ht="23" customHeight="1">
      <c r="A100" s="24">
        <f>IF(OR('Parâmetros'!$B$4="",'Parâmetros'!$B$5="",ROW()-4&gt;'Parâmetros'!$B$5),"",'Parâmetros'!$B$4+ROW()-5)</f>
        <v/>
      </c>
      <c r="B100" s="6">
        <f>IF(A100="","",CHOOSE(WEEKDAY(A100,2),"Segunda-feira","Terça-feira","Quarta-feira","Quinta-feira","Sexta-feira","Sábado","Domingo"))</f>
        <v/>
      </c>
      <c r="C100" s="17">
        <f>IF(A100="","",COUNTIFS('Ausências'!$F$5:$F$104,"&lt;="&amp;A100,'Ausências'!$G$5:$G$104,"&gt;="&amp;A100,'Ausências'!$H$5:$H$104,'Parâmetros'!$B$7,'Ausências'!$K$5:$K$104,"OK"))</f>
        <v/>
      </c>
      <c r="D100" s="17">
        <f>IF(A100="","",COUNTIFS(Equipe!$D$5:$D$104,"Sim",Equipe!$F$5:$F$104,"OK"))</f>
        <v/>
      </c>
      <c r="E100" s="17">
        <f>IF(A100="","",MAX(D100-C100,0))</f>
        <v/>
      </c>
      <c r="F100" s="17">
        <f>IF(A100="","",'Parâmetros'!$B$6)</f>
        <v/>
      </c>
      <c r="G100" s="6">
        <f>IF(A100="","",IF(AND(WEEKDAY(A100,2)=7,'Parâmetros'!$B$8="Não"),"Fechado",IF(E100&lt;F100,"Conferir cobertura","Adequada")))</f>
        <v/>
      </c>
      <c r="H100" s="6">
        <f>IF(A100="","",IF(G100="Conferir cobertura","Revisar escala e confirmar cobertura",IF(G100="Fechado","Nenhuma ação","Sem alerta de cobertura")))</f>
        <v/>
      </c>
      <c r="I100" s="17">
        <f>IF(OR(A100="",G100="Fechado"),"",E100)</f>
        <v/>
      </c>
      <c r="J100" s="24">
        <f>IF(G100="Conferir cobertura",A100,"")</f>
        <v/>
      </c>
    </row>
    <row r="101" ht="23" customHeight="1">
      <c r="A101" s="23">
        <f>IF(OR('Parâmetros'!$B$4="",'Parâmetros'!$B$5="",ROW()-4&gt;'Parâmetros'!$B$5),"",'Parâmetros'!$B$4+ROW()-5)</f>
        <v/>
      </c>
      <c r="B101" s="4">
        <f>IF(A101="","",CHOOSE(WEEKDAY(A101,2),"Segunda-feira","Terça-feira","Quarta-feira","Quinta-feira","Sexta-feira","Sábado","Domingo"))</f>
        <v/>
      </c>
      <c r="C101" s="15">
        <f>IF(A101="","",COUNTIFS('Ausências'!$F$5:$F$104,"&lt;="&amp;A101,'Ausências'!$G$5:$G$104,"&gt;="&amp;A101,'Ausências'!$H$5:$H$104,'Parâmetros'!$B$7,'Ausências'!$K$5:$K$104,"OK"))</f>
        <v/>
      </c>
      <c r="D101" s="15">
        <f>IF(A101="","",COUNTIFS(Equipe!$D$5:$D$104,"Sim",Equipe!$F$5:$F$104,"OK"))</f>
        <v/>
      </c>
      <c r="E101" s="15">
        <f>IF(A101="","",MAX(D101-C101,0))</f>
        <v/>
      </c>
      <c r="F101" s="15">
        <f>IF(A101="","",'Parâmetros'!$B$6)</f>
        <v/>
      </c>
      <c r="G101" s="4">
        <f>IF(A101="","",IF(AND(WEEKDAY(A101,2)=7,'Parâmetros'!$B$8="Não"),"Fechado",IF(E101&lt;F101,"Conferir cobertura","Adequada")))</f>
        <v/>
      </c>
      <c r="H101" s="4">
        <f>IF(A101="","",IF(G101="Conferir cobertura","Revisar escala e confirmar cobertura",IF(G101="Fechado","Nenhuma ação","Sem alerta de cobertura")))</f>
        <v/>
      </c>
      <c r="I101" s="15">
        <f>IF(OR(A101="",G101="Fechado"),"",E101)</f>
        <v/>
      </c>
      <c r="J101" s="23">
        <f>IF(G101="Conferir cobertura",A101,"")</f>
        <v/>
      </c>
    </row>
    <row r="102" ht="23" customHeight="1">
      <c r="A102" s="24">
        <f>IF(OR('Parâmetros'!$B$4="",'Parâmetros'!$B$5="",ROW()-4&gt;'Parâmetros'!$B$5),"",'Parâmetros'!$B$4+ROW()-5)</f>
        <v/>
      </c>
      <c r="B102" s="6">
        <f>IF(A102="","",CHOOSE(WEEKDAY(A102,2),"Segunda-feira","Terça-feira","Quarta-feira","Quinta-feira","Sexta-feira","Sábado","Domingo"))</f>
        <v/>
      </c>
      <c r="C102" s="17">
        <f>IF(A102="","",COUNTIFS('Ausências'!$F$5:$F$104,"&lt;="&amp;A102,'Ausências'!$G$5:$G$104,"&gt;="&amp;A102,'Ausências'!$H$5:$H$104,'Parâmetros'!$B$7,'Ausências'!$K$5:$K$104,"OK"))</f>
        <v/>
      </c>
      <c r="D102" s="17">
        <f>IF(A102="","",COUNTIFS(Equipe!$D$5:$D$104,"Sim",Equipe!$F$5:$F$104,"OK"))</f>
        <v/>
      </c>
      <c r="E102" s="17">
        <f>IF(A102="","",MAX(D102-C102,0))</f>
        <v/>
      </c>
      <c r="F102" s="17">
        <f>IF(A102="","",'Parâmetros'!$B$6)</f>
        <v/>
      </c>
      <c r="G102" s="6">
        <f>IF(A102="","",IF(AND(WEEKDAY(A102,2)=7,'Parâmetros'!$B$8="Não"),"Fechado",IF(E102&lt;F102,"Conferir cobertura","Adequada")))</f>
        <v/>
      </c>
      <c r="H102" s="6">
        <f>IF(A102="","",IF(G102="Conferir cobertura","Revisar escala e confirmar cobertura",IF(G102="Fechado","Nenhuma ação","Sem alerta de cobertura")))</f>
        <v/>
      </c>
      <c r="I102" s="17">
        <f>IF(OR(A102="",G102="Fechado"),"",E102)</f>
        <v/>
      </c>
      <c r="J102" s="24">
        <f>IF(G102="Conferir cobertura",A102,"")</f>
        <v/>
      </c>
    </row>
    <row r="103" ht="23" customHeight="1">
      <c r="A103" s="23">
        <f>IF(OR('Parâmetros'!$B$4="",'Parâmetros'!$B$5="",ROW()-4&gt;'Parâmetros'!$B$5),"",'Parâmetros'!$B$4+ROW()-5)</f>
        <v/>
      </c>
      <c r="B103" s="4">
        <f>IF(A103="","",CHOOSE(WEEKDAY(A103,2),"Segunda-feira","Terça-feira","Quarta-feira","Quinta-feira","Sexta-feira","Sábado","Domingo"))</f>
        <v/>
      </c>
      <c r="C103" s="15">
        <f>IF(A103="","",COUNTIFS('Ausências'!$F$5:$F$104,"&lt;="&amp;A103,'Ausências'!$G$5:$G$104,"&gt;="&amp;A103,'Ausências'!$H$5:$H$104,'Parâmetros'!$B$7,'Ausências'!$K$5:$K$104,"OK"))</f>
        <v/>
      </c>
      <c r="D103" s="15">
        <f>IF(A103="","",COUNTIFS(Equipe!$D$5:$D$104,"Sim",Equipe!$F$5:$F$104,"OK"))</f>
        <v/>
      </c>
      <c r="E103" s="15">
        <f>IF(A103="","",MAX(D103-C103,0))</f>
        <v/>
      </c>
      <c r="F103" s="15">
        <f>IF(A103="","",'Parâmetros'!$B$6)</f>
        <v/>
      </c>
      <c r="G103" s="4">
        <f>IF(A103="","",IF(AND(WEEKDAY(A103,2)=7,'Parâmetros'!$B$8="Não"),"Fechado",IF(E103&lt;F103,"Conferir cobertura","Adequada")))</f>
        <v/>
      </c>
      <c r="H103" s="4">
        <f>IF(A103="","",IF(G103="Conferir cobertura","Revisar escala e confirmar cobertura",IF(G103="Fechado","Nenhuma ação","Sem alerta de cobertura")))</f>
        <v/>
      </c>
      <c r="I103" s="15">
        <f>IF(OR(A103="",G103="Fechado"),"",E103)</f>
        <v/>
      </c>
      <c r="J103" s="23">
        <f>IF(G103="Conferir cobertura",A103,"")</f>
        <v/>
      </c>
    </row>
    <row r="104" ht="23" customHeight="1">
      <c r="A104" s="24">
        <f>IF(OR('Parâmetros'!$B$4="",'Parâmetros'!$B$5="",ROW()-4&gt;'Parâmetros'!$B$5),"",'Parâmetros'!$B$4+ROW()-5)</f>
        <v/>
      </c>
      <c r="B104" s="6">
        <f>IF(A104="","",CHOOSE(WEEKDAY(A104,2),"Segunda-feira","Terça-feira","Quarta-feira","Quinta-feira","Sexta-feira","Sábado","Domingo"))</f>
        <v/>
      </c>
      <c r="C104" s="17">
        <f>IF(A104="","",COUNTIFS('Ausências'!$F$5:$F$104,"&lt;="&amp;A104,'Ausências'!$G$5:$G$104,"&gt;="&amp;A104,'Ausências'!$H$5:$H$104,'Parâmetros'!$B$7,'Ausências'!$K$5:$K$104,"OK"))</f>
        <v/>
      </c>
      <c r="D104" s="17">
        <f>IF(A104="","",COUNTIFS(Equipe!$D$5:$D$104,"Sim",Equipe!$F$5:$F$104,"OK"))</f>
        <v/>
      </c>
      <c r="E104" s="17">
        <f>IF(A104="","",MAX(D104-C104,0))</f>
        <v/>
      </c>
      <c r="F104" s="17">
        <f>IF(A104="","",'Parâmetros'!$B$6)</f>
        <v/>
      </c>
      <c r="G104" s="6">
        <f>IF(A104="","",IF(AND(WEEKDAY(A104,2)=7,'Parâmetros'!$B$8="Não"),"Fechado",IF(E104&lt;F104,"Conferir cobertura","Adequada")))</f>
        <v/>
      </c>
      <c r="H104" s="6">
        <f>IF(A104="","",IF(G104="Conferir cobertura","Revisar escala e confirmar cobertura",IF(G104="Fechado","Nenhuma ação","Sem alerta de cobertura")))</f>
        <v/>
      </c>
      <c r="I104" s="17">
        <f>IF(OR(A104="",G104="Fechado"),"",E104)</f>
        <v/>
      </c>
      <c r="J104" s="24">
        <f>IF(G104="Conferir cobertura",A104,"")</f>
        <v/>
      </c>
    </row>
  </sheetData>
  <autoFilter ref="A4:H104"/>
  <mergeCells count="1">
    <mergeCell ref="A1:H1"/>
  </mergeCells>
  <conditionalFormatting sqref="G5:H104">
    <cfRule type="expression" priority="1" dxfId="0">
      <formula>$G5="Conferir cobertura"</formula>
    </cfRule>
    <cfRule type="expression" priority="2" dxfId="1">
      <formula>$G5="Adequada"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B63D5C"/>
    <outlinePr summaryBelow="1" summaryRight="1"/>
    <pageSetUpPr fitToPage="1"/>
  </sheetPr>
  <dimension ref="A1:G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47" customWidth="1" min="3" max="3"/>
    <col width="21" customWidth="1" min="4" max="4"/>
    <col width="21" customWidth="1" min="5" max="5"/>
    <col width="17" customWidth="1" min="6" max="6"/>
    <col width="14" customWidth="1" min="7" max="7"/>
  </cols>
  <sheetData>
    <row r="1" ht="28" customHeight="1">
      <c r="A1" s="1" t="inlineStr">
        <is>
          <t>Parâmetros do calendário</t>
        </is>
      </c>
    </row>
    <row r="2" ht="30" customHeight="1">
      <c r="A2" s="9" t="inlineStr">
        <is>
          <t>Premissas e listas editáveis. Revise os valores antes de usar a estimativa de cobertura.</t>
        </is>
      </c>
    </row>
    <row r="3" ht="26" customHeight="1">
      <c r="A3" s="3" t="inlineStr">
        <is>
          <t>Premissa</t>
        </is>
      </c>
      <c r="B3" s="3" t="inlineStr">
        <is>
          <t>Valor</t>
        </is>
      </c>
      <c r="C3" s="3" t="inlineStr">
        <is>
          <t>Uso</t>
        </is>
      </c>
      <c r="D3" s="3" t="inlineStr">
        <is>
          <t>Funções</t>
        </is>
      </c>
      <c r="E3" s="3" t="inlineStr">
        <is>
          <t>Tipos de ausência</t>
        </is>
      </c>
      <c r="F3" s="3" t="inlineStr">
        <is>
          <t>Status</t>
        </is>
      </c>
      <c r="G3" s="3" t="inlineStr">
        <is>
          <t>Opções</t>
        </is>
      </c>
    </row>
    <row r="4">
      <c r="A4" s="6" t="inlineStr">
        <is>
          <t>Data inicial da análise</t>
        </is>
      </c>
      <c r="B4" s="22" t="n">
        <v>46274</v>
      </c>
      <c r="C4" s="6" t="inlineStr">
        <is>
          <t>Primeiro dia exibido na aba Cobertura</t>
        </is>
      </c>
      <c r="D4" s="18" t="inlineStr">
        <is>
          <t>Cabeleireiro(a)</t>
        </is>
      </c>
      <c r="E4" s="18" t="inlineStr">
        <is>
          <t>Férias</t>
        </is>
      </c>
      <c r="F4" s="18" t="inlineStr">
        <is>
          <t>Planejada</t>
        </is>
      </c>
      <c r="G4" s="18" t="inlineStr">
        <is>
          <t>Sim</t>
        </is>
      </c>
    </row>
    <row r="5">
      <c r="A5" s="4" t="inlineStr">
        <is>
          <t>Dias no horizonte</t>
        </is>
      </c>
      <c r="B5" s="10" t="n">
        <v>60</v>
      </c>
      <c r="C5" s="4" t="inlineStr">
        <is>
          <t>Quantidade de dias exibidos, entre 1 e 100</t>
        </is>
      </c>
      <c r="D5" s="18" t="inlineStr">
        <is>
          <t>Barbeiro(a)</t>
        </is>
      </c>
      <c r="E5" s="18" t="inlineStr">
        <is>
          <t>Folga</t>
        </is>
      </c>
      <c r="F5" s="18" t="inlineStr">
        <is>
          <t>Aprovada</t>
        </is>
      </c>
      <c r="G5" s="18" t="inlineStr">
        <is>
          <t>Não</t>
        </is>
      </c>
    </row>
    <row r="6">
      <c r="A6" s="6" t="inlineStr">
        <is>
          <t>Cobertura mínima diária</t>
        </is>
      </c>
      <c r="B6" s="10" t="n">
        <v>6</v>
      </c>
      <c r="C6" s="6" t="inlineStr">
        <is>
          <t>Mínimo estimado de profissionais disponíveis</t>
        </is>
      </c>
      <c r="D6" s="18" t="inlineStr">
        <is>
          <t>Manicure</t>
        </is>
      </c>
      <c r="E6" s="18" t="inlineStr">
        <is>
          <t>Compensação</t>
        </is>
      </c>
      <c r="F6" s="18" t="inlineStr">
        <is>
          <t>Cancelada</t>
        </is>
      </c>
      <c r="G6" s="19" t="n"/>
    </row>
    <row r="7">
      <c r="A7" s="4" t="inlineStr">
        <is>
          <t>Status contado na cobertura</t>
        </is>
      </c>
      <c r="B7" s="10" t="inlineStr">
        <is>
          <t>Aprovada</t>
        </is>
      </c>
      <c r="C7" s="4" t="inlineStr">
        <is>
          <t>Status incluído no cálculo diário</t>
        </is>
      </c>
      <c r="D7" s="18" t="inlineStr">
        <is>
          <t>Esteticista</t>
        </is>
      </c>
      <c r="E7" s="18" t="inlineStr">
        <is>
          <t>Curso</t>
        </is>
      </c>
      <c r="F7" s="19" t="n"/>
      <c r="G7" s="19" t="n"/>
    </row>
    <row r="8">
      <c r="A8" s="6" t="inlineStr">
        <is>
          <t>Atendimento aos domingos?</t>
        </is>
      </c>
      <c r="B8" s="10" t="inlineStr">
        <is>
          <t>Não</t>
        </is>
      </c>
      <c r="C8" s="6" t="inlineStr">
        <is>
          <t>Domingos fechados não geram alerta</t>
        </is>
      </c>
      <c r="D8" s="18" t="inlineStr">
        <is>
          <t>Recepção</t>
        </is>
      </c>
      <c r="E8" s="18" t="inlineStr">
        <is>
          <t>Assunto pessoal</t>
        </is>
      </c>
      <c r="F8" s="19" t="n"/>
      <c r="G8" s="19" t="n"/>
    </row>
    <row r="9">
      <c r="D9" s="18" t="inlineStr">
        <is>
          <t>Auxiliar</t>
        </is>
      </c>
      <c r="E9" s="19" t="n"/>
      <c r="F9" s="19" t="n"/>
      <c r="G9" s="19" t="n"/>
    </row>
    <row r="10" ht="34" customHeight="1">
      <c r="A10" s="20" t="inlineStr">
        <is>
          <t>Nota de uso</t>
        </is>
      </c>
      <c r="B10" s="9" t="inlineStr">
        <is>
          <t>A cobertura é uma estimativa baseada em cadastros ativos e ausências válidas. Confira a escala antes de decidir.</t>
        </is>
      </c>
    </row>
  </sheetData>
  <mergeCells count="1">
    <mergeCell ref="A1:G1"/>
  </mergeCells>
  <dataValidations count="4">
    <dataValidation sqref="B4" showDropDown="0" showInputMessage="0" showErrorMessage="0" allowBlank="0" errorTitle="Data inválida" error="Informe uma data dentro do período permitido." type="date" operator="between">
      <formula1>45908</formula1>
      <formula2>48100</formula2>
    </dataValidation>
    <dataValidation sqref="B5:B6" showDropDown="0" showInputMessage="0" showErrorMessage="0" allowBlank="0" errorTitle="Valor inválido" error="Informe um número inteiro entre 1 e 100." type="whole" operator="between">
      <formula1>1</formula1>
      <formula2>100</formula2>
    </dataValidation>
    <dataValidation sqref="B7" showDropDown="0" showInputMessage="0" showErrorMessage="0" allowBlank="0" errorTitle="Status inválido" error="Selecione um status da lista." type="list">
      <formula1>=$F$4:$F$6</formula1>
    </dataValidation>
    <dataValidation sqref="B8" showDropDown="0" showInputMessage="0" showErrorMessage="0" allowBlank="0" errorTitle="Opção inválida" error="Selecione Sim ou Não." type="list">
      <formula1>=$G$4:$G$5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Calendário de férias e folgas do salão</dc:title>
  <dc:subject xmlns:dc="http://purl.org/dc/elements/1.1/">Registro fictício de ausências planejadas e estimativa de cobertura</dc:subject>
  <dcterms:created xmlns:dcterms="http://purl.org/dc/terms/" xmlns:xsi="http://www.w3.org/2001/XMLSchema-instance" xsi:type="dcterms:W3CDTF">2026-09-09T13:55:12Z</dcterms:created>
  <dcterms:modified xmlns:dcterms="http://purl.org/dc/terms/" xmlns:xsi="http://www.w3.org/2001/XMLSchema-instance" xsi:type="dcterms:W3CDTF">2026-09-09T13:55:12+00:00Z</dcterms:modified>
</cp:coreProperties>
</file>