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arâmetros" sheetId="2" state="visible" r:id="rId2"/>
    <sheet xmlns:r="http://schemas.openxmlformats.org/officeDocument/2006/relationships" name="Registros" sheetId="3" state="visible" r:id="rId3"/>
    <sheet xmlns:r="http://schemas.openxmlformats.org/officeDocument/2006/relationships" name="Análise" sheetId="4" state="visible" r:id="rId4"/>
  </sheets>
  <definedNames>
    <definedName name="_xlnm._FilterDatabase" localSheetId="0" hidden="1">'Resumo'!$A$2:$B$9</definedName>
    <definedName name="_xlnm._FilterDatabase" localSheetId="1" hidden="1">'Parâmetros'!$A$9:$B$16</definedName>
    <definedName name="_xlnm._FilterDatabase" localSheetId="2" hidden="1">'Registros'!$A$1:$M$201</definedName>
    <definedName name="_xlnm._FilterDatabase" localSheetId="3" hidden="1">'Análise'!$A$15:$K$50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4"/>
    </font>
    <font>
      <name val="Aptos"/>
      <color rgb="003F3038"/>
      <sz val="10"/>
    </font>
    <font>
      <name val="Aptos"/>
      <b val="1"/>
      <color rgb="003F3038"/>
      <sz val="10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FFF7F5"/>
      </patternFill>
    </fill>
    <fill>
      <patternFill patternType="solid">
        <fgColor rgb="00FFFFFF"/>
      </patternFill>
    </fill>
    <fill>
      <patternFill patternType="solid">
        <fgColor rgb="00F6DFE2"/>
      </patternFill>
    </fill>
    <fill>
      <patternFill patternType="solid">
        <fgColor rgb="00B63D5C"/>
      </patternFill>
    </fill>
    <fill>
      <patternFill patternType="solid">
        <fgColor rgb="00ECE8EA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3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" fontId="2" fillId="7" borderId="1" applyAlignment="1" pivotButton="0" quotePrefix="0" xfId="0">
      <alignment horizontal="center" vertical="center"/>
    </xf>
    <xf numFmtId="165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4" fontId="2" fillId="7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" fontId="2" fillId="7" borderId="1" applyAlignment="1" pivotButton="0" quotePrefix="0" xfId="0">
      <alignment horizontal="left" vertical="center"/>
    </xf>
    <xf numFmtId="165" fontId="2" fillId="7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left" vertical="center"/>
    </xf>
    <xf numFmtId="165" fontId="2" fillId="7" borderId="1" applyAlignment="1" pivotButton="0" quotePrefix="0" xfId="0">
      <alignment horizontal="center" vertical="center"/>
    </xf>
    <xf numFmtId="165" fontId="2" fillId="7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Aptos"/>
        <b val="1"/>
        <color rgb="00B94762"/>
        <sz val="10"/>
      </font>
      <fill>
        <patternFill patternType="solid">
          <fgColor rgb="00F4CCCC"/>
        </patternFill>
      </fill>
    </dxf>
    <dxf>
      <font>
        <name val="Aptos"/>
        <b val="1"/>
        <color rgb="00B94762"/>
        <sz val="10"/>
      </font>
      <fill>
        <patternFill patternType="solid">
          <fgColor rgb="00FFF2CC"/>
        </patternFill>
      </fill>
    </dxf>
    <dxf>
      <font>
        <name val="Aptos"/>
        <color rgb="00666666"/>
        <sz val="10"/>
      </font>
      <fill>
        <patternFill patternType="solid">
          <fgColor rgb="00E7E6E6"/>
        </patternFill>
      </fill>
    </dxf>
    <dxf>
      <font>
        <name val="Aptos"/>
        <b val="1"/>
        <color rgb="009C5700"/>
        <sz val="10"/>
      </font>
      <fill>
        <patternFill patternType="solid">
          <fgColor rgb="00FCE4D6"/>
        </patternFill>
      </fill>
    </dxf>
    <dxf>
      <font>
        <name val="Aptos"/>
        <b val="1"/>
        <color rgb="001F4E78"/>
        <sz val="10"/>
      </font>
      <fill>
        <patternFill patternType="solid">
          <fgColor rgb="00DDEBF7"/>
        </patternFill>
      </fill>
    </dxf>
    <dxf>
      <font>
        <name val="Aptos"/>
        <b val="1"/>
        <color rgb="002F6B4F"/>
        <sz val="10"/>
      </font>
      <fill>
        <patternFill patternType="solid">
          <fgColor rgb="00E2F0D9"/>
        </patternFill>
      </fill>
    </dxf>
    <dxf>
      <font>
        <name val="Aptos"/>
        <b val="1"/>
        <color rgb="00351432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70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6" customHeight="1">
      <c r="A1" s="1" t="inlineStr">
        <is>
          <t>Resumo operacional — análise de horários de pico</t>
        </is>
      </c>
      <c r="B1" s="2" t="n"/>
      <c r="C1" s="2" t="n"/>
      <c r="D1" s="2" t="n"/>
      <c r="E1" s="2" t="n"/>
      <c r="F1" s="3" t="n"/>
    </row>
    <row r="2"/>
    <row r="3" ht="32" customHeight="1">
      <c r="A3" s="4" t="inlineStr">
        <is>
          <t>Finalidade</t>
        </is>
      </c>
      <c r="B3" s="5" t="inlineStr">
        <is>
          <t>Comparar procura e ocupação por dia da semana e faixa horária para apoiar decisões de capacidade.</t>
        </is>
      </c>
      <c r="C3" s="5" t="n"/>
      <c r="D3" s="5" t="n"/>
      <c r="E3" s="5" t="n"/>
      <c r="F3" s="5" t="n"/>
    </row>
    <row r="4" ht="32" customHeight="1">
      <c r="A4" s="6" t="inlineStr">
        <is>
          <t>Unidade de registro</t>
        </is>
      </c>
      <c r="B4" s="7" t="inlineStr">
        <is>
          <t>Uma combinação única de data e faixa horária, preenchida após o fechamento do período.</t>
        </is>
      </c>
      <c r="C4" s="7" t="n"/>
      <c r="D4" s="7" t="n"/>
      <c r="E4" s="7" t="n"/>
      <c r="F4" s="7" t="n"/>
    </row>
    <row r="5" ht="32" customHeight="1">
      <c r="A5" s="4" t="inlineStr">
        <is>
          <t>Escopo</t>
        </is>
      </c>
      <c r="B5" s="5" t="inlineStr">
        <is>
          <t>A pasta não funciona como agenda e não registra clientes, profissionais, serviços, pagamentos ou compromissos futuros.</t>
        </is>
      </c>
      <c r="C5" s="5" t="n"/>
      <c r="D5" s="5" t="n"/>
      <c r="E5" s="5" t="n"/>
      <c r="F5" s="5" t="n"/>
    </row>
    <row r="6" ht="32" customHeight="1">
      <c r="A6" s="6" t="inlineStr">
        <is>
          <t>Período analisado</t>
        </is>
      </c>
      <c r="B6" s="8">
        <f>'Parâmetros'!B2&amp;" a "&amp;TEXT('Parâmetros'!B3,"dd/mm/yyyy")</f>
        <v/>
      </c>
      <c r="C6" s="7" t="n"/>
      <c r="D6" s="7" t="n"/>
      <c r="E6" s="7" t="n"/>
      <c r="F6" s="7" t="n"/>
    </row>
    <row r="7" ht="32" customHeight="1">
      <c r="A7" s="4" t="inlineStr">
        <is>
          <t>Linhas válidas</t>
        </is>
      </c>
      <c r="B7" s="5">
        <f>IF('Análise'!B4=0,"Sem base",'Análise'!B4)</f>
        <v/>
      </c>
      <c r="C7" s="5" t="n"/>
      <c r="D7" s="5" t="n"/>
      <c r="E7" s="5" t="n"/>
      <c r="F7" s="5" t="n"/>
    </row>
    <row r="8" ht="32" customHeight="1">
      <c r="A8" s="6" t="inlineStr">
        <is>
          <t>Leitura geral</t>
        </is>
      </c>
      <c r="B8" s="7">
        <f>IF('Análise'!B4=0,"Sem base para decisão",IF('Análise'!B5=0,"Reavaliar a oferta registrada",IF('Análise'!B10&gt;='Parâmetros'!$B$6,"Há pressão elevada no período","Consultar as combinações na aba Análise")))</f>
        <v/>
      </c>
      <c r="C8" s="7" t="n"/>
      <c r="D8" s="7" t="n"/>
      <c r="E8" s="7" t="n"/>
      <c r="F8" s="7" t="n"/>
    </row>
    <row r="9" ht="32" customHeight="1">
      <c r="A9" s="4" t="inlineStr">
        <is>
          <t>Decisão</t>
        </is>
      </c>
      <c r="B9" s="5" t="inlineStr">
        <is>
          <t>As recomendações são operacionais e indicativas; a decisão final permanece com o responsável pelo salão.</t>
        </is>
      </c>
      <c r="C9" s="5" t="n"/>
      <c r="D9" s="5" t="n"/>
      <c r="E9" s="5" t="n"/>
      <c r="F9" s="5" t="n"/>
    </row>
  </sheetData>
  <autoFilter ref="A2:B9"/>
  <mergeCells count="1">
    <mergeCell ref="A1:F1"/>
  </mergeCells>
  <pageMargins left="0.75" right="0.75" top="1" bottom="1" header="0.5" footer="0.5"/>
  <pageSetup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4" customWidth="1" min="3" max="3"/>
    <col width="13" customWidth="1" min="4" max="4"/>
    <col width="20" customWidth="1" min="5" max="5"/>
  </cols>
  <sheetData>
    <row r="1" ht="22" customHeight="1">
      <c r="A1" s="9" t="inlineStr">
        <is>
          <t>Parâmetro</t>
        </is>
      </c>
      <c r="B1" s="9" t="inlineStr">
        <is>
          <t>Valor</t>
        </is>
      </c>
      <c r="C1" s="9" t="n"/>
      <c r="D1" s="9" t="inlineStr">
        <is>
          <t>Faixa</t>
        </is>
      </c>
      <c r="E1" s="9" t="inlineStr">
        <is>
          <t>Horário</t>
        </is>
      </c>
    </row>
    <row r="2" ht="22" customHeight="1">
      <c r="A2" s="10" t="inlineStr">
        <is>
          <t>Data inicial da análise</t>
        </is>
      </c>
      <c r="B2" s="11" t="n">
        <v>46266</v>
      </c>
      <c r="C2" s="10" t="n"/>
      <c r="D2" s="10" t="inlineStr">
        <is>
          <t>Faixa 1</t>
        </is>
      </c>
      <c r="E2" s="12" t="inlineStr">
        <is>
          <t>09:00–11:59</t>
        </is>
      </c>
    </row>
    <row r="3" ht="22" customHeight="1">
      <c r="A3" s="13" t="inlineStr">
        <is>
          <t>Data final da análise</t>
        </is>
      </c>
      <c r="B3" s="11" t="n">
        <v>46272</v>
      </c>
      <c r="C3" s="13" t="n"/>
      <c r="D3" s="13" t="inlineStr">
        <is>
          <t>Faixa 2</t>
        </is>
      </c>
      <c r="E3" s="12" t="inlineStr">
        <is>
          <t>12:00–14:59</t>
        </is>
      </c>
    </row>
    <row r="4" ht="22" customHeight="1">
      <c r="A4" s="10" t="inlineStr">
        <is>
          <t>Limite de baixa utilização</t>
        </is>
      </c>
      <c r="B4" s="32" t="n">
        <v>0.5</v>
      </c>
      <c r="C4" s="10" t="n"/>
      <c r="D4" s="10" t="inlineStr">
        <is>
          <t>Faixa 3</t>
        </is>
      </c>
      <c r="E4" s="12" t="inlineStr">
        <is>
          <t>15:00–17:59</t>
        </is>
      </c>
    </row>
    <row r="5" ht="22" customHeight="1">
      <c r="A5" s="13" t="inlineStr">
        <is>
          <t>Limite de alta ocupação</t>
        </is>
      </c>
      <c r="B5" s="32" t="n">
        <v>0.85</v>
      </c>
      <c r="C5" s="13" t="n"/>
      <c r="D5" s="13" t="inlineStr">
        <is>
          <t>Faixa 4</t>
        </is>
      </c>
      <c r="E5" s="12" t="inlineStr">
        <is>
          <t>18:00–20:59</t>
        </is>
      </c>
    </row>
    <row r="6" ht="22" customHeight="1">
      <c r="A6" s="10" t="inlineStr">
        <is>
          <t>Limite de pico da procura</t>
        </is>
      </c>
      <c r="B6" s="32" t="n">
        <v>1.1</v>
      </c>
      <c r="C6" s="10" t="n"/>
      <c r="D6" s="10" t="inlineStr">
        <is>
          <t>Faixa 5</t>
        </is>
      </c>
      <c r="E6" s="12" t="inlineStr">
        <is>
          <t>21:00–22:59</t>
        </is>
      </c>
    </row>
    <row r="7" ht="22" customHeight="1"/>
    <row r="8" ht="22" customHeight="1"/>
    <row r="9" ht="22" customHeight="1">
      <c r="A9" s="15" t="inlineStr">
        <is>
          <t>Métrica</t>
        </is>
      </c>
      <c r="B9" s="15" t="inlineStr">
        <is>
          <t>Definição</t>
        </is>
      </c>
    </row>
    <row r="10" ht="22" customHeight="1">
      <c r="A10" s="7" t="inlineStr">
        <is>
          <t>Vagas disponibilizadas</t>
        </is>
      </c>
      <c r="B10" s="7" t="inlineStr">
        <is>
          <t>Capacidade oferecida na faixa horária.</t>
        </is>
      </c>
    </row>
    <row r="11" ht="22" customHeight="1">
      <c r="A11" s="5" t="inlineStr">
        <is>
          <t>Vagas ocupadas</t>
        </is>
      </c>
      <c r="B11" s="5" t="inlineStr">
        <is>
          <t>Parte da capacidade efetivamente utilizada.</t>
        </is>
      </c>
    </row>
    <row r="12" ht="22" customHeight="1">
      <c r="A12" s="7" t="inlineStr">
        <is>
          <t>Pedidos não atendidos</t>
        </is>
      </c>
      <c r="B12" s="7" t="inlineStr">
        <is>
          <t>Pedidos conhecidos que não receberam vaga.</t>
        </is>
      </c>
    </row>
    <row r="13" ht="22" customHeight="1">
      <c r="A13" s="5" t="inlineStr">
        <is>
          <t>Procura total</t>
        </is>
      </c>
      <c r="B13" s="5" t="inlineStr">
        <is>
          <t>Vagas ocupadas mais pedidos não atendidos.</t>
        </is>
      </c>
    </row>
    <row r="14" ht="22" customHeight="1">
      <c r="A14" s="7" t="inlineStr">
        <is>
          <t>Taxa de ocupação</t>
        </is>
      </c>
      <c r="B14" s="7" t="inlineStr">
        <is>
          <t>Vagas ocupadas divididas pelas vagas disponibilizadas.</t>
        </is>
      </c>
    </row>
    <row r="15" ht="22" customHeight="1">
      <c r="A15" s="5" t="inlineStr">
        <is>
          <t>Pressão da procura</t>
        </is>
      </c>
      <c r="B15" s="5" t="inlineStr">
        <is>
          <t>Procura total dividida pelas vagas disponibilizadas.</t>
        </is>
      </c>
    </row>
    <row r="16" ht="22" customHeight="1">
      <c r="A16" s="7" t="inlineStr">
        <is>
          <t>Recomendação</t>
        </is>
      </c>
      <c r="B16" s="7" t="inlineStr">
        <is>
          <t>Indicação operacional baseada nos limites ajustáveis.</t>
        </is>
      </c>
    </row>
  </sheetData>
  <autoFilter ref="A9:B16"/>
  <conditionalFormatting sqref="B2:B3">
    <cfRule type="expression" priority="1" dxfId="0">
      <formula>$B$2&gt;$B$3</formula>
    </cfRule>
  </conditionalFormatting>
  <conditionalFormatting sqref="B4:B5">
    <cfRule type="expression" priority="2" dxfId="0">
      <formula>$B$4&gt;=$B$5</formula>
    </cfRule>
  </conditionalFormatting>
  <conditionalFormatting sqref="E2:E6">
    <cfRule type="expression" priority="3" dxfId="0">
      <formula>OR(E2="",COUNTIF($E$2:$E$6,E2)&gt;1)</formula>
    </cfRule>
  </conditionalFormatting>
  <dataValidations count="3">
    <dataValidation sqref="B2:B3" showDropDown="0" showInputMessage="1" showErrorMessage="1" allowBlank="0" errorTitle="Data inválida" error="Informe uma data válida, inteira e não posterior ao dia atual." promptTitle="Período analisado" prompt="Informe uma data não posterior ao dia atual." type="custom">
      <formula1>AND(ISNUMBER(B2),B2=INT(B2),B2&lt;=TODAY())</formula1>
    </dataValidation>
    <dataValidation sqref="B4:B5" showDropDown="0" showInputMessage="0" showErrorMessage="1" allowBlank="0" errorTitle="Limite inválido" error="Informe um percentual entre 0,0% e 100,0%." type="decimal" operator="between">
      <formula1>0</formula1>
      <formula2>1</formula2>
    </dataValidation>
    <dataValidation sqref="B6" showDropDown="0" showInputMessage="0" showErrorMessage="1" allowBlank="0" errorTitle="Limite inválido" error="Informe um percentual entre 100,0% e 500,0%." type="decimal" operator="between">
      <formula1>1</formula1>
      <formula2>5</formula2>
    </dataValidation>
  </dataValidations>
  <pageMargins left="0.75" right="0.75" top="1" bottom="1" header="0.5" footer="0.5"/>
  <pageSetup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201"/>
  <sheetViews>
    <sheetView showGridLines="0" zoomScale="7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18" customWidth="1" min="4" max="4"/>
    <col width="21" customWidth="1" min="5" max="5"/>
    <col width="16" customWidth="1" min="6" max="6"/>
    <col width="22" customWidth="1" min="7" max="7"/>
    <col width="15" customWidth="1" min="8" max="8"/>
    <col width="17" customWidth="1" min="9" max="9"/>
    <col width="19" customWidth="1" min="10" max="10"/>
    <col width="28" customWidth="1" min="11" max="11"/>
    <col width="14" customWidth="1" min="12" max="12"/>
    <col width="52" customWidth="1" min="13" max="13"/>
  </cols>
  <sheetData>
    <row r="1" ht="34" customHeight="1">
      <c r="A1" s="9" t="inlineStr">
        <is>
          <t>Registro</t>
        </is>
      </c>
      <c r="B1" s="9" t="inlineStr">
        <is>
          <t>Data</t>
        </is>
      </c>
      <c r="C1" s="9" t="inlineStr">
        <is>
          <t>Dia da semana</t>
        </is>
      </c>
      <c r="D1" s="9" t="inlineStr">
        <is>
          <t>Faixa horária</t>
        </is>
      </c>
      <c r="E1" s="9" t="inlineStr">
        <is>
          <t>Vagas disponibilizadas</t>
        </is>
      </c>
      <c r="F1" s="9" t="inlineStr">
        <is>
          <t>Vagas ocupadas</t>
        </is>
      </c>
      <c r="G1" s="9" t="inlineStr">
        <is>
          <t>Pedidos não atendidos</t>
        </is>
      </c>
      <c r="H1" s="9" t="inlineStr">
        <is>
          <t>Procura total</t>
        </is>
      </c>
      <c r="I1" s="9" t="inlineStr">
        <is>
          <t>Taxa de ocupação</t>
        </is>
      </c>
      <c r="J1" s="9" t="inlineStr">
        <is>
          <t>Pressão da procura</t>
        </is>
      </c>
      <c r="K1" s="9" t="inlineStr">
        <is>
          <t>Situação</t>
        </is>
      </c>
      <c r="L1" s="9" t="inlineStr">
        <is>
          <t>Linha válida?</t>
        </is>
      </c>
      <c r="M1" s="9" t="inlineStr">
        <is>
          <t>Observação</t>
        </is>
      </c>
    </row>
    <row r="2" ht="22" customHeight="1">
      <c r="A2" s="16">
        <f>IF(B2="","","REG-"&amp;TEXT(ROW()-1,"000"))</f>
        <v/>
      </c>
      <c r="B2" s="17" t="n">
        <v>46266</v>
      </c>
      <c r="C2" s="16">
        <f>IF(B2="","",IFERROR(CHOOSE(WEEKDAY(B2,2),"segunda-feira","terça-feira","quarta-feira","quinta-feira","sexta-feira","sábado","domingo"),"Data inválida"))</f>
        <v/>
      </c>
      <c r="D2" s="18" t="inlineStr">
        <is>
          <t>09:00–11:59</t>
        </is>
      </c>
      <c r="E2" s="19" t="n">
        <v>8</v>
      </c>
      <c r="F2" s="19" t="n">
        <v>5</v>
      </c>
      <c r="G2" s="19" t="n">
        <v>0</v>
      </c>
      <c r="H2" s="20">
        <f>IF(COUNTA(B2,D2:G2)=0,"",IF(OR(B2="",D2="",E2="",F2="",G2=""),"",IF(AND(ISNUMBER(F2),ISNUMBER(G2)),F2+G2,"")))</f>
        <v/>
      </c>
      <c r="I2" s="33">
        <f>IF(OR(E2="",F2="",NOT(ISNUMBER(E2)),NOT(ISNUMBER(F2)),E2=0),"",IFERROR(F2/E2,""))</f>
        <v/>
      </c>
      <c r="J2" s="33">
        <f>IF(OR(E2="",H2="",NOT(ISNUMBER(E2)),NOT(ISNUMBER(H2)),E2=0),"",IFERROR(H2/E2,""))</f>
        <v/>
      </c>
      <c r="K2" s="22">
        <f>IF(COUNTA(B2,D2:G2)=0,"",IF(OR(B2="",D2="",E2="",F2="",G2=""),"Preenchimento incompleto",IF(COUNTIFS($B$2:$B$201,B2,$D$2:$D$201,D2)&gt;1,"Duplicidade: data e faixa",IF(L2="Não","Revisar dados",IF(OR(B2&lt;'Parâmetros'!$B$2,B2&gt;'Parâmetros'!$B$3),"Fora do período analisado",IF(AND(E2=0,G2&gt;0),"Procura sem oferta",IF(E2=0,"Sem oferta",IF(J2&gt;='Parâmetros'!$B$6,"Pico de procura",IF(I2&gt;='Parâmetros'!$B$5,"Alta ocupação",IF(AND(I2&lt;'Parâmetros'!$B$4,G2=0),"Baixa utilização","Normal"))))))))))</f>
        <v/>
      </c>
      <c r="L2" s="16">
        <f>IF(COUNTA(B2,D2:G2)=0,"",IF(OR(B2="",D2="",E2="",F2="",G2=""),"Não",IF(OR(NOT(ISNUMBER(B2)),NOT(ISNUMBER(E2)),NOT(ISNUMBER(F2)),NOT(ISNUMBER(G2))),"Não",IF(AND(B2=INT(B2),B2&lt;=TODAY(),COUNTIF('Parâmetros'!$E$2:$E$6,D2)=1,E2=INT(E2),F2=INT(F2),G2=INT(G2),E2&gt;=0,F2&gt;=0,G2&gt;=0,F2&lt;=E2,COUNTIFS($B$2:$B$201,B2,$D$2:$D$201,D2)=1),"Sim","Não"))))</f>
        <v/>
      </c>
      <c r="M2" s="12" t="inlineStr">
        <is>
          <t>Exemplo fictício — movimento regular</t>
        </is>
      </c>
    </row>
    <row r="3" ht="22" customHeight="1">
      <c r="A3" s="16">
        <f>IF(B3="","","REG-"&amp;TEXT(ROW()-1,"000"))</f>
        <v/>
      </c>
      <c r="B3" s="17" t="n">
        <v>46266</v>
      </c>
      <c r="C3" s="16">
        <f>IF(B3="","",IFERROR(CHOOSE(WEEKDAY(B3,2),"segunda-feira","terça-feira","quarta-feira","quinta-feira","sexta-feira","sábado","domingo"),"Data inválida"))</f>
        <v/>
      </c>
      <c r="D3" s="18" t="inlineStr">
        <is>
          <t>15:00–17:59</t>
        </is>
      </c>
      <c r="E3" s="19" t="n">
        <v>10</v>
      </c>
      <c r="F3" s="19" t="n">
        <v>9</v>
      </c>
      <c r="G3" s="19" t="n">
        <v>1</v>
      </c>
      <c r="H3" s="20">
        <f>IF(COUNTA(B3,D3:G3)=0,"",IF(OR(B3="",D3="",E3="",F3="",G3=""),"",IF(AND(ISNUMBER(F3),ISNUMBER(G3)),F3+G3,"")))</f>
        <v/>
      </c>
      <c r="I3" s="33">
        <f>IF(OR(E3="",F3="",NOT(ISNUMBER(E3)),NOT(ISNUMBER(F3)),E3=0),"",IFERROR(F3/E3,""))</f>
        <v/>
      </c>
      <c r="J3" s="33">
        <f>IF(OR(E3="",H3="",NOT(ISNUMBER(E3)),NOT(ISNUMBER(H3)),E3=0),"",IFERROR(H3/E3,""))</f>
        <v/>
      </c>
      <c r="K3" s="22">
        <f>IF(COUNTA(B3,D3:G3)=0,"",IF(OR(B3="",D3="",E3="",F3="",G3=""),"Preenchimento incompleto",IF(COUNTIFS($B$2:$B$201,B3,$D$2:$D$201,D3)&gt;1,"Duplicidade: data e faixa",IF(L3="Não","Revisar dados",IF(OR(B3&lt;'Parâmetros'!$B$2,B3&gt;'Parâmetros'!$B$3),"Fora do período analisado",IF(AND(E3=0,G3&gt;0),"Procura sem oferta",IF(E3=0,"Sem oferta",IF(J3&gt;='Parâmetros'!$B$6,"Pico de procura",IF(I3&gt;='Parâmetros'!$B$5,"Alta ocupação",IF(AND(I3&lt;'Parâmetros'!$B$4,G3=0),"Baixa utilização","Normal"))))))))))</f>
        <v/>
      </c>
      <c r="L3" s="16">
        <f>IF(COUNTA(B3,D3:G3)=0,"",IF(OR(B3="",D3="",E3="",F3="",G3=""),"Não",IF(OR(NOT(ISNUMBER(B3)),NOT(ISNUMBER(E3)),NOT(ISNUMBER(F3)),NOT(ISNUMBER(G3))),"Não",IF(AND(B3=INT(B3),B3&lt;=TODAY(),COUNTIF('Parâmetros'!$E$2:$E$6,D3)=1,E3=INT(E3),F3=INT(F3),G3=INT(G3),E3&gt;=0,F3&gt;=0,G3&gt;=0,F3&lt;=E3,COUNTIFS($B$2:$B$201,B3,$D$2:$D$201,D3)=1),"Sim","Não"))))</f>
        <v/>
      </c>
      <c r="M3" s="12" t="inlineStr">
        <is>
          <t>Exemplo fictício — procura próxima da capacidade</t>
        </is>
      </c>
    </row>
    <row r="4" ht="22" customHeight="1">
      <c r="A4" s="16">
        <f>IF(B4="","","REG-"&amp;TEXT(ROW()-1,"000"))</f>
        <v/>
      </c>
      <c r="B4" s="17" t="n">
        <v>46266</v>
      </c>
      <c r="C4" s="16">
        <f>IF(B4="","",IFERROR(CHOOSE(WEEKDAY(B4,2),"segunda-feira","terça-feira","quarta-feira","quinta-feira","sexta-feira","sábado","domingo"),"Data inválida"))</f>
        <v/>
      </c>
      <c r="D4" s="18" t="inlineStr">
        <is>
          <t>18:00–20:59</t>
        </is>
      </c>
      <c r="E4" s="19" t="n">
        <v>8</v>
      </c>
      <c r="F4" s="19" t="n">
        <v>8</v>
      </c>
      <c r="G4" s="19" t="n">
        <v>3</v>
      </c>
      <c r="H4" s="20">
        <f>IF(COUNTA(B4,D4:G4)=0,"",IF(OR(B4="",D4="",E4="",F4="",G4=""),"",IF(AND(ISNUMBER(F4),ISNUMBER(G4)),F4+G4,"")))</f>
        <v/>
      </c>
      <c r="I4" s="33">
        <f>IF(OR(E4="",F4="",NOT(ISNUMBER(E4)),NOT(ISNUMBER(F4)),E4=0),"",IFERROR(F4/E4,""))</f>
        <v/>
      </c>
      <c r="J4" s="33">
        <f>IF(OR(E4="",H4="",NOT(ISNUMBER(E4)),NOT(ISNUMBER(H4)),E4=0),"",IFERROR(H4/E4,""))</f>
        <v/>
      </c>
      <c r="K4" s="22">
        <f>IF(COUNTA(B4,D4:G4)=0,"",IF(OR(B4="",D4="",E4="",F4="",G4=""),"Preenchimento incompleto",IF(COUNTIFS($B$2:$B$201,B4,$D$2:$D$201,D4)&gt;1,"Duplicidade: data e faixa",IF(L4="Não","Revisar dados",IF(OR(B4&lt;'Parâmetros'!$B$2,B4&gt;'Parâmetros'!$B$3),"Fora do período analisado",IF(AND(E4=0,G4&gt;0),"Procura sem oferta",IF(E4=0,"Sem oferta",IF(J4&gt;='Parâmetros'!$B$6,"Pico de procura",IF(I4&gt;='Parâmetros'!$B$5,"Alta ocupação",IF(AND(I4&lt;'Parâmetros'!$B$4,G4=0),"Baixa utilização","Normal"))))))))))</f>
        <v/>
      </c>
      <c r="L4" s="16">
        <f>IF(COUNTA(B4,D4:G4)=0,"",IF(OR(B4="",D4="",E4="",F4="",G4=""),"Não",IF(OR(NOT(ISNUMBER(B4)),NOT(ISNUMBER(E4)),NOT(ISNUMBER(F4)),NOT(ISNUMBER(G4))),"Não",IF(AND(B4=INT(B4),B4&lt;=TODAY(),COUNTIF('Parâmetros'!$E$2:$E$6,D4)=1,E4=INT(E4),F4=INT(F4),G4=INT(G4),E4&gt;=0,F4&gt;=0,G4&gt;=0,F4&lt;=E4,COUNTIFS($B$2:$B$201,B4,$D$2:$D$201,D4)=1),"Sim","Não"))))</f>
        <v/>
      </c>
      <c r="M4" s="12" t="inlineStr">
        <is>
          <t>Exemplo fictício — pedidos acima das vagas</t>
        </is>
      </c>
    </row>
    <row r="5" ht="22" customHeight="1">
      <c r="A5" s="16">
        <f>IF(B5="","","REG-"&amp;TEXT(ROW()-1,"000"))</f>
        <v/>
      </c>
      <c r="B5" s="17" t="n">
        <v>46267</v>
      </c>
      <c r="C5" s="16">
        <f>IF(B5="","",IFERROR(CHOOSE(WEEKDAY(B5,2),"segunda-feira","terça-feira","quarta-feira","quinta-feira","sexta-feira","sábado","domingo"),"Data inválida"))</f>
        <v/>
      </c>
      <c r="D5" s="18" t="inlineStr">
        <is>
          <t>09:00–11:59</t>
        </is>
      </c>
      <c r="E5" s="19" t="n">
        <v>8</v>
      </c>
      <c r="F5" s="19" t="n">
        <v>3</v>
      </c>
      <c r="G5" s="19" t="n">
        <v>0</v>
      </c>
      <c r="H5" s="20">
        <f>IF(COUNTA(B5,D5:G5)=0,"",IF(OR(B5="",D5="",E5="",F5="",G5=""),"",IF(AND(ISNUMBER(F5),ISNUMBER(G5)),F5+G5,"")))</f>
        <v/>
      </c>
      <c r="I5" s="33">
        <f>IF(OR(E5="",F5="",NOT(ISNUMBER(E5)),NOT(ISNUMBER(F5)),E5=0),"",IFERROR(F5/E5,""))</f>
        <v/>
      </c>
      <c r="J5" s="33">
        <f>IF(OR(E5="",H5="",NOT(ISNUMBER(E5)),NOT(ISNUMBER(H5)),E5=0),"",IFERROR(H5/E5,""))</f>
        <v/>
      </c>
      <c r="K5" s="22">
        <f>IF(COUNTA(B5,D5:G5)=0,"",IF(OR(B5="",D5="",E5="",F5="",G5=""),"Preenchimento incompleto",IF(COUNTIFS($B$2:$B$201,B5,$D$2:$D$201,D5)&gt;1,"Duplicidade: data e faixa",IF(L5="Não","Revisar dados",IF(OR(B5&lt;'Parâmetros'!$B$2,B5&gt;'Parâmetros'!$B$3),"Fora do período analisado",IF(AND(E5=0,G5&gt;0),"Procura sem oferta",IF(E5=0,"Sem oferta",IF(J5&gt;='Parâmetros'!$B$6,"Pico de procura",IF(I5&gt;='Parâmetros'!$B$5,"Alta ocupação",IF(AND(I5&lt;'Parâmetros'!$B$4,G5=0),"Baixa utilização","Normal"))))))))))</f>
        <v/>
      </c>
      <c r="L5" s="16">
        <f>IF(COUNTA(B5,D5:G5)=0,"",IF(OR(B5="",D5="",E5="",F5="",G5=""),"Não",IF(OR(NOT(ISNUMBER(B5)),NOT(ISNUMBER(E5)),NOT(ISNUMBER(F5)),NOT(ISNUMBER(G5))),"Não",IF(AND(B5=INT(B5),B5&lt;=TODAY(),COUNTIF('Parâmetros'!$E$2:$E$6,D5)=1,E5=INT(E5),F5=INT(F5),G5=INT(G5),E5&gt;=0,F5&gt;=0,G5&gt;=0,F5&lt;=E5,COUNTIFS($B$2:$B$201,B5,$D$2:$D$201,D5)=1),"Sim","Não"))))</f>
        <v/>
      </c>
      <c r="M5" s="12" t="inlineStr">
        <is>
          <t>Exemplo fictício — baixa utilização</t>
        </is>
      </c>
    </row>
    <row r="6" ht="22" customHeight="1">
      <c r="A6" s="16">
        <f>IF(B6="","","REG-"&amp;TEXT(ROW()-1,"000"))</f>
        <v/>
      </c>
      <c r="B6" s="17" t="n">
        <v>46267</v>
      </c>
      <c r="C6" s="16">
        <f>IF(B6="","",IFERROR(CHOOSE(WEEKDAY(B6,2),"segunda-feira","terça-feira","quarta-feira","quinta-feira","sexta-feira","sábado","domingo"),"Data inválida"))</f>
        <v/>
      </c>
      <c r="D6" s="18" t="inlineStr">
        <is>
          <t>12:00–14:59</t>
        </is>
      </c>
      <c r="E6" s="19" t="n">
        <v>6</v>
      </c>
      <c r="F6" s="19" t="n">
        <v>3</v>
      </c>
      <c r="G6" s="19" t="n">
        <v>0</v>
      </c>
      <c r="H6" s="20">
        <f>IF(COUNTA(B6,D6:G6)=0,"",IF(OR(B6="",D6="",E6="",F6="",G6=""),"",IF(AND(ISNUMBER(F6),ISNUMBER(G6)),F6+G6,"")))</f>
        <v/>
      </c>
      <c r="I6" s="33">
        <f>IF(OR(E6="",F6="",NOT(ISNUMBER(E6)),NOT(ISNUMBER(F6)),E6=0),"",IFERROR(F6/E6,""))</f>
        <v/>
      </c>
      <c r="J6" s="33">
        <f>IF(OR(E6="",H6="",NOT(ISNUMBER(E6)),NOT(ISNUMBER(H6)),E6=0),"",IFERROR(H6/E6,""))</f>
        <v/>
      </c>
      <c r="K6" s="22">
        <f>IF(COUNTA(B6,D6:G6)=0,"",IF(OR(B6="",D6="",E6="",F6="",G6=""),"Preenchimento incompleto",IF(COUNTIFS($B$2:$B$201,B6,$D$2:$D$201,D6)&gt;1,"Duplicidade: data e faixa",IF(L6="Não","Revisar dados",IF(OR(B6&lt;'Parâmetros'!$B$2,B6&gt;'Parâmetros'!$B$3),"Fora do período analisado",IF(AND(E6=0,G6&gt;0),"Procura sem oferta",IF(E6=0,"Sem oferta",IF(J6&gt;='Parâmetros'!$B$6,"Pico de procura",IF(I6&gt;='Parâmetros'!$B$5,"Alta ocupação",IF(AND(I6&lt;'Parâmetros'!$B$4,G6=0),"Baixa utilização","Normal"))))))))))</f>
        <v/>
      </c>
      <c r="L6" s="16">
        <f>IF(COUNTA(B6,D6:G6)=0,"",IF(OR(B6="",D6="",E6="",F6="",G6=""),"Não",IF(OR(NOT(ISNUMBER(B6)),NOT(ISNUMBER(E6)),NOT(ISNUMBER(F6)),NOT(ISNUMBER(G6))),"Não",IF(AND(B6=INT(B6),B6&lt;=TODAY(),COUNTIF('Parâmetros'!$E$2:$E$6,D6)=1,E6=INT(E6),F6=INT(F6),G6=INT(G6),E6&gt;=0,F6&gt;=0,G6&gt;=0,F6&lt;=E6,COUNTIFS($B$2:$B$201,B6,$D$2:$D$201,D6)=1),"Sim","Não"))))</f>
        <v/>
      </c>
      <c r="M6" s="12" t="inlineStr">
        <is>
          <t>Exemplo fictício — ocupação intermediária</t>
        </is>
      </c>
    </row>
    <row r="7" ht="22" customHeight="1">
      <c r="A7" s="16">
        <f>IF(B7="","","REG-"&amp;TEXT(ROW()-1,"000"))</f>
        <v/>
      </c>
      <c r="B7" s="17" t="n">
        <v>46267</v>
      </c>
      <c r="C7" s="16">
        <f>IF(B7="","",IFERROR(CHOOSE(WEEKDAY(B7,2),"segunda-feira","terça-feira","quarta-feira","quinta-feira","sexta-feira","sábado","domingo"),"Data inválida"))</f>
        <v/>
      </c>
      <c r="D7" s="18" t="inlineStr">
        <is>
          <t>18:00–20:59</t>
        </is>
      </c>
      <c r="E7" s="19" t="n">
        <v>8</v>
      </c>
      <c r="F7" s="19" t="n">
        <v>7</v>
      </c>
      <c r="G7" s="19" t="n">
        <v>1</v>
      </c>
      <c r="H7" s="20">
        <f>IF(COUNTA(B7,D7:G7)=0,"",IF(OR(B7="",D7="",E7="",F7="",G7=""),"",IF(AND(ISNUMBER(F7),ISNUMBER(G7)),F7+G7,"")))</f>
        <v/>
      </c>
      <c r="I7" s="33">
        <f>IF(OR(E7="",F7="",NOT(ISNUMBER(E7)),NOT(ISNUMBER(F7)),E7=0),"",IFERROR(F7/E7,""))</f>
        <v/>
      </c>
      <c r="J7" s="33">
        <f>IF(OR(E7="",H7="",NOT(ISNUMBER(E7)),NOT(ISNUMBER(H7)),E7=0),"",IFERROR(H7/E7,""))</f>
        <v/>
      </c>
      <c r="K7" s="22">
        <f>IF(COUNTA(B7,D7:G7)=0,"",IF(OR(B7="",D7="",E7="",F7="",G7=""),"Preenchimento incompleto",IF(COUNTIFS($B$2:$B$201,B7,$D$2:$D$201,D7)&gt;1,"Duplicidade: data e faixa",IF(L7="Não","Revisar dados",IF(OR(B7&lt;'Parâmetros'!$B$2,B7&gt;'Parâmetros'!$B$3),"Fora do período analisado",IF(AND(E7=0,G7&gt;0),"Procura sem oferta",IF(E7=0,"Sem oferta",IF(J7&gt;='Parâmetros'!$B$6,"Pico de procura",IF(I7&gt;='Parâmetros'!$B$5,"Alta ocupação",IF(AND(I7&lt;'Parâmetros'!$B$4,G7=0),"Baixa utilização","Normal"))))))))))</f>
        <v/>
      </c>
      <c r="L7" s="16">
        <f>IF(COUNTA(B7,D7:G7)=0,"",IF(OR(B7="",D7="",E7="",F7="",G7=""),"Não",IF(OR(NOT(ISNUMBER(B7)),NOT(ISNUMBER(E7)),NOT(ISNUMBER(F7)),NOT(ISNUMBER(G7))),"Não",IF(AND(B7=INT(B7),B7&lt;=TODAY(),COUNTIF('Parâmetros'!$E$2:$E$6,D7)=1,E7=INT(E7),F7=INT(F7),G7=INT(G7),E7&gt;=0,F7&gt;=0,G7&gt;=0,F7&lt;=E7,COUNTIFS($B$2:$B$201,B7,$D$2:$D$201,D7)=1),"Sim","Não"))))</f>
        <v/>
      </c>
      <c r="M7" s="12" t="inlineStr">
        <is>
          <t>Exemplo fictício — alta ocupação</t>
        </is>
      </c>
    </row>
    <row r="8" ht="22" customHeight="1">
      <c r="A8" s="16">
        <f>IF(B8="","","REG-"&amp;TEXT(ROW()-1,"000"))</f>
        <v/>
      </c>
      <c r="B8" s="17" t="n">
        <v>46268</v>
      </c>
      <c r="C8" s="16">
        <f>IF(B8="","",IFERROR(CHOOSE(WEEKDAY(B8,2),"segunda-feira","terça-feira","quarta-feira","quinta-feira","sexta-feira","sábado","domingo"),"Data inválida"))</f>
        <v/>
      </c>
      <c r="D8" s="18" t="inlineStr">
        <is>
          <t>15:00–17:59</t>
        </is>
      </c>
      <c r="E8" s="19" t="n">
        <v>10</v>
      </c>
      <c r="F8" s="19" t="n">
        <v>10</v>
      </c>
      <c r="G8" s="19" t="n">
        <v>2</v>
      </c>
      <c r="H8" s="20">
        <f>IF(COUNTA(B8,D8:G8)=0,"",IF(OR(B8="",D8="",E8="",F8="",G8=""),"",IF(AND(ISNUMBER(F8),ISNUMBER(G8)),F8+G8,"")))</f>
        <v/>
      </c>
      <c r="I8" s="33">
        <f>IF(OR(E8="",F8="",NOT(ISNUMBER(E8)),NOT(ISNUMBER(F8)),E8=0),"",IFERROR(F8/E8,""))</f>
        <v/>
      </c>
      <c r="J8" s="33">
        <f>IF(OR(E8="",H8="",NOT(ISNUMBER(E8)),NOT(ISNUMBER(H8)),E8=0),"",IFERROR(H8/E8,""))</f>
        <v/>
      </c>
      <c r="K8" s="22">
        <f>IF(COUNTA(B8,D8:G8)=0,"",IF(OR(B8="",D8="",E8="",F8="",G8=""),"Preenchimento incompleto",IF(COUNTIFS($B$2:$B$201,B8,$D$2:$D$201,D8)&gt;1,"Duplicidade: data e faixa",IF(L8="Não","Revisar dados",IF(OR(B8&lt;'Parâmetros'!$B$2,B8&gt;'Parâmetros'!$B$3),"Fora do período analisado",IF(AND(E8=0,G8&gt;0),"Procura sem oferta",IF(E8=0,"Sem oferta",IF(J8&gt;='Parâmetros'!$B$6,"Pico de procura",IF(I8&gt;='Parâmetros'!$B$5,"Alta ocupação",IF(AND(I8&lt;'Parâmetros'!$B$4,G8=0),"Baixa utilização","Normal"))))))))))</f>
        <v/>
      </c>
      <c r="L8" s="16">
        <f>IF(COUNTA(B8,D8:G8)=0,"",IF(OR(B8="",D8="",E8="",F8="",G8=""),"Não",IF(OR(NOT(ISNUMBER(B8)),NOT(ISNUMBER(E8)),NOT(ISNUMBER(F8)),NOT(ISNUMBER(G8))),"Não",IF(AND(B8=INT(B8),B8&lt;=TODAY(),COUNTIF('Parâmetros'!$E$2:$E$6,D8)=1,E8=INT(E8),F8=INT(F8),G8=INT(G8),E8&gt;=0,F8&gt;=0,G8&gt;=0,F8&lt;=E8,COUNTIFS($B$2:$B$201,B8,$D$2:$D$201,D8)=1),"Sim","Não"))))</f>
        <v/>
      </c>
      <c r="M8" s="12" t="inlineStr">
        <is>
          <t>Exemplo fictício — capacidade esgotada</t>
        </is>
      </c>
    </row>
    <row r="9" ht="22" customHeight="1">
      <c r="A9" s="16">
        <f>IF(B9="","","REG-"&amp;TEXT(ROW()-1,"000"))</f>
        <v/>
      </c>
      <c r="B9" s="17" t="n">
        <v>46269</v>
      </c>
      <c r="C9" s="16">
        <f>IF(B9="","",IFERROR(CHOOSE(WEEKDAY(B9,2),"segunda-feira","terça-feira","quarta-feira","quinta-feira","sexta-feira","sábado","domingo"),"Data inválida"))</f>
        <v/>
      </c>
      <c r="D9" s="18" t="inlineStr">
        <is>
          <t>18:00–20:59</t>
        </is>
      </c>
      <c r="E9" s="19" t="n">
        <v>12</v>
      </c>
      <c r="F9" s="19" t="n">
        <v>12</v>
      </c>
      <c r="G9" s="19" t="n">
        <v>4</v>
      </c>
      <c r="H9" s="20">
        <f>IF(COUNTA(B9,D9:G9)=0,"",IF(OR(B9="",D9="",E9="",F9="",G9=""),"",IF(AND(ISNUMBER(F9),ISNUMBER(G9)),F9+G9,"")))</f>
        <v/>
      </c>
      <c r="I9" s="33">
        <f>IF(OR(E9="",F9="",NOT(ISNUMBER(E9)),NOT(ISNUMBER(F9)),E9=0),"",IFERROR(F9/E9,""))</f>
        <v/>
      </c>
      <c r="J9" s="33">
        <f>IF(OR(E9="",H9="",NOT(ISNUMBER(E9)),NOT(ISNUMBER(H9)),E9=0),"",IFERROR(H9/E9,""))</f>
        <v/>
      </c>
      <c r="K9" s="22">
        <f>IF(COUNTA(B9,D9:G9)=0,"",IF(OR(B9="",D9="",E9="",F9="",G9=""),"Preenchimento incompleto",IF(COUNTIFS($B$2:$B$201,B9,$D$2:$D$201,D9)&gt;1,"Duplicidade: data e faixa",IF(L9="Não","Revisar dados",IF(OR(B9&lt;'Parâmetros'!$B$2,B9&gt;'Parâmetros'!$B$3),"Fora do período analisado",IF(AND(E9=0,G9&gt;0),"Procura sem oferta",IF(E9=0,"Sem oferta",IF(J9&gt;='Parâmetros'!$B$6,"Pico de procura",IF(I9&gt;='Parâmetros'!$B$5,"Alta ocupação",IF(AND(I9&lt;'Parâmetros'!$B$4,G9=0),"Baixa utilização","Normal"))))))))))</f>
        <v/>
      </c>
      <c r="L9" s="16">
        <f>IF(COUNTA(B9,D9:G9)=0,"",IF(OR(B9="",D9="",E9="",F9="",G9=""),"Não",IF(OR(NOT(ISNUMBER(B9)),NOT(ISNUMBER(E9)),NOT(ISNUMBER(F9)),NOT(ISNUMBER(G9))),"Não",IF(AND(B9=INT(B9),B9&lt;=TODAY(),COUNTIF('Parâmetros'!$E$2:$E$6,D9)=1,E9=INT(E9),F9=INT(F9),G9=INT(G9),E9&gt;=0,F9&gt;=0,G9&gt;=0,F9&lt;=E9,COUNTIFS($B$2:$B$201,B9,$D$2:$D$201,D9)=1),"Sim","Não"))))</f>
        <v/>
      </c>
      <c r="M9" s="12" t="inlineStr">
        <is>
          <t>Exemplo fictício — forte procura noturna</t>
        </is>
      </c>
    </row>
    <row r="10" ht="22" customHeight="1">
      <c r="A10" s="16">
        <f>IF(B10="","","REG-"&amp;TEXT(ROW()-1,"000"))</f>
        <v/>
      </c>
      <c r="B10" s="17" t="n">
        <v>46270</v>
      </c>
      <c r="C10" s="16">
        <f>IF(B10="","",IFERROR(CHOOSE(WEEKDAY(B10,2),"segunda-feira","terça-feira","quarta-feira","quinta-feira","sexta-feira","sábado","domingo"),"Data inválida"))</f>
        <v/>
      </c>
      <c r="D10" s="18" t="inlineStr">
        <is>
          <t>09:00–11:59</t>
        </is>
      </c>
      <c r="E10" s="19" t="n">
        <v>12</v>
      </c>
      <c r="F10" s="19" t="n">
        <v>12</v>
      </c>
      <c r="G10" s="19" t="n">
        <v>5</v>
      </c>
      <c r="H10" s="20">
        <f>IF(COUNTA(B10,D10:G10)=0,"",IF(OR(B10="",D10="",E10="",F10="",G10=""),"",IF(AND(ISNUMBER(F10),ISNUMBER(G10)),F10+G10,"")))</f>
        <v/>
      </c>
      <c r="I10" s="33">
        <f>IF(OR(E10="",F10="",NOT(ISNUMBER(E10)),NOT(ISNUMBER(F10)),E10=0),"",IFERROR(F10/E10,""))</f>
        <v/>
      </c>
      <c r="J10" s="33">
        <f>IF(OR(E10="",H10="",NOT(ISNUMBER(E10)),NOT(ISNUMBER(H10)),E10=0),"",IFERROR(H10/E10,""))</f>
        <v/>
      </c>
      <c r="K10" s="22">
        <f>IF(COUNTA(B10,D10:G10)=0,"",IF(OR(B10="",D10="",E10="",F10="",G10=""),"Preenchimento incompleto",IF(COUNTIFS($B$2:$B$201,B10,$D$2:$D$201,D10)&gt;1,"Duplicidade: data e faixa",IF(L10="Não","Revisar dados",IF(OR(B10&lt;'Parâmetros'!$B$2,B10&gt;'Parâmetros'!$B$3),"Fora do período analisado",IF(AND(E10=0,G10&gt;0),"Procura sem oferta",IF(E10=0,"Sem oferta",IF(J10&gt;='Parâmetros'!$B$6,"Pico de procura",IF(I10&gt;='Parâmetros'!$B$5,"Alta ocupação",IF(AND(I10&lt;'Parâmetros'!$B$4,G10=0),"Baixa utilização","Normal"))))))))))</f>
        <v/>
      </c>
      <c r="L10" s="16">
        <f>IF(COUNTA(B10,D10:G10)=0,"",IF(OR(B10="",D10="",E10="",F10="",G10=""),"Não",IF(OR(NOT(ISNUMBER(B10)),NOT(ISNUMBER(E10)),NOT(ISNUMBER(F10)),NOT(ISNUMBER(G10))),"Não",IF(AND(B10=INT(B10),B10&lt;=TODAY(),COUNTIF('Parâmetros'!$E$2:$E$6,D10)=1,E10=INT(E10),F10=INT(F10),G10=INT(G10),E10&gt;=0,F10&gt;=0,G10&gt;=0,F10&lt;=E10,COUNTIFS($B$2:$B$201,B10,$D$2:$D$201,D10)=1),"Sim","Não"))))</f>
        <v/>
      </c>
      <c r="M10" s="12" t="inlineStr">
        <is>
          <t>Exemplo fictício — maior pressão da amostra</t>
        </is>
      </c>
    </row>
    <row r="11" ht="22" customHeight="1">
      <c r="A11" s="16">
        <f>IF(B11="","","REG-"&amp;TEXT(ROW()-1,"000"))</f>
        <v/>
      </c>
      <c r="B11" s="17" t="n">
        <v>46270</v>
      </c>
      <c r="C11" s="16">
        <f>IF(B11="","",IFERROR(CHOOSE(WEEKDAY(B11,2),"segunda-feira","terça-feira","quarta-feira","quinta-feira","sexta-feira","sábado","domingo"),"Data inválida"))</f>
        <v/>
      </c>
      <c r="D11" s="18" t="inlineStr">
        <is>
          <t>15:00–17:59</t>
        </is>
      </c>
      <c r="E11" s="19" t="n">
        <v>12</v>
      </c>
      <c r="F11" s="19" t="n">
        <v>11</v>
      </c>
      <c r="G11" s="19" t="n">
        <v>2</v>
      </c>
      <c r="H11" s="20">
        <f>IF(COUNTA(B11,D11:G11)=0,"",IF(OR(B11="",D11="",E11="",F11="",G11=""),"",IF(AND(ISNUMBER(F11),ISNUMBER(G11)),F11+G11,"")))</f>
        <v/>
      </c>
      <c r="I11" s="33">
        <f>IF(OR(E11="",F11="",NOT(ISNUMBER(E11)),NOT(ISNUMBER(F11)),E11=0),"",IFERROR(F11/E11,""))</f>
        <v/>
      </c>
      <c r="J11" s="33">
        <f>IF(OR(E11="",H11="",NOT(ISNUMBER(E11)),NOT(ISNUMBER(H11)),E11=0),"",IFERROR(H11/E11,""))</f>
        <v/>
      </c>
      <c r="K11" s="22">
        <f>IF(COUNTA(B11,D11:G11)=0,"",IF(OR(B11="",D11="",E11="",F11="",G11=""),"Preenchimento incompleto",IF(COUNTIFS($B$2:$B$201,B11,$D$2:$D$201,D11)&gt;1,"Duplicidade: data e faixa",IF(L11="Não","Revisar dados",IF(OR(B11&lt;'Parâmetros'!$B$2,B11&gt;'Parâmetros'!$B$3),"Fora do período analisado",IF(AND(E11=0,G11&gt;0),"Procura sem oferta",IF(E11=0,"Sem oferta",IF(J11&gt;='Parâmetros'!$B$6,"Pico de procura",IF(I11&gt;='Parâmetros'!$B$5,"Alta ocupação",IF(AND(I11&lt;'Parâmetros'!$B$4,G11=0),"Baixa utilização","Normal"))))))))))</f>
        <v/>
      </c>
      <c r="L11" s="16">
        <f>IF(COUNTA(B11,D11:G11)=0,"",IF(OR(B11="",D11="",E11="",F11="",G11=""),"Não",IF(OR(NOT(ISNUMBER(B11)),NOT(ISNUMBER(E11)),NOT(ISNUMBER(F11)),NOT(ISNUMBER(G11))),"Não",IF(AND(B11=INT(B11),B11&lt;=TODAY(),COUNTIF('Parâmetros'!$E$2:$E$6,D11)=1,E11=INT(E11),F11=INT(F11),G11=INT(G11),E11&gt;=0,F11&gt;=0,G11&gt;=0,F11&lt;=E11,COUNTIFS($B$2:$B$201,B11,$D$2:$D$201,D11)=1),"Sim","Não"))))</f>
        <v/>
      </c>
      <c r="M11" s="12" t="inlineStr">
        <is>
          <t>Exemplo fictício — ocupação elevada</t>
        </is>
      </c>
    </row>
    <row r="12" ht="22" customHeight="1">
      <c r="A12" s="16">
        <f>IF(B12="","","REG-"&amp;TEXT(ROW()-1,"000"))</f>
        <v/>
      </c>
      <c r="B12" s="17" t="n">
        <v>46271</v>
      </c>
      <c r="C12" s="16">
        <f>IF(B12="","",IFERROR(CHOOSE(WEEKDAY(B12,2),"segunda-feira","terça-feira","quarta-feira","quinta-feira","sexta-feira","sábado","domingo"),"Data inválida"))</f>
        <v/>
      </c>
      <c r="D12" s="18" t="inlineStr">
        <is>
          <t>12:00–14:59</t>
        </is>
      </c>
      <c r="E12" s="19" t="n">
        <v>0</v>
      </c>
      <c r="F12" s="19" t="n">
        <v>0</v>
      </c>
      <c r="G12" s="19" t="n">
        <v>2</v>
      </c>
      <c r="H12" s="20">
        <f>IF(COUNTA(B12,D12:G12)=0,"",IF(OR(B12="",D12="",E12="",F12="",G12=""),"",IF(AND(ISNUMBER(F12),ISNUMBER(G12)),F12+G12,"")))</f>
        <v/>
      </c>
      <c r="I12" s="33">
        <f>IF(OR(E12="",F12="",NOT(ISNUMBER(E12)),NOT(ISNUMBER(F12)),E12=0),"",IFERROR(F12/E12,""))</f>
        <v/>
      </c>
      <c r="J12" s="33">
        <f>IF(OR(E12="",H12="",NOT(ISNUMBER(E12)),NOT(ISNUMBER(H12)),E12=0),"",IFERROR(H12/E12,""))</f>
        <v/>
      </c>
      <c r="K12" s="22">
        <f>IF(COUNTA(B12,D12:G12)=0,"",IF(OR(B12="",D12="",E12="",F12="",G12=""),"Preenchimento incompleto",IF(COUNTIFS($B$2:$B$201,B12,$D$2:$D$201,D12)&gt;1,"Duplicidade: data e faixa",IF(L12="Não","Revisar dados",IF(OR(B12&lt;'Parâmetros'!$B$2,B12&gt;'Parâmetros'!$B$3),"Fora do período analisado",IF(AND(E12=0,G12&gt;0),"Procura sem oferta",IF(E12=0,"Sem oferta",IF(J12&gt;='Parâmetros'!$B$6,"Pico de procura",IF(I12&gt;='Parâmetros'!$B$5,"Alta ocupação",IF(AND(I12&lt;'Parâmetros'!$B$4,G12=0),"Baixa utilização","Normal"))))))))))</f>
        <v/>
      </c>
      <c r="L12" s="16">
        <f>IF(COUNTA(B12,D12:G12)=0,"",IF(OR(B12="",D12="",E12="",F12="",G12=""),"Não",IF(OR(NOT(ISNUMBER(B12)),NOT(ISNUMBER(E12)),NOT(ISNUMBER(F12)),NOT(ISNUMBER(G12))),"Não",IF(AND(B12=INT(B12),B12&lt;=TODAY(),COUNTIF('Parâmetros'!$E$2:$E$6,D12)=1,E12=INT(E12),F12=INT(F12),G12=INT(G12),E12&gt;=0,F12&gt;=0,G12&gt;=0,F12&lt;=E12,COUNTIFS($B$2:$B$201,B12,$D$2:$D$201,D12)=1),"Sim","Não"))))</f>
        <v/>
      </c>
      <c r="M12" s="12" t="inlineStr">
        <is>
          <t>Exemplo fictício — pedidos sem vagas abertas</t>
        </is>
      </c>
    </row>
    <row r="13" ht="22" customHeight="1">
      <c r="A13" s="16">
        <f>IF(B13="","","REG-"&amp;TEXT(ROW()-1,"000"))</f>
        <v/>
      </c>
      <c r="B13" s="17" t="n"/>
      <c r="C13" s="16">
        <f>IF(B13="","",IFERROR(CHOOSE(WEEKDAY(B13,2),"segunda-feira","terça-feira","quarta-feira","quinta-feira","sexta-feira","sábado","domingo"),"Data inválida"))</f>
        <v/>
      </c>
      <c r="D13" s="18" t="n"/>
      <c r="E13" s="19" t="n"/>
      <c r="F13" s="19" t="n"/>
      <c r="G13" s="19" t="n"/>
      <c r="H13" s="20">
        <f>IF(COUNTA(B13,D13:G13)=0,"",IF(OR(B13="",D13="",E13="",F13="",G13=""),"",IF(AND(ISNUMBER(F13),ISNUMBER(G13)),F13+G13,"")))</f>
        <v/>
      </c>
      <c r="I13" s="33">
        <f>IF(OR(E13="",F13="",NOT(ISNUMBER(E13)),NOT(ISNUMBER(F13)),E13=0),"",IFERROR(F13/E13,""))</f>
        <v/>
      </c>
      <c r="J13" s="33">
        <f>IF(OR(E13="",H13="",NOT(ISNUMBER(E13)),NOT(ISNUMBER(H13)),E13=0),"",IFERROR(H13/E13,""))</f>
        <v/>
      </c>
      <c r="K13" s="22">
        <f>IF(COUNTA(B13,D13:G13)=0,"",IF(OR(B13="",D13="",E13="",F13="",G13=""),"Preenchimento incompleto",IF(COUNTIFS($B$2:$B$201,B13,$D$2:$D$201,D13)&gt;1,"Duplicidade: data e faixa",IF(L13="Não","Revisar dados",IF(OR(B13&lt;'Parâmetros'!$B$2,B13&gt;'Parâmetros'!$B$3),"Fora do período analisado",IF(AND(E13=0,G13&gt;0),"Procura sem oferta",IF(E13=0,"Sem oferta",IF(J13&gt;='Parâmetros'!$B$6,"Pico de procura",IF(I13&gt;='Parâmetros'!$B$5,"Alta ocupação",IF(AND(I13&lt;'Parâmetros'!$B$4,G13=0),"Baixa utilização","Normal"))))))))))</f>
        <v/>
      </c>
      <c r="L13" s="16">
        <f>IF(COUNTA(B13,D13:G13)=0,"",IF(OR(B13="",D13="",E13="",F13="",G13=""),"Não",IF(OR(NOT(ISNUMBER(B13)),NOT(ISNUMBER(E13)),NOT(ISNUMBER(F13)),NOT(ISNUMBER(G13))),"Não",IF(AND(B13=INT(B13),B13&lt;=TODAY(),COUNTIF('Parâmetros'!$E$2:$E$6,D13)=1,E13=INT(E13),F13=INT(F13),G13=INT(G13),E13&gt;=0,F13&gt;=0,G13&gt;=0,F13&lt;=E13,COUNTIFS($B$2:$B$201,B13,$D$2:$D$201,D13)=1),"Sim","Não"))))</f>
        <v/>
      </c>
      <c r="M13" s="12" t="n"/>
    </row>
    <row r="14" ht="22" customHeight="1">
      <c r="A14" s="16">
        <f>IF(B14="","","REG-"&amp;TEXT(ROW()-1,"000"))</f>
        <v/>
      </c>
      <c r="B14" s="17" t="n"/>
      <c r="C14" s="16">
        <f>IF(B14="","",IFERROR(CHOOSE(WEEKDAY(B14,2),"segunda-feira","terça-feira","quarta-feira","quinta-feira","sexta-feira","sábado","domingo"),"Data inválida"))</f>
        <v/>
      </c>
      <c r="D14" s="18" t="n"/>
      <c r="E14" s="19" t="n"/>
      <c r="F14" s="19" t="n"/>
      <c r="G14" s="19" t="n"/>
      <c r="H14" s="20">
        <f>IF(COUNTA(B14,D14:G14)=0,"",IF(OR(B14="",D14="",E14="",F14="",G14=""),"",IF(AND(ISNUMBER(F14),ISNUMBER(G14)),F14+G14,"")))</f>
        <v/>
      </c>
      <c r="I14" s="33">
        <f>IF(OR(E14="",F14="",NOT(ISNUMBER(E14)),NOT(ISNUMBER(F14)),E14=0),"",IFERROR(F14/E14,""))</f>
        <v/>
      </c>
      <c r="J14" s="33">
        <f>IF(OR(E14="",H14="",NOT(ISNUMBER(E14)),NOT(ISNUMBER(H14)),E14=0),"",IFERROR(H14/E14,""))</f>
        <v/>
      </c>
      <c r="K14" s="22">
        <f>IF(COUNTA(B14,D14:G14)=0,"",IF(OR(B14="",D14="",E14="",F14="",G14=""),"Preenchimento incompleto",IF(COUNTIFS($B$2:$B$201,B14,$D$2:$D$201,D14)&gt;1,"Duplicidade: data e faixa",IF(L14="Não","Revisar dados",IF(OR(B14&lt;'Parâmetros'!$B$2,B14&gt;'Parâmetros'!$B$3),"Fora do período analisado",IF(AND(E14=0,G14&gt;0),"Procura sem oferta",IF(E14=0,"Sem oferta",IF(J14&gt;='Parâmetros'!$B$6,"Pico de procura",IF(I14&gt;='Parâmetros'!$B$5,"Alta ocupação",IF(AND(I14&lt;'Parâmetros'!$B$4,G14=0),"Baixa utilização","Normal"))))))))))</f>
        <v/>
      </c>
      <c r="L14" s="16">
        <f>IF(COUNTA(B14,D14:G14)=0,"",IF(OR(B14="",D14="",E14="",F14="",G14=""),"Não",IF(OR(NOT(ISNUMBER(B14)),NOT(ISNUMBER(E14)),NOT(ISNUMBER(F14)),NOT(ISNUMBER(G14))),"Não",IF(AND(B14=INT(B14),B14&lt;=TODAY(),COUNTIF('Parâmetros'!$E$2:$E$6,D14)=1,E14=INT(E14),F14=INT(F14),G14=INT(G14),E14&gt;=0,F14&gt;=0,G14&gt;=0,F14&lt;=E14,COUNTIFS($B$2:$B$201,B14,$D$2:$D$201,D14)=1),"Sim","Não"))))</f>
        <v/>
      </c>
      <c r="M14" s="12" t="n"/>
    </row>
    <row r="15" ht="22" customHeight="1">
      <c r="A15" s="16">
        <f>IF(B15="","","REG-"&amp;TEXT(ROW()-1,"000"))</f>
        <v/>
      </c>
      <c r="B15" s="17" t="n"/>
      <c r="C15" s="16">
        <f>IF(B15="","",IFERROR(CHOOSE(WEEKDAY(B15,2),"segunda-feira","terça-feira","quarta-feira","quinta-feira","sexta-feira","sábado","domingo"),"Data inválida"))</f>
        <v/>
      </c>
      <c r="D15" s="18" t="n"/>
      <c r="E15" s="19" t="n"/>
      <c r="F15" s="19" t="n"/>
      <c r="G15" s="19" t="n"/>
      <c r="H15" s="20">
        <f>IF(COUNTA(B15,D15:G15)=0,"",IF(OR(B15="",D15="",E15="",F15="",G15=""),"",IF(AND(ISNUMBER(F15),ISNUMBER(G15)),F15+G15,"")))</f>
        <v/>
      </c>
      <c r="I15" s="33">
        <f>IF(OR(E15="",F15="",NOT(ISNUMBER(E15)),NOT(ISNUMBER(F15)),E15=0),"",IFERROR(F15/E15,""))</f>
        <v/>
      </c>
      <c r="J15" s="33">
        <f>IF(OR(E15="",H15="",NOT(ISNUMBER(E15)),NOT(ISNUMBER(H15)),E15=0),"",IFERROR(H15/E15,""))</f>
        <v/>
      </c>
      <c r="K15" s="22">
        <f>IF(COUNTA(B15,D15:G15)=0,"",IF(OR(B15="",D15="",E15="",F15="",G15=""),"Preenchimento incompleto",IF(COUNTIFS($B$2:$B$201,B15,$D$2:$D$201,D15)&gt;1,"Duplicidade: data e faixa",IF(L15="Não","Revisar dados",IF(OR(B15&lt;'Parâmetros'!$B$2,B15&gt;'Parâmetros'!$B$3),"Fora do período analisado",IF(AND(E15=0,G15&gt;0),"Procura sem oferta",IF(E15=0,"Sem oferta",IF(J15&gt;='Parâmetros'!$B$6,"Pico de procura",IF(I15&gt;='Parâmetros'!$B$5,"Alta ocupação",IF(AND(I15&lt;'Parâmetros'!$B$4,G15=0),"Baixa utilização","Normal"))))))))))</f>
        <v/>
      </c>
      <c r="L15" s="16">
        <f>IF(COUNTA(B15,D15:G15)=0,"",IF(OR(B15="",D15="",E15="",F15="",G15=""),"Não",IF(OR(NOT(ISNUMBER(B15)),NOT(ISNUMBER(E15)),NOT(ISNUMBER(F15)),NOT(ISNUMBER(G15))),"Não",IF(AND(B15=INT(B15),B15&lt;=TODAY(),COUNTIF('Parâmetros'!$E$2:$E$6,D15)=1,E15=INT(E15),F15=INT(F15),G15=INT(G15),E15&gt;=0,F15&gt;=0,G15&gt;=0,F15&lt;=E15,COUNTIFS($B$2:$B$201,B15,$D$2:$D$201,D15)=1),"Sim","Não"))))</f>
        <v/>
      </c>
      <c r="M15" s="12" t="n"/>
    </row>
    <row r="16" ht="22" customHeight="1">
      <c r="A16" s="16">
        <f>IF(B16="","","REG-"&amp;TEXT(ROW()-1,"000"))</f>
        <v/>
      </c>
      <c r="B16" s="17" t="n"/>
      <c r="C16" s="16">
        <f>IF(B16="","",IFERROR(CHOOSE(WEEKDAY(B16,2),"segunda-feira","terça-feira","quarta-feira","quinta-feira","sexta-feira","sábado","domingo"),"Data inválida"))</f>
        <v/>
      </c>
      <c r="D16" s="18" t="n"/>
      <c r="E16" s="19" t="n"/>
      <c r="F16" s="19" t="n"/>
      <c r="G16" s="19" t="n"/>
      <c r="H16" s="20">
        <f>IF(COUNTA(B16,D16:G16)=0,"",IF(OR(B16="",D16="",E16="",F16="",G16=""),"",IF(AND(ISNUMBER(F16),ISNUMBER(G16)),F16+G16,"")))</f>
        <v/>
      </c>
      <c r="I16" s="33">
        <f>IF(OR(E16="",F16="",NOT(ISNUMBER(E16)),NOT(ISNUMBER(F16)),E16=0),"",IFERROR(F16/E16,""))</f>
        <v/>
      </c>
      <c r="J16" s="33">
        <f>IF(OR(E16="",H16="",NOT(ISNUMBER(E16)),NOT(ISNUMBER(H16)),E16=0),"",IFERROR(H16/E16,""))</f>
        <v/>
      </c>
      <c r="K16" s="22">
        <f>IF(COUNTA(B16,D16:G16)=0,"",IF(OR(B16="",D16="",E16="",F16="",G16=""),"Preenchimento incompleto",IF(COUNTIFS($B$2:$B$201,B16,$D$2:$D$201,D16)&gt;1,"Duplicidade: data e faixa",IF(L16="Não","Revisar dados",IF(OR(B16&lt;'Parâmetros'!$B$2,B16&gt;'Parâmetros'!$B$3),"Fora do período analisado",IF(AND(E16=0,G16&gt;0),"Procura sem oferta",IF(E16=0,"Sem oferta",IF(J16&gt;='Parâmetros'!$B$6,"Pico de procura",IF(I16&gt;='Parâmetros'!$B$5,"Alta ocupação",IF(AND(I16&lt;'Parâmetros'!$B$4,G16=0),"Baixa utilização","Normal"))))))))))</f>
        <v/>
      </c>
      <c r="L16" s="16">
        <f>IF(COUNTA(B16,D16:G16)=0,"",IF(OR(B16="",D16="",E16="",F16="",G16=""),"Não",IF(OR(NOT(ISNUMBER(B16)),NOT(ISNUMBER(E16)),NOT(ISNUMBER(F16)),NOT(ISNUMBER(G16))),"Não",IF(AND(B16=INT(B16),B16&lt;=TODAY(),COUNTIF('Parâmetros'!$E$2:$E$6,D16)=1,E16=INT(E16),F16=INT(F16),G16=INT(G16),E16&gt;=0,F16&gt;=0,G16&gt;=0,F16&lt;=E16,COUNTIFS($B$2:$B$201,B16,$D$2:$D$201,D16)=1),"Sim","Não"))))</f>
        <v/>
      </c>
      <c r="M16" s="12" t="n"/>
    </row>
    <row r="17" ht="22" customHeight="1">
      <c r="A17" s="16">
        <f>IF(B17="","","REG-"&amp;TEXT(ROW()-1,"000"))</f>
        <v/>
      </c>
      <c r="B17" s="17" t="n"/>
      <c r="C17" s="16">
        <f>IF(B17="","",IFERROR(CHOOSE(WEEKDAY(B17,2),"segunda-feira","terça-feira","quarta-feira","quinta-feira","sexta-feira","sábado","domingo"),"Data inválida"))</f>
        <v/>
      </c>
      <c r="D17" s="18" t="n"/>
      <c r="E17" s="19" t="n"/>
      <c r="F17" s="19" t="n"/>
      <c r="G17" s="19" t="n"/>
      <c r="H17" s="20">
        <f>IF(COUNTA(B17,D17:G17)=0,"",IF(OR(B17="",D17="",E17="",F17="",G17=""),"",IF(AND(ISNUMBER(F17),ISNUMBER(G17)),F17+G17,"")))</f>
        <v/>
      </c>
      <c r="I17" s="33">
        <f>IF(OR(E17="",F17="",NOT(ISNUMBER(E17)),NOT(ISNUMBER(F17)),E17=0),"",IFERROR(F17/E17,""))</f>
        <v/>
      </c>
      <c r="J17" s="33">
        <f>IF(OR(E17="",H17="",NOT(ISNUMBER(E17)),NOT(ISNUMBER(H17)),E17=0),"",IFERROR(H17/E17,""))</f>
        <v/>
      </c>
      <c r="K17" s="22">
        <f>IF(COUNTA(B17,D17:G17)=0,"",IF(OR(B17="",D17="",E17="",F17="",G17=""),"Preenchimento incompleto",IF(COUNTIFS($B$2:$B$201,B17,$D$2:$D$201,D17)&gt;1,"Duplicidade: data e faixa",IF(L17="Não","Revisar dados",IF(OR(B17&lt;'Parâmetros'!$B$2,B17&gt;'Parâmetros'!$B$3),"Fora do período analisado",IF(AND(E17=0,G17&gt;0),"Procura sem oferta",IF(E17=0,"Sem oferta",IF(J17&gt;='Parâmetros'!$B$6,"Pico de procura",IF(I17&gt;='Parâmetros'!$B$5,"Alta ocupação",IF(AND(I17&lt;'Parâmetros'!$B$4,G17=0),"Baixa utilização","Normal"))))))))))</f>
        <v/>
      </c>
      <c r="L17" s="16">
        <f>IF(COUNTA(B17,D17:G17)=0,"",IF(OR(B17="",D17="",E17="",F17="",G17=""),"Não",IF(OR(NOT(ISNUMBER(B17)),NOT(ISNUMBER(E17)),NOT(ISNUMBER(F17)),NOT(ISNUMBER(G17))),"Não",IF(AND(B17=INT(B17),B17&lt;=TODAY(),COUNTIF('Parâmetros'!$E$2:$E$6,D17)=1,E17=INT(E17),F17=INT(F17),G17=INT(G17),E17&gt;=0,F17&gt;=0,G17&gt;=0,F17&lt;=E17,COUNTIFS($B$2:$B$201,B17,$D$2:$D$201,D17)=1),"Sim","Não"))))</f>
        <v/>
      </c>
      <c r="M17" s="12" t="n"/>
    </row>
    <row r="18" ht="22" customHeight="1">
      <c r="A18" s="16">
        <f>IF(B18="","","REG-"&amp;TEXT(ROW()-1,"000"))</f>
        <v/>
      </c>
      <c r="B18" s="17" t="n"/>
      <c r="C18" s="16">
        <f>IF(B18="","",IFERROR(CHOOSE(WEEKDAY(B18,2),"segunda-feira","terça-feira","quarta-feira","quinta-feira","sexta-feira","sábado","domingo"),"Data inválida"))</f>
        <v/>
      </c>
      <c r="D18" s="18" t="n"/>
      <c r="E18" s="19" t="n"/>
      <c r="F18" s="19" t="n"/>
      <c r="G18" s="19" t="n"/>
      <c r="H18" s="20">
        <f>IF(COUNTA(B18,D18:G18)=0,"",IF(OR(B18="",D18="",E18="",F18="",G18=""),"",IF(AND(ISNUMBER(F18),ISNUMBER(G18)),F18+G18,"")))</f>
        <v/>
      </c>
      <c r="I18" s="33">
        <f>IF(OR(E18="",F18="",NOT(ISNUMBER(E18)),NOT(ISNUMBER(F18)),E18=0),"",IFERROR(F18/E18,""))</f>
        <v/>
      </c>
      <c r="J18" s="33">
        <f>IF(OR(E18="",H18="",NOT(ISNUMBER(E18)),NOT(ISNUMBER(H18)),E18=0),"",IFERROR(H18/E18,""))</f>
        <v/>
      </c>
      <c r="K18" s="22">
        <f>IF(COUNTA(B18,D18:G18)=0,"",IF(OR(B18="",D18="",E18="",F18="",G18=""),"Preenchimento incompleto",IF(COUNTIFS($B$2:$B$201,B18,$D$2:$D$201,D18)&gt;1,"Duplicidade: data e faixa",IF(L18="Não","Revisar dados",IF(OR(B18&lt;'Parâmetros'!$B$2,B18&gt;'Parâmetros'!$B$3),"Fora do período analisado",IF(AND(E18=0,G18&gt;0),"Procura sem oferta",IF(E18=0,"Sem oferta",IF(J18&gt;='Parâmetros'!$B$6,"Pico de procura",IF(I18&gt;='Parâmetros'!$B$5,"Alta ocupação",IF(AND(I18&lt;'Parâmetros'!$B$4,G18=0),"Baixa utilização","Normal"))))))))))</f>
        <v/>
      </c>
      <c r="L18" s="16">
        <f>IF(COUNTA(B18,D18:G18)=0,"",IF(OR(B18="",D18="",E18="",F18="",G18=""),"Não",IF(OR(NOT(ISNUMBER(B18)),NOT(ISNUMBER(E18)),NOT(ISNUMBER(F18)),NOT(ISNUMBER(G18))),"Não",IF(AND(B18=INT(B18),B18&lt;=TODAY(),COUNTIF('Parâmetros'!$E$2:$E$6,D18)=1,E18=INT(E18),F18=INT(F18),G18=INT(G18),E18&gt;=0,F18&gt;=0,G18&gt;=0,F18&lt;=E18,COUNTIFS($B$2:$B$201,B18,$D$2:$D$201,D18)=1),"Sim","Não"))))</f>
        <v/>
      </c>
      <c r="M18" s="12" t="n"/>
    </row>
    <row r="19" ht="22" customHeight="1">
      <c r="A19" s="16">
        <f>IF(B19="","","REG-"&amp;TEXT(ROW()-1,"000"))</f>
        <v/>
      </c>
      <c r="B19" s="17" t="n"/>
      <c r="C19" s="16">
        <f>IF(B19="","",IFERROR(CHOOSE(WEEKDAY(B19,2),"segunda-feira","terça-feira","quarta-feira","quinta-feira","sexta-feira","sábado","domingo"),"Data inválida"))</f>
        <v/>
      </c>
      <c r="D19" s="18" t="n"/>
      <c r="E19" s="19" t="n"/>
      <c r="F19" s="19" t="n"/>
      <c r="G19" s="19" t="n"/>
      <c r="H19" s="20">
        <f>IF(COUNTA(B19,D19:G19)=0,"",IF(OR(B19="",D19="",E19="",F19="",G19=""),"",IF(AND(ISNUMBER(F19),ISNUMBER(G19)),F19+G19,"")))</f>
        <v/>
      </c>
      <c r="I19" s="33">
        <f>IF(OR(E19="",F19="",NOT(ISNUMBER(E19)),NOT(ISNUMBER(F19)),E19=0),"",IFERROR(F19/E19,""))</f>
        <v/>
      </c>
      <c r="J19" s="33">
        <f>IF(OR(E19="",H19="",NOT(ISNUMBER(E19)),NOT(ISNUMBER(H19)),E19=0),"",IFERROR(H19/E19,""))</f>
        <v/>
      </c>
      <c r="K19" s="22">
        <f>IF(COUNTA(B19,D19:G19)=0,"",IF(OR(B19="",D19="",E19="",F19="",G19=""),"Preenchimento incompleto",IF(COUNTIFS($B$2:$B$201,B19,$D$2:$D$201,D19)&gt;1,"Duplicidade: data e faixa",IF(L19="Não","Revisar dados",IF(OR(B19&lt;'Parâmetros'!$B$2,B19&gt;'Parâmetros'!$B$3),"Fora do período analisado",IF(AND(E19=0,G19&gt;0),"Procura sem oferta",IF(E19=0,"Sem oferta",IF(J19&gt;='Parâmetros'!$B$6,"Pico de procura",IF(I19&gt;='Parâmetros'!$B$5,"Alta ocupação",IF(AND(I19&lt;'Parâmetros'!$B$4,G19=0),"Baixa utilização","Normal"))))))))))</f>
        <v/>
      </c>
      <c r="L19" s="16">
        <f>IF(COUNTA(B19,D19:G19)=0,"",IF(OR(B19="",D19="",E19="",F19="",G19=""),"Não",IF(OR(NOT(ISNUMBER(B19)),NOT(ISNUMBER(E19)),NOT(ISNUMBER(F19)),NOT(ISNUMBER(G19))),"Não",IF(AND(B19=INT(B19),B19&lt;=TODAY(),COUNTIF('Parâmetros'!$E$2:$E$6,D19)=1,E19=INT(E19),F19=INT(F19),G19=INT(G19),E19&gt;=0,F19&gt;=0,G19&gt;=0,F19&lt;=E19,COUNTIFS($B$2:$B$201,B19,$D$2:$D$201,D19)=1),"Sim","Não"))))</f>
        <v/>
      </c>
      <c r="M19" s="12" t="n"/>
    </row>
    <row r="20" ht="22" customHeight="1">
      <c r="A20" s="16">
        <f>IF(B20="","","REG-"&amp;TEXT(ROW()-1,"000"))</f>
        <v/>
      </c>
      <c r="B20" s="17" t="n"/>
      <c r="C20" s="16">
        <f>IF(B20="","",IFERROR(CHOOSE(WEEKDAY(B20,2),"segunda-feira","terça-feira","quarta-feira","quinta-feira","sexta-feira","sábado","domingo"),"Data inválida"))</f>
        <v/>
      </c>
      <c r="D20" s="18" t="n"/>
      <c r="E20" s="19" t="n"/>
      <c r="F20" s="19" t="n"/>
      <c r="G20" s="19" t="n"/>
      <c r="H20" s="20">
        <f>IF(COUNTA(B20,D20:G20)=0,"",IF(OR(B20="",D20="",E20="",F20="",G20=""),"",IF(AND(ISNUMBER(F20),ISNUMBER(G20)),F20+G20,"")))</f>
        <v/>
      </c>
      <c r="I20" s="33">
        <f>IF(OR(E20="",F20="",NOT(ISNUMBER(E20)),NOT(ISNUMBER(F20)),E20=0),"",IFERROR(F20/E20,""))</f>
        <v/>
      </c>
      <c r="J20" s="33">
        <f>IF(OR(E20="",H20="",NOT(ISNUMBER(E20)),NOT(ISNUMBER(H20)),E20=0),"",IFERROR(H20/E20,""))</f>
        <v/>
      </c>
      <c r="K20" s="22">
        <f>IF(COUNTA(B20,D20:G20)=0,"",IF(OR(B20="",D20="",E20="",F20="",G20=""),"Preenchimento incompleto",IF(COUNTIFS($B$2:$B$201,B20,$D$2:$D$201,D20)&gt;1,"Duplicidade: data e faixa",IF(L20="Não","Revisar dados",IF(OR(B20&lt;'Parâmetros'!$B$2,B20&gt;'Parâmetros'!$B$3),"Fora do período analisado",IF(AND(E20=0,G20&gt;0),"Procura sem oferta",IF(E20=0,"Sem oferta",IF(J20&gt;='Parâmetros'!$B$6,"Pico de procura",IF(I20&gt;='Parâmetros'!$B$5,"Alta ocupação",IF(AND(I20&lt;'Parâmetros'!$B$4,G20=0),"Baixa utilização","Normal"))))))))))</f>
        <v/>
      </c>
      <c r="L20" s="16">
        <f>IF(COUNTA(B20,D20:G20)=0,"",IF(OR(B20="",D20="",E20="",F20="",G20=""),"Não",IF(OR(NOT(ISNUMBER(B20)),NOT(ISNUMBER(E20)),NOT(ISNUMBER(F20)),NOT(ISNUMBER(G20))),"Não",IF(AND(B20=INT(B20),B20&lt;=TODAY(),COUNTIF('Parâmetros'!$E$2:$E$6,D20)=1,E20=INT(E20),F20=INT(F20),G20=INT(G20),E20&gt;=0,F20&gt;=0,G20&gt;=0,F20&lt;=E20,COUNTIFS($B$2:$B$201,B20,$D$2:$D$201,D20)=1),"Sim","Não"))))</f>
        <v/>
      </c>
      <c r="M20" s="12" t="n"/>
    </row>
    <row r="21" ht="22" customHeight="1">
      <c r="A21" s="16">
        <f>IF(B21="","","REG-"&amp;TEXT(ROW()-1,"000"))</f>
        <v/>
      </c>
      <c r="B21" s="17" t="n"/>
      <c r="C21" s="16">
        <f>IF(B21="","",IFERROR(CHOOSE(WEEKDAY(B21,2),"segunda-feira","terça-feira","quarta-feira","quinta-feira","sexta-feira","sábado","domingo"),"Data inválida"))</f>
        <v/>
      </c>
      <c r="D21" s="18" t="n"/>
      <c r="E21" s="19" t="n"/>
      <c r="F21" s="19" t="n"/>
      <c r="G21" s="19" t="n"/>
      <c r="H21" s="20">
        <f>IF(COUNTA(B21,D21:G21)=0,"",IF(OR(B21="",D21="",E21="",F21="",G21=""),"",IF(AND(ISNUMBER(F21),ISNUMBER(G21)),F21+G21,"")))</f>
        <v/>
      </c>
      <c r="I21" s="33">
        <f>IF(OR(E21="",F21="",NOT(ISNUMBER(E21)),NOT(ISNUMBER(F21)),E21=0),"",IFERROR(F21/E21,""))</f>
        <v/>
      </c>
      <c r="J21" s="33">
        <f>IF(OR(E21="",H21="",NOT(ISNUMBER(E21)),NOT(ISNUMBER(H21)),E21=0),"",IFERROR(H21/E21,""))</f>
        <v/>
      </c>
      <c r="K21" s="22">
        <f>IF(COUNTA(B21,D21:G21)=0,"",IF(OR(B21="",D21="",E21="",F21="",G21=""),"Preenchimento incompleto",IF(COUNTIFS($B$2:$B$201,B21,$D$2:$D$201,D21)&gt;1,"Duplicidade: data e faixa",IF(L21="Não","Revisar dados",IF(OR(B21&lt;'Parâmetros'!$B$2,B21&gt;'Parâmetros'!$B$3),"Fora do período analisado",IF(AND(E21=0,G21&gt;0),"Procura sem oferta",IF(E21=0,"Sem oferta",IF(J21&gt;='Parâmetros'!$B$6,"Pico de procura",IF(I21&gt;='Parâmetros'!$B$5,"Alta ocupação",IF(AND(I21&lt;'Parâmetros'!$B$4,G21=0),"Baixa utilização","Normal"))))))))))</f>
        <v/>
      </c>
      <c r="L21" s="16">
        <f>IF(COUNTA(B21,D21:G21)=0,"",IF(OR(B21="",D21="",E21="",F21="",G21=""),"Não",IF(OR(NOT(ISNUMBER(B21)),NOT(ISNUMBER(E21)),NOT(ISNUMBER(F21)),NOT(ISNUMBER(G21))),"Não",IF(AND(B21=INT(B21),B21&lt;=TODAY(),COUNTIF('Parâmetros'!$E$2:$E$6,D21)=1,E21=INT(E21),F21=INT(F21),G21=INT(G21),E21&gt;=0,F21&gt;=0,G21&gt;=0,F21&lt;=E21,COUNTIFS($B$2:$B$201,B21,$D$2:$D$201,D21)=1),"Sim","Não"))))</f>
        <v/>
      </c>
      <c r="M21" s="12" t="n"/>
    </row>
    <row r="22" ht="22" customHeight="1">
      <c r="A22" s="16">
        <f>IF(B22="","","REG-"&amp;TEXT(ROW()-1,"000"))</f>
        <v/>
      </c>
      <c r="B22" s="17" t="n"/>
      <c r="C22" s="16">
        <f>IF(B22="","",IFERROR(CHOOSE(WEEKDAY(B22,2),"segunda-feira","terça-feira","quarta-feira","quinta-feira","sexta-feira","sábado","domingo"),"Data inválida"))</f>
        <v/>
      </c>
      <c r="D22" s="18" t="n"/>
      <c r="E22" s="19" t="n"/>
      <c r="F22" s="19" t="n"/>
      <c r="G22" s="19" t="n"/>
      <c r="H22" s="20">
        <f>IF(COUNTA(B22,D22:G22)=0,"",IF(OR(B22="",D22="",E22="",F22="",G22=""),"",IF(AND(ISNUMBER(F22),ISNUMBER(G22)),F22+G22,"")))</f>
        <v/>
      </c>
      <c r="I22" s="33">
        <f>IF(OR(E22="",F22="",NOT(ISNUMBER(E22)),NOT(ISNUMBER(F22)),E22=0),"",IFERROR(F22/E22,""))</f>
        <v/>
      </c>
      <c r="J22" s="33">
        <f>IF(OR(E22="",H22="",NOT(ISNUMBER(E22)),NOT(ISNUMBER(H22)),E22=0),"",IFERROR(H22/E22,""))</f>
        <v/>
      </c>
      <c r="K22" s="22">
        <f>IF(COUNTA(B22,D22:G22)=0,"",IF(OR(B22="",D22="",E22="",F22="",G22=""),"Preenchimento incompleto",IF(COUNTIFS($B$2:$B$201,B22,$D$2:$D$201,D22)&gt;1,"Duplicidade: data e faixa",IF(L22="Não","Revisar dados",IF(OR(B22&lt;'Parâmetros'!$B$2,B22&gt;'Parâmetros'!$B$3),"Fora do período analisado",IF(AND(E22=0,G22&gt;0),"Procura sem oferta",IF(E22=0,"Sem oferta",IF(J22&gt;='Parâmetros'!$B$6,"Pico de procura",IF(I22&gt;='Parâmetros'!$B$5,"Alta ocupação",IF(AND(I22&lt;'Parâmetros'!$B$4,G22=0),"Baixa utilização","Normal"))))))))))</f>
        <v/>
      </c>
      <c r="L22" s="16">
        <f>IF(COUNTA(B22,D22:G22)=0,"",IF(OR(B22="",D22="",E22="",F22="",G22=""),"Não",IF(OR(NOT(ISNUMBER(B22)),NOT(ISNUMBER(E22)),NOT(ISNUMBER(F22)),NOT(ISNUMBER(G22))),"Não",IF(AND(B22=INT(B22),B22&lt;=TODAY(),COUNTIF('Parâmetros'!$E$2:$E$6,D22)=1,E22=INT(E22),F22=INT(F22),G22=INT(G22),E22&gt;=0,F22&gt;=0,G22&gt;=0,F22&lt;=E22,COUNTIFS($B$2:$B$201,B22,$D$2:$D$201,D22)=1),"Sim","Não"))))</f>
        <v/>
      </c>
      <c r="M22" s="12" t="n"/>
    </row>
    <row r="23" ht="22" customHeight="1">
      <c r="A23" s="16">
        <f>IF(B23="","","REG-"&amp;TEXT(ROW()-1,"000"))</f>
        <v/>
      </c>
      <c r="B23" s="17" t="n"/>
      <c r="C23" s="16">
        <f>IF(B23="","",IFERROR(CHOOSE(WEEKDAY(B23,2),"segunda-feira","terça-feira","quarta-feira","quinta-feira","sexta-feira","sábado","domingo"),"Data inválida"))</f>
        <v/>
      </c>
      <c r="D23" s="18" t="n"/>
      <c r="E23" s="19" t="n"/>
      <c r="F23" s="19" t="n"/>
      <c r="G23" s="19" t="n"/>
      <c r="H23" s="20">
        <f>IF(COUNTA(B23,D23:G23)=0,"",IF(OR(B23="",D23="",E23="",F23="",G23=""),"",IF(AND(ISNUMBER(F23),ISNUMBER(G23)),F23+G23,"")))</f>
        <v/>
      </c>
      <c r="I23" s="33">
        <f>IF(OR(E23="",F23="",NOT(ISNUMBER(E23)),NOT(ISNUMBER(F23)),E23=0),"",IFERROR(F23/E23,""))</f>
        <v/>
      </c>
      <c r="J23" s="33">
        <f>IF(OR(E23="",H23="",NOT(ISNUMBER(E23)),NOT(ISNUMBER(H23)),E23=0),"",IFERROR(H23/E23,""))</f>
        <v/>
      </c>
      <c r="K23" s="22">
        <f>IF(COUNTA(B23,D23:G23)=0,"",IF(OR(B23="",D23="",E23="",F23="",G23=""),"Preenchimento incompleto",IF(COUNTIFS($B$2:$B$201,B23,$D$2:$D$201,D23)&gt;1,"Duplicidade: data e faixa",IF(L23="Não","Revisar dados",IF(OR(B23&lt;'Parâmetros'!$B$2,B23&gt;'Parâmetros'!$B$3),"Fora do período analisado",IF(AND(E23=0,G23&gt;0),"Procura sem oferta",IF(E23=0,"Sem oferta",IF(J23&gt;='Parâmetros'!$B$6,"Pico de procura",IF(I23&gt;='Parâmetros'!$B$5,"Alta ocupação",IF(AND(I23&lt;'Parâmetros'!$B$4,G23=0),"Baixa utilização","Normal"))))))))))</f>
        <v/>
      </c>
      <c r="L23" s="16">
        <f>IF(COUNTA(B23,D23:G23)=0,"",IF(OR(B23="",D23="",E23="",F23="",G23=""),"Não",IF(OR(NOT(ISNUMBER(B23)),NOT(ISNUMBER(E23)),NOT(ISNUMBER(F23)),NOT(ISNUMBER(G23))),"Não",IF(AND(B23=INT(B23),B23&lt;=TODAY(),COUNTIF('Parâmetros'!$E$2:$E$6,D23)=1,E23=INT(E23),F23=INT(F23),G23=INT(G23),E23&gt;=0,F23&gt;=0,G23&gt;=0,F23&lt;=E23,COUNTIFS($B$2:$B$201,B23,$D$2:$D$201,D23)=1),"Sim","Não"))))</f>
        <v/>
      </c>
      <c r="M23" s="12" t="n"/>
    </row>
    <row r="24" ht="22" customHeight="1">
      <c r="A24" s="16">
        <f>IF(B24="","","REG-"&amp;TEXT(ROW()-1,"000"))</f>
        <v/>
      </c>
      <c r="B24" s="17" t="n"/>
      <c r="C24" s="16">
        <f>IF(B24="","",IFERROR(CHOOSE(WEEKDAY(B24,2),"segunda-feira","terça-feira","quarta-feira","quinta-feira","sexta-feira","sábado","domingo"),"Data inválida"))</f>
        <v/>
      </c>
      <c r="D24" s="18" t="n"/>
      <c r="E24" s="19" t="n"/>
      <c r="F24" s="19" t="n"/>
      <c r="G24" s="19" t="n"/>
      <c r="H24" s="20">
        <f>IF(COUNTA(B24,D24:G24)=0,"",IF(OR(B24="",D24="",E24="",F24="",G24=""),"",IF(AND(ISNUMBER(F24),ISNUMBER(G24)),F24+G24,"")))</f>
        <v/>
      </c>
      <c r="I24" s="33">
        <f>IF(OR(E24="",F24="",NOT(ISNUMBER(E24)),NOT(ISNUMBER(F24)),E24=0),"",IFERROR(F24/E24,""))</f>
        <v/>
      </c>
      <c r="J24" s="33">
        <f>IF(OR(E24="",H24="",NOT(ISNUMBER(E24)),NOT(ISNUMBER(H24)),E24=0),"",IFERROR(H24/E24,""))</f>
        <v/>
      </c>
      <c r="K24" s="22">
        <f>IF(COUNTA(B24,D24:G24)=0,"",IF(OR(B24="",D24="",E24="",F24="",G24=""),"Preenchimento incompleto",IF(COUNTIFS($B$2:$B$201,B24,$D$2:$D$201,D24)&gt;1,"Duplicidade: data e faixa",IF(L24="Não","Revisar dados",IF(OR(B24&lt;'Parâmetros'!$B$2,B24&gt;'Parâmetros'!$B$3),"Fora do período analisado",IF(AND(E24=0,G24&gt;0),"Procura sem oferta",IF(E24=0,"Sem oferta",IF(J24&gt;='Parâmetros'!$B$6,"Pico de procura",IF(I24&gt;='Parâmetros'!$B$5,"Alta ocupação",IF(AND(I24&lt;'Parâmetros'!$B$4,G24=0),"Baixa utilização","Normal"))))))))))</f>
        <v/>
      </c>
      <c r="L24" s="16">
        <f>IF(COUNTA(B24,D24:G24)=0,"",IF(OR(B24="",D24="",E24="",F24="",G24=""),"Não",IF(OR(NOT(ISNUMBER(B24)),NOT(ISNUMBER(E24)),NOT(ISNUMBER(F24)),NOT(ISNUMBER(G24))),"Não",IF(AND(B24=INT(B24),B24&lt;=TODAY(),COUNTIF('Parâmetros'!$E$2:$E$6,D24)=1,E24=INT(E24),F24=INT(F24),G24=INT(G24),E24&gt;=0,F24&gt;=0,G24&gt;=0,F24&lt;=E24,COUNTIFS($B$2:$B$201,B24,$D$2:$D$201,D24)=1),"Sim","Não"))))</f>
        <v/>
      </c>
      <c r="M24" s="12" t="n"/>
    </row>
    <row r="25" ht="22" customHeight="1">
      <c r="A25" s="16">
        <f>IF(B25="","","REG-"&amp;TEXT(ROW()-1,"000"))</f>
        <v/>
      </c>
      <c r="B25" s="17" t="n"/>
      <c r="C25" s="16">
        <f>IF(B25="","",IFERROR(CHOOSE(WEEKDAY(B25,2),"segunda-feira","terça-feira","quarta-feira","quinta-feira","sexta-feira","sábado","domingo"),"Data inválida"))</f>
        <v/>
      </c>
      <c r="D25" s="18" t="n"/>
      <c r="E25" s="19" t="n"/>
      <c r="F25" s="19" t="n"/>
      <c r="G25" s="19" t="n"/>
      <c r="H25" s="20">
        <f>IF(COUNTA(B25,D25:G25)=0,"",IF(OR(B25="",D25="",E25="",F25="",G25=""),"",IF(AND(ISNUMBER(F25),ISNUMBER(G25)),F25+G25,"")))</f>
        <v/>
      </c>
      <c r="I25" s="33">
        <f>IF(OR(E25="",F25="",NOT(ISNUMBER(E25)),NOT(ISNUMBER(F25)),E25=0),"",IFERROR(F25/E25,""))</f>
        <v/>
      </c>
      <c r="J25" s="33">
        <f>IF(OR(E25="",H25="",NOT(ISNUMBER(E25)),NOT(ISNUMBER(H25)),E25=0),"",IFERROR(H25/E25,""))</f>
        <v/>
      </c>
      <c r="K25" s="22">
        <f>IF(COUNTA(B25,D25:G25)=0,"",IF(OR(B25="",D25="",E25="",F25="",G25=""),"Preenchimento incompleto",IF(COUNTIFS($B$2:$B$201,B25,$D$2:$D$201,D25)&gt;1,"Duplicidade: data e faixa",IF(L25="Não","Revisar dados",IF(OR(B25&lt;'Parâmetros'!$B$2,B25&gt;'Parâmetros'!$B$3),"Fora do período analisado",IF(AND(E25=0,G25&gt;0),"Procura sem oferta",IF(E25=0,"Sem oferta",IF(J25&gt;='Parâmetros'!$B$6,"Pico de procura",IF(I25&gt;='Parâmetros'!$B$5,"Alta ocupação",IF(AND(I25&lt;'Parâmetros'!$B$4,G25=0),"Baixa utilização","Normal"))))))))))</f>
        <v/>
      </c>
      <c r="L25" s="16">
        <f>IF(COUNTA(B25,D25:G25)=0,"",IF(OR(B25="",D25="",E25="",F25="",G25=""),"Não",IF(OR(NOT(ISNUMBER(B25)),NOT(ISNUMBER(E25)),NOT(ISNUMBER(F25)),NOT(ISNUMBER(G25))),"Não",IF(AND(B25=INT(B25),B25&lt;=TODAY(),COUNTIF('Parâmetros'!$E$2:$E$6,D25)=1,E25=INT(E25),F25=INT(F25),G25=INT(G25),E25&gt;=0,F25&gt;=0,G25&gt;=0,F25&lt;=E25,COUNTIFS($B$2:$B$201,B25,$D$2:$D$201,D25)=1),"Sim","Não"))))</f>
        <v/>
      </c>
      <c r="M25" s="12" t="n"/>
    </row>
    <row r="26" ht="22" customHeight="1">
      <c r="A26" s="16">
        <f>IF(B26="","","REG-"&amp;TEXT(ROW()-1,"000"))</f>
        <v/>
      </c>
      <c r="B26" s="17" t="n"/>
      <c r="C26" s="16">
        <f>IF(B26="","",IFERROR(CHOOSE(WEEKDAY(B26,2),"segunda-feira","terça-feira","quarta-feira","quinta-feira","sexta-feira","sábado","domingo"),"Data inválida"))</f>
        <v/>
      </c>
      <c r="D26" s="18" t="n"/>
      <c r="E26" s="19" t="n"/>
      <c r="F26" s="19" t="n"/>
      <c r="G26" s="19" t="n"/>
      <c r="H26" s="20">
        <f>IF(COUNTA(B26,D26:G26)=0,"",IF(OR(B26="",D26="",E26="",F26="",G26=""),"",IF(AND(ISNUMBER(F26),ISNUMBER(G26)),F26+G26,"")))</f>
        <v/>
      </c>
      <c r="I26" s="33">
        <f>IF(OR(E26="",F26="",NOT(ISNUMBER(E26)),NOT(ISNUMBER(F26)),E26=0),"",IFERROR(F26/E26,""))</f>
        <v/>
      </c>
      <c r="J26" s="33">
        <f>IF(OR(E26="",H26="",NOT(ISNUMBER(E26)),NOT(ISNUMBER(H26)),E26=0),"",IFERROR(H26/E26,""))</f>
        <v/>
      </c>
      <c r="K26" s="22">
        <f>IF(COUNTA(B26,D26:G26)=0,"",IF(OR(B26="",D26="",E26="",F26="",G26=""),"Preenchimento incompleto",IF(COUNTIFS($B$2:$B$201,B26,$D$2:$D$201,D26)&gt;1,"Duplicidade: data e faixa",IF(L26="Não","Revisar dados",IF(OR(B26&lt;'Parâmetros'!$B$2,B26&gt;'Parâmetros'!$B$3),"Fora do período analisado",IF(AND(E26=0,G26&gt;0),"Procura sem oferta",IF(E26=0,"Sem oferta",IF(J26&gt;='Parâmetros'!$B$6,"Pico de procura",IF(I26&gt;='Parâmetros'!$B$5,"Alta ocupação",IF(AND(I26&lt;'Parâmetros'!$B$4,G26=0),"Baixa utilização","Normal"))))))))))</f>
        <v/>
      </c>
      <c r="L26" s="16">
        <f>IF(COUNTA(B26,D26:G26)=0,"",IF(OR(B26="",D26="",E26="",F26="",G26=""),"Não",IF(OR(NOT(ISNUMBER(B26)),NOT(ISNUMBER(E26)),NOT(ISNUMBER(F26)),NOT(ISNUMBER(G26))),"Não",IF(AND(B26=INT(B26),B26&lt;=TODAY(),COUNTIF('Parâmetros'!$E$2:$E$6,D26)=1,E26=INT(E26),F26=INT(F26),G26=INT(G26),E26&gt;=0,F26&gt;=0,G26&gt;=0,F26&lt;=E26,COUNTIFS($B$2:$B$201,B26,$D$2:$D$201,D26)=1),"Sim","Não"))))</f>
        <v/>
      </c>
      <c r="M26" s="12" t="n"/>
    </row>
    <row r="27" ht="22" customHeight="1">
      <c r="A27" s="16">
        <f>IF(B27="","","REG-"&amp;TEXT(ROW()-1,"000"))</f>
        <v/>
      </c>
      <c r="B27" s="17" t="n"/>
      <c r="C27" s="16">
        <f>IF(B27="","",IFERROR(CHOOSE(WEEKDAY(B27,2),"segunda-feira","terça-feira","quarta-feira","quinta-feira","sexta-feira","sábado","domingo"),"Data inválida"))</f>
        <v/>
      </c>
      <c r="D27" s="18" t="n"/>
      <c r="E27" s="19" t="n"/>
      <c r="F27" s="19" t="n"/>
      <c r="G27" s="19" t="n"/>
      <c r="H27" s="20">
        <f>IF(COUNTA(B27,D27:G27)=0,"",IF(OR(B27="",D27="",E27="",F27="",G27=""),"",IF(AND(ISNUMBER(F27),ISNUMBER(G27)),F27+G27,"")))</f>
        <v/>
      </c>
      <c r="I27" s="33">
        <f>IF(OR(E27="",F27="",NOT(ISNUMBER(E27)),NOT(ISNUMBER(F27)),E27=0),"",IFERROR(F27/E27,""))</f>
        <v/>
      </c>
      <c r="J27" s="33">
        <f>IF(OR(E27="",H27="",NOT(ISNUMBER(E27)),NOT(ISNUMBER(H27)),E27=0),"",IFERROR(H27/E27,""))</f>
        <v/>
      </c>
      <c r="K27" s="22">
        <f>IF(COUNTA(B27,D27:G27)=0,"",IF(OR(B27="",D27="",E27="",F27="",G27=""),"Preenchimento incompleto",IF(COUNTIFS($B$2:$B$201,B27,$D$2:$D$201,D27)&gt;1,"Duplicidade: data e faixa",IF(L27="Não","Revisar dados",IF(OR(B27&lt;'Parâmetros'!$B$2,B27&gt;'Parâmetros'!$B$3),"Fora do período analisado",IF(AND(E27=0,G27&gt;0),"Procura sem oferta",IF(E27=0,"Sem oferta",IF(J27&gt;='Parâmetros'!$B$6,"Pico de procura",IF(I27&gt;='Parâmetros'!$B$5,"Alta ocupação",IF(AND(I27&lt;'Parâmetros'!$B$4,G27=0),"Baixa utilização","Normal"))))))))))</f>
        <v/>
      </c>
      <c r="L27" s="16">
        <f>IF(COUNTA(B27,D27:G27)=0,"",IF(OR(B27="",D27="",E27="",F27="",G27=""),"Não",IF(OR(NOT(ISNUMBER(B27)),NOT(ISNUMBER(E27)),NOT(ISNUMBER(F27)),NOT(ISNUMBER(G27))),"Não",IF(AND(B27=INT(B27),B27&lt;=TODAY(),COUNTIF('Parâmetros'!$E$2:$E$6,D27)=1,E27=INT(E27),F27=INT(F27),G27=INT(G27),E27&gt;=0,F27&gt;=0,G27&gt;=0,F27&lt;=E27,COUNTIFS($B$2:$B$201,B27,$D$2:$D$201,D27)=1),"Sim","Não"))))</f>
        <v/>
      </c>
      <c r="M27" s="12" t="n"/>
    </row>
    <row r="28" ht="22" customHeight="1">
      <c r="A28" s="16">
        <f>IF(B28="","","REG-"&amp;TEXT(ROW()-1,"000"))</f>
        <v/>
      </c>
      <c r="B28" s="17" t="n"/>
      <c r="C28" s="16">
        <f>IF(B28="","",IFERROR(CHOOSE(WEEKDAY(B28,2),"segunda-feira","terça-feira","quarta-feira","quinta-feira","sexta-feira","sábado","domingo"),"Data inválida"))</f>
        <v/>
      </c>
      <c r="D28" s="18" t="n"/>
      <c r="E28" s="19" t="n"/>
      <c r="F28" s="19" t="n"/>
      <c r="G28" s="19" t="n"/>
      <c r="H28" s="20">
        <f>IF(COUNTA(B28,D28:G28)=0,"",IF(OR(B28="",D28="",E28="",F28="",G28=""),"",IF(AND(ISNUMBER(F28),ISNUMBER(G28)),F28+G28,"")))</f>
        <v/>
      </c>
      <c r="I28" s="33">
        <f>IF(OR(E28="",F28="",NOT(ISNUMBER(E28)),NOT(ISNUMBER(F28)),E28=0),"",IFERROR(F28/E28,""))</f>
        <v/>
      </c>
      <c r="J28" s="33">
        <f>IF(OR(E28="",H28="",NOT(ISNUMBER(E28)),NOT(ISNUMBER(H28)),E28=0),"",IFERROR(H28/E28,""))</f>
        <v/>
      </c>
      <c r="K28" s="22">
        <f>IF(COUNTA(B28,D28:G28)=0,"",IF(OR(B28="",D28="",E28="",F28="",G28=""),"Preenchimento incompleto",IF(COUNTIFS($B$2:$B$201,B28,$D$2:$D$201,D28)&gt;1,"Duplicidade: data e faixa",IF(L28="Não","Revisar dados",IF(OR(B28&lt;'Parâmetros'!$B$2,B28&gt;'Parâmetros'!$B$3),"Fora do período analisado",IF(AND(E28=0,G28&gt;0),"Procura sem oferta",IF(E28=0,"Sem oferta",IF(J28&gt;='Parâmetros'!$B$6,"Pico de procura",IF(I28&gt;='Parâmetros'!$B$5,"Alta ocupação",IF(AND(I28&lt;'Parâmetros'!$B$4,G28=0),"Baixa utilização","Normal"))))))))))</f>
        <v/>
      </c>
      <c r="L28" s="16">
        <f>IF(COUNTA(B28,D28:G28)=0,"",IF(OR(B28="",D28="",E28="",F28="",G28=""),"Não",IF(OR(NOT(ISNUMBER(B28)),NOT(ISNUMBER(E28)),NOT(ISNUMBER(F28)),NOT(ISNUMBER(G28))),"Não",IF(AND(B28=INT(B28),B28&lt;=TODAY(),COUNTIF('Parâmetros'!$E$2:$E$6,D28)=1,E28=INT(E28),F28=INT(F28),G28=INT(G28),E28&gt;=0,F28&gt;=0,G28&gt;=0,F28&lt;=E28,COUNTIFS($B$2:$B$201,B28,$D$2:$D$201,D28)=1),"Sim","Não"))))</f>
        <v/>
      </c>
      <c r="M28" s="12" t="n"/>
    </row>
    <row r="29" ht="22" customHeight="1">
      <c r="A29" s="16">
        <f>IF(B29="","","REG-"&amp;TEXT(ROW()-1,"000"))</f>
        <v/>
      </c>
      <c r="B29" s="17" t="n"/>
      <c r="C29" s="16">
        <f>IF(B29="","",IFERROR(CHOOSE(WEEKDAY(B29,2),"segunda-feira","terça-feira","quarta-feira","quinta-feira","sexta-feira","sábado","domingo"),"Data inválida"))</f>
        <v/>
      </c>
      <c r="D29" s="18" t="n"/>
      <c r="E29" s="19" t="n"/>
      <c r="F29" s="19" t="n"/>
      <c r="G29" s="19" t="n"/>
      <c r="H29" s="20">
        <f>IF(COUNTA(B29,D29:G29)=0,"",IF(OR(B29="",D29="",E29="",F29="",G29=""),"",IF(AND(ISNUMBER(F29),ISNUMBER(G29)),F29+G29,"")))</f>
        <v/>
      </c>
      <c r="I29" s="33">
        <f>IF(OR(E29="",F29="",NOT(ISNUMBER(E29)),NOT(ISNUMBER(F29)),E29=0),"",IFERROR(F29/E29,""))</f>
        <v/>
      </c>
      <c r="J29" s="33">
        <f>IF(OR(E29="",H29="",NOT(ISNUMBER(E29)),NOT(ISNUMBER(H29)),E29=0),"",IFERROR(H29/E29,""))</f>
        <v/>
      </c>
      <c r="K29" s="22">
        <f>IF(COUNTA(B29,D29:G29)=0,"",IF(OR(B29="",D29="",E29="",F29="",G29=""),"Preenchimento incompleto",IF(COUNTIFS($B$2:$B$201,B29,$D$2:$D$201,D29)&gt;1,"Duplicidade: data e faixa",IF(L29="Não","Revisar dados",IF(OR(B29&lt;'Parâmetros'!$B$2,B29&gt;'Parâmetros'!$B$3),"Fora do período analisado",IF(AND(E29=0,G29&gt;0),"Procura sem oferta",IF(E29=0,"Sem oferta",IF(J29&gt;='Parâmetros'!$B$6,"Pico de procura",IF(I29&gt;='Parâmetros'!$B$5,"Alta ocupação",IF(AND(I29&lt;'Parâmetros'!$B$4,G29=0),"Baixa utilização","Normal"))))))))))</f>
        <v/>
      </c>
      <c r="L29" s="16">
        <f>IF(COUNTA(B29,D29:G29)=0,"",IF(OR(B29="",D29="",E29="",F29="",G29=""),"Não",IF(OR(NOT(ISNUMBER(B29)),NOT(ISNUMBER(E29)),NOT(ISNUMBER(F29)),NOT(ISNUMBER(G29))),"Não",IF(AND(B29=INT(B29),B29&lt;=TODAY(),COUNTIF('Parâmetros'!$E$2:$E$6,D29)=1,E29=INT(E29),F29=INT(F29),G29=INT(G29),E29&gt;=0,F29&gt;=0,G29&gt;=0,F29&lt;=E29,COUNTIFS($B$2:$B$201,B29,$D$2:$D$201,D29)=1),"Sim","Não"))))</f>
        <v/>
      </c>
      <c r="M29" s="12" t="n"/>
    </row>
    <row r="30" ht="22" customHeight="1">
      <c r="A30" s="16">
        <f>IF(B30="","","REG-"&amp;TEXT(ROW()-1,"000"))</f>
        <v/>
      </c>
      <c r="B30" s="17" t="n"/>
      <c r="C30" s="16">
        <f>IF(B30="","",IFERROR(CHOOSE(WEEKDAY(B30,2),"segunda-feira","terça-feira","quarta-feira","quinta-feira","sexta-feira","sábado","domingo"),"Data inválida"))</f>
        <v/>
      </c>
      <c r="D30" s="18" t="n"/>
      <c r="E30" s="19" t="n"/>
      <c r="F30" s="19" t="n"/>
      <c r="G30" s="19" t="n"/>
      <c r="H30" s="20">
        <f>IF(COUNTA(B30,D30:G30)=0,"",IF(OR(B30="",D30="",E30="",F30="",G30=""),"",IF(AND(ISNUMBER(F30),ISNUMBER(G30)),F30+G30,"")))</f>
        <v/>
      </c>
      <c r="I30" s="33">
        <f>IF(OR(E30="",F30="",NOT(ISNUMBER(E30)),NOT(ISNUMBER(F30)),E30=0),"",IFERROR(F30/E30,""))</f>
        <v/>
      </c>
      <c r="J30" s="33">
        <f>IF(OR(E30="",H30="",NOT(ISNUMBER(E30)),NOT(ISNUMBER(H30)),E30=0),"",IFERROR(H30/E30,""))</f>
        <v/>
      </c>
      <c r="K30" s="22">
        <f>IF(COUNTA(B30,D30:G30)=0,"",IF(OR(B30="",D30="",E30="",F30="",G30=""),"Preenchimento incompleto",IF(COUNTIFS($B$2:$B$201,B30,$D$2:$D$201,D30)&gt;1,"Duplicidade: data e faixa",IF(L30="Não","Revisar dados",IF(OR(B30&lt;'Parâmetros'!$B$2,B30&gt;'Parâmetros'!$B$3),"Fora do período analisado",IF(AND(E30=0,G30&gt;0),"Procura sem oferta",IF(E30=0,"Sem oferta",IF(J30&gt;='Parâmetros'!$B$6,"Pico de procura",IF(I30&gt;='Parâmetros'!$B$5,"Alta ocupação",IF(AND(I30&lt;'Parâmetros'!$B$4,G30=0),"Baixa utilização","Normal"))))))))))</f>
        <v/>
      </c>
      <c r="L30" s="16">
        <f>IF(COUNTA(B30,D30:G30)=0,"",IF(OR(B30="",D30="",E30="",F30="",G30=""),"Não",IF(OR(NOT(ISNUMBER(B30)),NOT(ISNUMBER(E30)),NOT(ISNUMBER(F30)),NOT(ISNUMBER(G30))),"Não",IF(AND(B30=INT(B30),B30&lt;=TODAY(),COUNTIF('Parâmetros'!$E$2:$E$6,D30)=1,E30=INT(E30),F30=INT(F30),G30=INT(G30),E30&gt;=0,F30&gt;=0,G30&gt;=0,F30&lt;=E30,COUNTIFS($B$2:$B$201,B30,$D$2:$D$201,D30)=1),"Sim","Não"))))</f>
        <v/>
      </c>
      <c r="M30" s="12" t="n"/>
    </row>
    <row r="31" ht="22" customHeight="1">
      <c r="A31" s="16">
        <f>IF(B31="","","REG-"&amp;TEXT(ROW()-1,"000"))</f>
        <v/>
      </c>
      <c r="B31" s="17" t="n"/>
      <c r="C31" s="16">
        <f>IF(B31="","",IFERROR(CHOOSE(WEEKDAY(B31,2),"segunda-feira","terça-feira","quarta-feira","quinta-feira","sexta-feira","sábado","domingo"),"Data inválida"))</f>
        <v/>
      </c>
      <c r="D31" s="18" t="n"/>
      <c r="E31" s="19" t="n"/>
      <c r="F31" s="19" t="n"/>
      <c r="G31" s="19" t="n"/>
      <c r="H31" s="20">
        <f>IF(COUNTA(B31,D31:G31)=0,"",IF(OR(B31="",D31="",E31="",F31="",G31=""),"",IF(AND(ISNUMBER(F31),ISNUMBER(G31)),F31+G31,"")))</f>
        <v/>
      </c>
      <c r="I31" s="33">
        <f>IF(OR(E31="",F31="",NOT(ISNUMBER(E31)),NOT(ISNUMBER(F31)),E31=0),"",IFERROR(F31/E31,""))</f>
        <v/>
      </c>
      <c r="J31" s="33">
        <f>IF(OR(E31="",H31="",NOT(ISNUMBER(E31)),NOT(ISNUMBER(H31)),E31=0),"",IFERROR(H31/E31,""))</f>
        <v/>
      </c>
      <c r="K31" s="22">
        <f>IF(COUNTA(B31,D31:G31)=0,"",IF(OR(B31="",D31="",E31="",F31="",G31=""),"Preenchimento incompleto",IF(COUNTIFS($B$2:$B$201,B31,$D$2:$D$201,D31)&gt;1,"Duplicidade: data e faixa",IF(L31="Não","Revisar dados",IF(OR(B31&lt;'Parâmetros'!$B$2,B31&gt;'Parâmetros'!$B$3),"Fora do período analisado",IF(AND(E31=0,G31&gt;0),"Procura sem oferta",IF(E31=0,"Sem oferta",IF(J31&gt;='Parâmetros'!$B$6,"Pico de procura",IF(I31&gt;='Parâmetros'!$B$5,"Alta ocupação",IF(AND(I31&lt;'Parâmetros'!$B$4,G31=0),"Baixa utilização","Normal"))))))))))</f>
        <v/>
      </c>
      <c r="L31" s="16">
        <f>IF(COUNTA(B31,D31:G31)=0,"",IF(OR(B31="",D31="",E31="",F31="",G31=""),"Não",IF(OR(NOT(ISNUMBER(B31)),NOT(ISNUMBER(E31)),NOT(ISNUMBER(F31)),NOT(ISNUMBER(G31))),"Não",IF(AND(B31=INT(B31),B31&lt;=TODAY(),COUNTIF('Parâmetros'!$E$2:$E$6,D31)=1,E31=INT(E31),F31=INT(F31),G31=INT(G31),E31&gt;=0,F31&gt;=0,G31&gt;=0,F31&lt;=E31,COUNTIFS($B$2:$B$201,B31,$D$2:$D$201,D31)=1),"Sim","Não"))))</f>
        <v/>
      </c>
      <c r="M31" s="12" t="n"/>
    </row>
    <row r="32" ht="22" customHeight="1">
      <c r="A32" s="16">
        <f>IF(B32="","","REG-"&amp;TEXT(ROW()-1,"000"))</f>
        <v/>
      </c>
      <c r="B32" s="17" t="n"/>
      <c r="C32" s="16">
        <f>IF(B32="","",IFERROR(CHOOSE(WEEKDAY(B32,2),"segunda-feira","terça-feira","quarta-feira","quinta-feira","sexta-feira","sábado","domingo"),"Data inválida"))</f>
        <v/>
      </c>
      <c r="D32" s="18" t="n"/>
      <c r="E32" s="19" t="n"/>
      <c r="F32" s="19" t="n"/>
      <c r="G32" s="19" t="n"/>
      <c r="H32" s="20">
        <f>IF(COUNTA(B32,D32:G32)=0,"",IF(OR(B32="",D32="",E32="",F32="",G32=""),"",IF(AND(ISNUMBER(F32),ISNUMBER(G32)),F32+G32,"")))</f>
        <v/>
      </c>
      <c r="I32" s="33">
        <f>IF(OR(E32="",F32="",NOT(ISNUMBER(E32)),NOT(ISNUMBER(F32)),E32=0),"",IFERROR(F32/E32,""))</f>
        <v/>
      </c>
      <c r="J32" s="33">
        <f>IF(OR(E32="",H32="",NOT(ISNUMBER(E32)),NOT(ISNUMBER(H32)),E32=0),"",IFERROR(H32/E32,""))</f>
        <v/>
      </c>
      <c r="K32" s="22">
        <f>IF(COUNTA(B32,D32:G32)=0,"",IF(OR(B32="",D32="",E32="",F32="",G32=""),"Preenchimento incompleto",IF(COUNTIFS($B$2:$B$201,B32,$D$2:$D$201,D32)&gt;1,"Duplicidade: data e faixa",IF(L32="Não","Revisar dados",IF(OR(B32&lt;'Parâmetros'!$B$2,B32&gt;'Parâmetros'!$B$3),"Fora do período analisado",IF(AND(E32=0,G32&gt;0),"Procura sem oferta",IF(E32=0,"Sem oferta",IF(J32&gt;='Parâmetros'!$B$6,"Pico de procura",IF(I32&gt;='Parâmetros'!$B$5,"Alta ocupação",IF(AND(I32&lt;'Parâmetros'!$B$4,G32=0),"Baixa utilização","Normal"))))))))))</f>
        <v/>
      </c>
      <c r="L32" s="16">
        <f>IF(COUNTA(B32,D32:G32)=0,"",IF(OR(B32="",D32="",E32="",F32="",G32=""),"Não",IF(OR(NOT(ISNUMBER(B32)),NOT(ISNUMBER(E32)),NOT(ISNUMBER(F32)),NOT(ISNUMBER(G32))),"Não",IF(AND(B32=INT(B32),B32&lt;=TODAY(),COUNTIF('Parâmetros'!$E$2:$E$6,D32)=1,E32=INT(E32),F32=INT(F32),G32=INT(G32),E32&gt;=0,F32&gt;=0,G32&gt;=0,F32&lt;=E32,COUNTIFS($B$2:$B$201,B32,$D$2:$D$201,D32)=1),"Sim","Não"))))</f>
        <v/>
      </c>
      <c r="M32" s="12" t="n"/>
    </row>
    <row r="33" ht="22" customHeight="1">
      <c r="A33" s="16">
        <f>IF(B33="","","REG-"&amp;TEXT(ROW()-1,"000"))</f>
        <v/>
      </c>
      <c r="B33" s="17" t="n"/>
      <c r="C33" s="16">
        <f>IF(B33="","",IFERROR(CHOOSE(WEEKDAY(B33,2),"segunda-feira","terça-feira","quarta-feira","quinta-feira","sexta-feira","sábado","domingo"),"Data inválida"))</f>
        <v/>
      </c>
      <c r="D33" s="18" t="n"/>
      <c r="E33" s="19" t="n"/>
      <c r="F33" s="19" t="n"/>
      <c r="G33" s="19" t="n"/>
      <c r="H33" s="20">
        <f>IF(COUNTA(B33,D33:G33)=0,"",IF(OR(B33="",D33="",E33="",F33="",G33=""),"",IF(AND(ISNUMBER(F33),ISNUMBER(G33)),F33+G33,"")))</f>
        <v/>
      </c>
      <c r="I33" s="33">
        <f>IF(OR(E33="",F33="",NOT(ISNUMBER(E33)),NOT(ISNUMBER(F33)),E33=0),"",IFERROR(F33/E33,""))</f>
        <v/>
      </c>
      <c r="J33" s="33">
        <f>IF(OR(E33="",H33="",NOT(ISNUMBER(E33)),NOT(ISNUMBER(H33)),E33=0),"",IFERROR(H33/E33,""))</f>
        <v/>
      </c>
      <c r="K33" s="22">
        <f>IF(COUNTA(B33,D33:G33)=0,"",IF(OR(B33="",D33="",E33="",F33="",G33=""),"Preenchimento incompleto",IF(COUNTIFS($B$2:$B$201,B33,$D$2:$D$201,D33)&gt;1,"Duplicidade: data e faixa",IF(L33="Não","Revisar dados",IF(OR(B33&lt;'Parâmetros'!$B$2,B33&gt;'Parâmetros'!$B$3),"Fora do período analisado",IF(AND(E33=0,G33&gt;0),"Procura sem oferta",IF(E33=0,"Sem oferta",IF(J33&gt;='Parâmetros'!$B$6,"Pico de procura",IF(I33&gt;='Parâmetros'!$B$5,"Alta ocupação",IF(AND(I33&lt;'Parâmetros'!$B$4,G33=0),"Baixa utilização","Normal"))))))))))</f>
        <v/>
      </c>
      <c r="L33" s="16">
        <f>IF(COUNTA(B33,D33:G33)=0,"",IF(OR(B33="",D33="",E33="",F33="",G33=""),"Não",IF(OR(NOT(ISNUMBER(B33)),NOT(ISNUMBER(E33)),NOT(ISNUMBER(F33)),NOT(ISNUMBER(G33))),"Não",IF(AND(B33=INT(B33),B33&lt;=TODAY(),COUNTIF('Parâmetros'!$E$2:$E$6,D33)=1,E33=INT(E33),F33=INT(F33),G33=INT(G33),E33&gt;=0,F33&gt;=0,G33&gt;=0,F33&lt;=E33,COUNTIFS($B$2:$B$201,B33,$D$2:$D$201,D33)=1),"Sim","Não"))))</f>
        <v/>
      </c>
      <c r="M33" s="12" t="n"/>
    </row>
    <row r="34" ht="22" customHeight="1">
      <c r="A34" s="16">
        <f>IF(B34="","","REG-"&amp;TEXT(ROW()-1,"000"))</f>
        <v/>
      </c>
      <c r="B34" s="17" t="n"/>
      <c r="C34" s="16">
        <f>IF(B34="","",IFERROR(CHOOSE(WEEKDAY(B34,2),"segunda-feira","terça-feira","quarta-feira","quinta-feira","sexta-feira","sábado","domingo"),"Data inválida"))</f>
        <v/>
      </c>
      <c r="D34" s="18" t="n"/>
      <c r="E34" s="19" t="n"/>
      <c r="F34" s="19" t="n"/>
      <c r="G34" s="19" t="n"/>
      <c r="H34" s="20">
        <f>IF(COUNTA(B34,D34:G34)=0,"",IF(OR(B34="",D34="",E34="",F34="",G34=""),"",IF(AND(ISNUMBER(F34),ISNUMBER(G34)),F34+G34,"")))</f>
        <v/>
      </c>
      <c r="I34" s="33">
        <f>IF(OR(E34="",F34="",NOT(ISNUMBER(E34)),NOT(ISNUMBER(F34)),E34=0),"",IFERROR(F34/E34,""))</f>
        <v/>
      </c>
      <c r="J34" s="33">
        <f>IF(OR(E34="",H34="",NOT(ISNUMBER(E34)),NOT(ISNUMBER(H34)),E34=0),"",IFERROR(H34/E34,""))</f>
        <v/>
      </c>
      <c r="K34" s="22">
        <f>IF(COUNTA(B34,D34:G34)=0,"",IF(OR(B34="",D34="",E34="",F34="",G34=""),"Preenchimento incompleto",IF(COUNTIFS($B$2:$B$201,B34,$D$2:$D$201,D34)&gt;1,"Duplicidade: data e faixa",IF(L34="Não","Revisar dados",IF(OR(B34&lt;'Parâmetros'!$B$2,B34&gt;'Parâmetros'!$B$3),"Fora do período analisado",IF(AND(E34=0,G34&gt;0),"Procura sem oferta",IF(E34=0,"Sem oferta",IF(J34&gt;='Parâmetros'!$B$6,"Pico de procura",IF(I34&gt;='Parâmetros'!$B$5,"Alta ocupação",IF(AND(I34&lt;'Parâmetros'!$B$4,G34=0),"Baixa utilização","Normal"))))))))))</f>
        <v/>
      </c>
      <c r="L34" s="16">
        <f>IF(COUNTA(B34,D34:G34)=0,"",IF(OR(B34="",D34="",E34="",F34="",G34=""),"Não",IF(OR(NOT(ISNUMBER(B34)),NOT(ISNUMBER(E34)),NOT(ISNUMBER(F34)),NOT(ISNUMBER(G34))),"Não",IF(AND(B34=INT(B34),B34&lt;=TODAY(),COUNTIF('Parâmetros'!$E$2:$E$6,D34)=1,E34=INT(E34),F34=INT(F34),G34=INT(G34),E34&gt;=0,F34&gt;=0,G34&gt;=0,F34&lt;=E34,COUNTIFS($B$2:$B$201,B34,$D$2:$D$201,D34)=1),"Sim","Não"))))</f>
        <v/>
      </c>
      <c r="M34" s="12" t="n"/>
    </row>
    <row r="35" ht="22" customHeight="1">
      <c r="A35" s="16">
        <f>IF(B35="","","REG-"&amp;TEXT(ROW()-1,"000"))</f>
        <v/>
      </c>
      <c r="B35" s="17" t="n"/>
      <c r="C35" s="16">
        <f>IF(B35="","",IFERROR(CHOOSE(WEEKDAY(B35,2),"segunda-feira","terça-feira","quarta-feira","quinta-feira","sexta-feira","sábado","domingo"),"Data inválida"))</f>
        <v/>
      </c>
      <c r="D35" s="18" t="n"/>
      <c r="E35" s="19" t="n"/>
      <c r="F35" s="19" t="n"/>
      <c r="G35" s="19" t="n"/>
      <c r="H35" s="20">
        <f>IF(COUNTA(B35,D35:G35)=0,"",IF(OR(B35="",D35="",E35="",F35="",G35=""),"",IF(AND(ISNUMBER(F35),ISNUMBER(G35)),F35+G35,"")))</f>
        <v/>
      </c>
      <c r="I35" s="33">
        <f>IF(OR(E35="",F35="",NOT(ISNUMBER(E35)),NOT(ISNUMBER(F35)),E35=0),"",IFERROR(F35/E35,""))</f>
        <v/>
      </c>
      <c r="J35" s="33">
        <f>IF(OR(E35="",H35="",NOT(ISNUMBER(E35)),NOT(ISNUMBER(H35)),E35=0),"",IFERROR(H35/E35,""))</f>
        <v/>
      </c>
      <c r="K35" s="22">
        <f>IF(COUNTA(B35,D35:G35)=0,"",IF(OR(B35="",D35="",E35="",F35="",G35=""),"Preenchimento incompleto",IF(COUNTIFS($B$2:$B$201,B35,$D$2:$D$201,D35)&gt;1,"Duplicidade: data e faixa",IF(L35="Não","Revisar dados",IF(OR(B35&lt;'Parâmetros'!$B$2,B35&gt;'Parâmetros'!$B$3),"Fora do período analisado",IF(AND(E35=0,G35&gt;0),"Procura sem oferta",IF(E35=0,"Sem oferta",IF(J35&gt;='Parâmetros'!$B$6,"Pico de procura",IF(I35&gt;='Parâmetros'!$B$5,"Alta ocupação",IF(AND(I35&lt;'Parâmetros'!$B$4,G35=0),"Baixa utilização","Normal"))))))))))</f>
        <v/>
      </c>
      <c r="L35" s="16">
        <f>IF(COUNTA(B35,D35:G35)=0,"",IF(OR(B35="",D35="",E35="",F35="",G35=""),"Não",IF(OR(NOT(ISNUMBER(B35)),NOT(ISNUMBER(E35)),NOT(ISNUMBER(F35)),NOT(ISNUMBER(G35))),"Não",IF(AND(B35=INT(B35),B35&lt;=TODAY(),COUNTIF('Parâmetros'!$E$2:$E$6,D35)=1,E35=INT(E35),F35=INT(F35),G35=INT(G35),E35&gt;=0,F35&gt;=0,G35&gt;=0,F35&lt;=E35,COUNTIFS($B$2:$B$201,B35,$D$2:$D$201,D35)=1),"Sim","Não"))))</f>
        <v/>
      </c>
      <c r="M35" s="12" t="n"/>
    </row>
    <row r="36" ht="22" customHeight="1">
      <c r="A36" s="16">
        <f>IF(B36="","","REG-"&amp;TEXT(ROW()-1,"000"))</f>
        <v/>
      </c>
      <c r="B36" s="17" t="n"/>
      <c r="C36" s="16">
        <f>IF(B36="","",IFERROR(CHOOSE(WEEKDAY(B36,2),"segunda-feira","terça-feira","quarta-feira","quinta-feira","sexta-feira","sábado","domingo"),"Data inválida"))</f>
        <v/>
      </c>
      <c r="D36" s="18" t="n"/>
      <c r="E36" s="19" t="n"/>
      <c r="F36" s="19" t="n"/>
      <c r="G36" s="19" t="n"/>
      <c r="H36" s="20">
        <f>IF(COUNTA(B36,D36:G36)=0,"",IF(OR(B36="",D36="",E36="",F36="",G36=""),"",IF(AND(ISNUMBER(F36),ISNUMBER(G36)),F36+G36,"")))</f>
        <v/>
      </c>
      <c r="I36" s="33">
        <f>IF(OR(E36="",F36="",NOT(ISNUMBER(E36)),NOT(ISNUMBER(F36)),E36=0),"",IFERROR(F36/E36,""))</f>
        <v/>
      </c>
      <c r="J36" s="33">
        <f>IF(OR(E36="",H36="",NOT(ISNUMBER(E36)),NOT(ISNUMBER(H36)),E36=0),"",IFERROR(H36/E36,""))</f>
        <v/>
      </c>
      <c r="K36" s="22">
        <f>IF(COUNTA(B36,D36:G36)=0,"",IF(OR(B36="",D36="",E36="",F36="",G36=""),"Preenchimento incompleto",IF(COUNTIFS($B$2:$B$201,B36,$D$2:$D$201,D36)&gt;1,"Duplicidade: data e faixa",IF(L36="Não","Revisar dados",IF(OR(B36&lt;'Parâmetros'!$B$2,B36&gt;'Parâmetros'!$B$3),"Fora do período analisado",IF(AND(E36=0,G36&gt;0),"Procura sem oferta",IF(E36=0,"Sem oferta",IF(J36&gt;='Parâmetros'!$B$6,"Pico de procura",IF(I36&gt;='Parâmetros'!$B$5,"Alta ocupação",IF(AND(I36&lt;'Parâmetros'!$B$4,G36=0),"Baixa utilização","Normal"))))))))))</f>
        <v/>
      </c>
      <c r="L36" s="16">
        <f>IF(COUNTA(B36,D36:G36)=0,"",IF(OR(B36="",D36="",E36="",F36="",G36=""),"Não",IF(OR(NOT(ISNUMBER(B36)),NOT(ISNUMBER(E36)),NOT(ISNUMBER(F36)),NOT(ISNUMBER(G36))),"Não",IF(AND(B36=INT(B36),B36&lt;=TODAY(),COUNTIF('Parâmetros'!$E$2:$E$6,D36)=1,E36=INT(E36),F36=INT(F36),G36=INT(G36),E36&gt;=0,F36&gt;=0,G36&gt;=0,F36&lt;=E36,COUNTIFS($B$2:$B$201,B36,$D$2:$D$201,D36)=1),"Sim","Não"))))</f>
        <v/>
      </c>
      <c r="M36" s="12" t="n"/>
    </row>
    <row r="37" ht="22" customHeight="1">
      <c r="A37" s="16">
        <f>IF(B37="","","REG-"&amp;TEXT(ROW()-1,"000"))</f>
        <v/>
      </c>
      <c r="B37" s="17" t="n"/>
      <c r="C37" s="16">
        <f>IF(B37="","",IFERROR(CHOOSE(WEEKDAY(B37,2),"segunda-feira","terça-feira","quarta-feira","quinta-feira","sexta-feira","sábado","domingo"),"Data inválida"))</f>
        <v/>
      </c>
      <c r="D37" s="18" t="n"/>
      <c r="E37" s="19" t="n"/>
      <c r="F37" s="19" t="n"/>
      <c r="G37" s="19" t="n"/>
      <c r="H37" s="20">
        <f>IF(COUNTA(B37,D37:G37)=0,"",IF(OR(B37="",D37="",E37="",F37="",G37=""),"",IF(AND(ISNUMBER(F37),ISNUMBER(G37)),F37+G37,"")))</f>
        <v/>
      </c>
      <c r="I37" s="33">
        <f>IF(OR(E37="",F37="",NOT(ISNUMBER(E37)),NOT(ISNUMBER(F37)),E37=0),"",IFERROR(F37/E37,""))</f>
        <v/>
      </c>
      <c r="J37" s="33">
        <f>IF(OR(E37="",H37="",NOT(ISNUMBER(E37)),NOT(ISNUMBER(H37)),E37=0),"",IFERROR(H37/E37,""))</f>
        <v/>
      </c>
      <c r="K37" s="22">
        <f>IF(COUNTA(B37,D37:G37)=0,"",IF(OR(B37="",D37="",E37="",F37="",G37=""),"Preenchimento incompleto",IF(COUNTIFS($B$2:$B$201,B37,$D$2:$D$201,D37)&gt;1,"Duplicidade: data e faixa",IF(L37="Não","Revisar dados",IF(OR(B37&lt;'Parâmetros'!$B$2,B37&gt;'Parâmetros'!$B$3),"Fora do período analisado",IF(AND(E37=0,G37&gt;0),"Procura sem oferta",IF(E37=0,"Sem oferta",IF(J37&gt;='Parâmetros'!$B$6,"Pico de procura",IF(I37&gt;='Parâmetros'!$B$5,"Alta ocupação",IF(AND(I37&lt;'Parâmetros'!$B$4,G37=0),"Baixa utilização","Normal"))))))))))</f>
        <v/>
      </c>
      <c r="L37" s="16">
        <f>IF(COUNTA(B37,D37:G37)=0,"",IF(OR(B37="",D37="",E37="",F37="",G37=""),"Não",IF(OR(NOT(ISNUMBER(B37)),NOT(ISNUMBER(E37)),NOT(ISNUMBER(F37)),NOT(ISNUMBER(G37))),"Não",IF(AND(B37=INT(B37),B37&lt;=TODAY(),COUNTIF('Parâmetros'!$E$2:$E$6,D37)=1,E37=INT(E37),F37=INT(F37),G37=INT(G37),E37&gt;=0,F37&gt;=0,G37&gt;=0,F37&lt;=E37,COUNTIFS($B$2:$B$201,B37,$D$2:$D$201,D37)=1),"Sim","Não"))))</f>
        <v/>
      </c>
      <c r="M37" s="12" t="n"/>
    </row>
    <row r="38" ht="22" customHeight="1">
      <c r="A38" s="16">
        <f>IF(B38="","","REG-"&amp;TEXT(ROW()-1,"000"))</f>
        <v/>
      </c>
      <c r="B38" s="17" t="n"/>
      <c r="C38" s="16">
        <f>IF(B38="","",IFERROR(CHOOSE(WEEKDAY(B38,2),"segunda-feira","terça-feira","quarta-feira","quinta-feira","sexta-feira","sábado","domingo"),"Data inválida"))</f>
        <v/>
      </c>
      <c r="D38" s="18" t="n"/>
      <c r="E38" s="19" t="n"/>
      <c r="F38" s="19" t="n"/>
      <c r="G38" s="19" t="n"/>
      <c r="H38" s="20">
        <f>IF(COUNTA(B38,D38:G38)=0,"",IF(OR(B38="",D38="",E38="",F38="",G38=""),"",IF(AND(ISNUMBER(F38),ISNUMBER(G38)),F38+G38,"")))</f>
        <v/>
      </c>
      <c r="I38" s="33">
        <f>IF(OR(E38="",F38="",NOT(ISNUMBER(E38)),NOT(ISNUMBER(F38)),E38=0),"",IFERROR(F38/E38,""))</f>
        <v/>
      </c>
      <c r="J38" s="33">
        <f>IF(OR(E38="",H38="",NOT(ISNUMBER(E38)),NOT(ISNUMBER(H38)),E38=0),"",IFERROR(H38/E38,""))</f>
        <v/>
      </c>
      <c r="K38" s="22">
        <f>IF(COUNTA(B38,D38:G38)=0,"",IF(OR(B38="",D38="",E38="",F38="",G38=""),"Preenchimento incompleto",IF(COUNTIFS($B$2:$B$201,B38,$D$2:$D$201,D38)&gt;1,"Duplicidade: data e faixa",IF(L38="Não","Revisar dados",IF(OR(B38&lt;'Parâmetros'!$B$2,B38&gt;'Parâmetros'!$B$3),"Fora do período analisado",IF(AND(E38=0,G38&gt;0),"Procura sem oferta",IF(E38=0,"Sem oferta",IF(J38&gt;='Parâmetros'!$B$6,"Pico de procura",IF(I38&gt;='Parâmetros'!$B$5,"Alta ocupação",IF(AND(I38&lt;'Parâmetros'!$B$4,G38=0),"Baixa utilização","Normal"))))))))))</f>
        <v/>
      </c>
      <c r="L38" s="16">
        <f>IF(COUNTA(B38,D38:G38)=0,"",IF(OR(B38="",D38="",E38="",F38="",G38=""),"Não",IF(OR(NOT(ISNUMBER(B38)),NOT(ISNUMBER(E38)),NOT(ISNUMBER(F38)),NOT(ISNUMBER(G38))),"Não",IF(AND(B38=INT(B38),B38&lt;=TODAY(),COUNTIF('Parâmetros'!$E$2:$E$6,D38)=1,E38=INT(E38),F38=INT(F38),G38=INT(G38),E38&gt;=0,F38&gt;=0,G38&gt;=0,F38&lt;=E38,COUNTIFS($B$2:$B$201,B38,$D$2:$D$201,D38)=1),"Sim","Não"))))</f>
        <v/>
      </c>
      <c r="M38" s="12" t="n"/>
    </row>
    <row r="39" ht="22" customHeight="1">
      <c r="A39" s="16">
        <f>IF(B39="","","REG-"&amp;TEXT(ROW()-1,"000"))</f>
        <v/>
      </c>
      <c r="B39" s="17" t="n"/>
      <c r="C39" s="16">
        <f>IF(B39="","",IFERROR(CHOOSE(WEEKDAY(B39,2),"segunda-feira","terça-feira","quarta-feira","quinta-feira","sexta-feira","sábado","domingo"),"Data inválida"))</f>
        <v/>
      </c>
      <c r="D39" s="18" t="n"/>
      <c r="E39" s="19" t="n"/>
      <c r="F39" s="19" t="n"/>
      <c r="G39" s="19" t="n"/>
      <c r="H39" s="20">
        <f>IF(COUNTA(B39,D39:G39)=0,"",IF(OR(B39="",D39="",E39="",F39="",G39=""),"",IF(AND(ISNUMBER(F39),ISNUMBER(G39)),F39+G39,"")))</f>
        <v/>
      </c>
      <c r="I39" s="33">
        <f>IF(OR(E39="",F39="",NOT(ISNUMBER(E39)),NOT(ISNUMBER(F39)),E39=0),"",IFERROR(F39/E39,""))</f>
        <v/>
      </c>
      <c r="J39" s="33">
        <f>IF(OR(E39="",H39="",NOT(ISNUMBER(E39)),NOT(ISNUMBER(H39)),E39=0),"",IFERROR(H39/E39,""))</f>
        <v/>
      </c>
      <c r="K39" s="22">
        <f>IF(COUNTA(B39,D39:G39)=0,"",IF(OR(B39="",D39="",E39="",F39="",G39=""),"Preenchimento incompleto",IF(COUNTIFS($B$2:$B$201,B39,$D$2:$D$201,D39)&gt;1,"Duplicidade: data e faixa",IF(L39="Não","Revisar dados",IF(OR(B39&lt;'Parâmetros'!$B$2,B39&gt;'Parâmetros'!$B$3),"Fora do período analisado",IF(AND(E39=0,G39&gt;0),"Procura sem oferta",IF(E39=0,"Sem oferta",IF(J39&gt;='Parâmetros'!$B$6,"Pico de procura",IF(I39&gt;='Parâmetros'!$B$5,"Alta ocupação",IF(AND(I39&lt;'Parâmetros'!$B$4,G39=0),"Baixa utilização","Normal"))))))))))</f>
        <v/>
      </c>
      <c r="L39" s="16">
        <f>IF(COUNTA(B39,D39:G39)=0,"",IF(OR(B39="",D39="",E39="",F39="",G39=""),"Não",IF(OR(NOT(ISNUMBER(B39)),NOT(ISNUMBER(E39)),NOT(ISNUMBER(F39)),NOT(ISNUMBER(G39))),"Não",IF(AND(B39=INT(B39),B39&lt;=TODAY(),COUNTIF('Parâmetros'!$E$2:$E$6,D39)=1,E39=INT(E39),F39=INT(F39),G39=INT(G39),E39&gt;=0,F39&gt;=0,G39&gt;=0,F39&lt;=E39,COUNTIFS($B$2:$B$201,B39,$D$2:$D$201,D39)=1),"Sim","Não"))))</f>
        <v/>
      </c>
      <c r="M39" s="12" t="n"/>
    </row>
    <row r="40" ht="22" customHeight="1">
      <c r="A40" s="16">
        <f>IF(B40="","","REG-"&amp;TEXT(ROW()-1,"000"))</f>
        <v/>
      </c>
      <c r="B40" s="17" t="n"/>
      <c r="C40" s="16">
        <f>IF(B40="","",IFERROR(CHOOSE(WEEKDAY(B40,2),"segunda-feira","terça-feira","quarta-feira","quinta-feira","sexta-feira","sábado","domingo"),"Data inválida"))</f>
        <v/>
      </c>
      <c r="D40" s="18" t="n"/>
      <c r="E40" s="19" t="n"/>
      <c r="F40" s="19" t="n"/>
      <c r="G40" s="19" t="n"/>
      <c r="H40" s="20">
        <f>IF(COUNTA(B40,D40:G40)=0,"",IF(OR(B40="",D40="",E40="",F40="",G40=""),"",IF(AND(ISNUMBER(F40),ISNUMBER(G40)),F40+G40,"")))</f>
        <v/>
      </c>
      <c r="I40" s="33">
        <f>IF(OR(E40="",F40="",NOT(ISNUMBER(E40)),NOT(ISNUMBER(F40)),E40=0),"",IFERROR(F40/E40,""))</f>
        <v/>
      </c>
      <c r="J40" s="33">
        <f>IF(OR(E40="",H40="",NOT(ISNUMBER(E40)),NOT(ISNUMBER(H40)),E40=0),"",IFERROR(H40/E40,""))</f>
        <v/>
      </c>
      <c r="K40" s="22">
        <f>IF(COUNTA(B40,D40:G40)=0,"",IF(OR(B40="",D40="",E40="",F40="",G40=""),"Preenchimento incompleto",IF(COUNTIFS($B$2:$B$201,B40,$D$2:$D$201,D40)&gt;1,"Duplicidade: data e faixa",IF(L40="Não","Revisar dados",IF(OR(B40&lt;'Parâmetros'!$B$2,B40&gt;'Parâmetros'!$B$3),"Fora do período analisado",IF(AND(E40=0,G40&gt;0),"Procura sem oferta",IF(E40=0,"Sem oferta",IF(J40&gt;='Parâmetros'!$B$6,"Pico de procura",IF(I40&gt;='Parâmetros'!$B$5,"Alta ocupação",IF(AND(I40&lt;'Parâmetros'!$B$4,G40=0),"Baixa utilização","Normal"))))))))))</f>
        <v/>
      </c>
      <c r="L40" s="16">
        <f>IF(COUNTA(B40,D40:G40)=0,"",IF(OR(B40="",D40="",E40="",F40="",G40=""),"Não",IF(OR(NOT(ISNUMBER(B40)),NOT(ISNUMBER(E40)),NOT(ISNUMBER(F40)),NOT(ISNUMBER(G40))),"Não",IF(AND(B40=INT(B40),B40&lt;=TODAY(),COUNTIF('Parâmetros'!$E$2:$E$6,D40)=1,E40=INT(E40),F40=INT(F40),G40=INT(G40),E40&gt;=0,F40&gt;=0,G40&gt;=0,F40&lt;=E40,COUNTIFS($B$2:$B$201,B40,$D$2:$D$201,D40)=1),"Sim","Não"))))</f>
        <v/>
      </c>
      <c r="M40" s="12" t="n"/>
    </row>
    <row r="41" ht="22" customHeight="1">
      <c r="A41" s="16">
        <f>IF(B41="","","REG-"&amp;TEXT(ROW()-1,"000"))</f>
        <v/>
      </c>
      <c r="B41" s="17" t="n"/>
      <c r="C41" s="16">
        <f>IF(B41="","",IFERROR(CHOOSE(WEEKDAY(B41,2),"segunda-feira","terça-feira","quarta-feira","quinta-feira","sexta-feira","sábado","domingo"),"Data inválida"))</f>
        <v/>
      </c>
      <c r="D41" s="18" t="n"/>
      <c r="E41" s="19" t="n"/>
      <c r="F41" s="19" t="n"/>
      <c r="G41" s="19" t="n"/>
      <c r="H41" s="20">
        <f>IF(COUNTA(B41,D41:G41)=0,"",IF(OR(B41="",D41="",E41="",F41="",G41=""),"",IF(AND(ISNUMBER(F41),ISNUMBER(G41)),F41+G41,"")))</f>
        <v/>
      </c>
      <c r="I41" s="33">
        <f>IF(OR(E41="",F41="",NOT(ISNUMBER(E41)),NOT(ISNUMBER(F41)),E41=0),"",IFERROR(F41/E41,""))</f>
        <v/>
      </c>
      <c r="J41" s="33">
        <f>IF(OR(E41="",H41="",NOT(ISNUMBER(E41)),NOT(ISNUMBER(H41)),E41=0),"",IFERROR(H41/E41,""))</f>
        <v/>
      </c>
      <c r="K41" s="22">
        <f>IF(COUNTA(B41,D41:G41)=0,"",IF(OR(B41="",D41="",E41="",F41="",G41=""),"Preenchimento incompleto",IF(COUNTIFS($B$2:$B$201,B41,$D$2:$D$201,D41)&gt;1,"Duplicidade: data e faixa",IF(L41="Não","Revisar dados",IF(OR(B41&lt;'Parâmetros'!$B$2,B41&gt;'Parâmetros'!$B$3),"Fora do período analisado",IF(AND(E41=0,G41&gt;0),"Procura sem oferta",IF(E41=0,"Sem oferta",IF(J41&gt;='Parâmetros'!$B$6,"Pico de procura",IF(I41&gt;='Parâmetros'!$B$5,"Alta ocupação",IF(AND(I41&lt;'Parâmetros'!$B$4,G41=0),"Baixa utilização","Normal"))))))))))</f>
        <v/>
      </c>
      <c r="L41" s="16">
        <f>IF(COUNTA(B41,D41:G41)=0,"",IF(OR(B41="",D41="",E41="",F41="",G41=""),"Não",IF(OR(NOT(ISNUMBER(B41)),NOT(ISNUMBER(E41)),NOT(ISNUMBER(F41)),NOT(ISNUMBER(G41))),"Não",IF(AND(B41=INT(B41),B41&lt;=TODAY(),COUNTIF('Parâmetros'!$E$2:$E$6,D41)=1,E41=INT(E41),F41=INT(F41),G41=INT(G41),E41&gt;=0,F41&gt;=0,G41&gt;=0,F41&lt;=E41,COUNTIFS($B$2:$B$201,B41,$D$2:$D$201,D41)=1),"Sim","Não"))))</f>
        <v/>
      </c>
      <c r="M41" s="12" t="n"/>
    </row>
    <row r="42" ht="22" customHeight="1">
      <c r="A42" s="16">
        <f>IF(B42="","","REG-"&amp;TEXT(ROW()-1,"000"))</f>
        <v/>
      </c>
      <c r="B42" s="17" t="n"/>
      <c r="C42" s="16">
        <f>IF(B42="","",IFERROR(CHOOSE(WEEKDAY(B42,2),"segunda-feira","terça-feira","quarta-feira","quinta-feira","sexta-feira","sábado","domingo"),"Data inválida"))</f>
        <v/>
      </c>
      <c r="D42" s="18" t="n"/>
      <c r="E42" s="19" t="n"/>
      <c r="F42" s="19" t="n"/>
      <c r="G42" s="19" t="n"/>
      <c r="H42" s="20">
        <f>IF(COUNTA(B42,D42:G42)=0,"",IF(OR(B42="",D42="",E42="",F42="",G42=""),"",IF(AND(ISNUMBER(F42),ISNUMBER(G42)),F42+G42,"")))</f>
        <v/>
      </c>
      <c r="I42" s="33">
        <f>IF(OR(E42="",F42="",NOT(ISNUMBER(E42)),NOT(ISNUMBER(F42)),E42=0),"",IFERROR(F42/E42,""))</f>
        <v/>
      </c>
      <c r="J42" s="33">
        <f>IF(OR(E42="",H42="",NOT(ISNUMBER(E42)),NOT(ISNUMBER(H42)),E42=0),"",IFERROR(H42/E42,""))</f>
        <v/>
      </c>
      <c r="K42" s="22">
        <f>IF(COUNTA(B42,D42:G42)=0,"",IF(OR(B42="",D42="",E42="",F42="",G42=""),"Preenchimento incompleto",IF(COUNTIFS($B$2:$B$201,B42,$D$2:$D$201,D42)&gt;1,"Duplicidade: data e faixa",IF(L42="Não","Revisar dados",IF(OR(B42&lt;'Parâmetros'!$B$2,B42&gt;'Parâmetros'!$B$3),"Fora do período analisado",IF(AND(E42=0,G42&gt;0),"Procura sem oferta",IF(E42=0,"Sem oferta",IF(J42&gt;='Parâmetros'!$B$6,"Pico de procura",IF(I42&gt;='Parâmetros'!$B$5,"Alta ocupação",IF(AND(I42&lt;'Parâmetros'!$B$4,G42=0),"Baixa utilização","Normal"))))))))))</f>
        <v/>
      </c>
      <c r="L42" s="16">
        <f>IF(COUNTA(B42,D42:G42)=0,"",IF(OR(B42="",D42="",E42="",F42="",G42=""),"Não",IF(OR(NOT(ISNUMBER(B42)),NOT(ISNUMBER(E42)),NOT(ISNUMBER(F42)),NOT(ISNUMBER(G42))),"Não",IF(AND(B42=INT(B42),B42&lt;=TODAY(),COUNTIF('Parâmetros'!$E$2:$E$6,D42)=1,E42=INT(E42),F42=INT(F42),G42=INT(G42),E42&gt;=0,F42&gt;=0,G42&gt;=0,F42&lt;=E42,COUNTIFS($B$2:$B$201,B42,$D$2:$D$201,D42)=1),"Sim","Não"))))</f>
        <v/>
      </c>
      <c r="M42" s="12" t="n"/>
    </row>
    <row r="43" ht="22" customHeight="1">
      <c r="A43" s="16">
        <f>IF(B43="","","REG-"&amp;TEXT(ROW()-1,"000"))</f>
        <v/>
      </c>
      <c r="B43" s="17" t="n"/>
      <c r="C43" s="16">
        <f>IF(B43="","",IFERROR(CHOOSE(WEEKDAY(B43,2),"segunda-feira","terça-feira","quarta-feira","quinta-feira","sexta-feira","sábado","domingo"),"Data inválida"))</f>
        <v/>
      </c>
      <c r="D43" s="18" t="n"/>
      <c r="E43" s="19" t="n"/>
      <c r="F43" s="19" t="n"/>
      <c r="G43" s="19" t="n"/>
      <c r="H43" s="20">
        <f>IF(COUNTA(B43,D43:G43)=0,"",IF(OR(B43="",D43="",E43="",F43="",G43=""),"",IF(AND(ISNUMBER(F43),ISNUMBER(G43)),F43+G43,"")))</f>
        <v/>
      </c>
      <c r="I43" s="33">
        <f>IF(OR(E43="",F43="",NOT(ISNUMBER(E43)),NOT(ISNUMBER(F43)),E43=0),"",IFERROR(F43/E43,""))</f>
        <v/>
      </c>
      <c r="J43" s="33">
        <f>IF(OR(E43="",H43="",NOT(ISNUMBER(E43)),NOT(ISNUMBER(H43)),E43=0),"",IFERROR(H43/E43,""))</f>
        <v/>
      </c>
      <c r="K43" s="22">
        <f>IF(COUNTA(B43,D43:G43)=0,"",IF(OR(B43="",D43="",E43="",F43="",G43=""),"Preenchimento incompleto",IF(COUNTIFS($B$2:$B$201,B43,$D$2:$D$201,D43)&gt;1,"Duplicidade: data e faixa",IF(L43="Não","Revisar dados",IF(OR(B43&lt;'Parâmetros'!$B$2,B43&gt;'Parâmetros'!$B$3),"Fora do período analisado",IF(AND(E43=0,G43&gt;0),"Procura sem oferta",IF(E43=0,"Sem oferta",IF(J43&gt;='Parâmetros'!$B$6,"Pico de procura",IF(I43&gt;='Parâmetros'!$B$5,"Alta ocupação",IF(AND(I43&lt;'Parâmetros'!$B$4,G43=0),"Baixa utilização","Normal"))))))))))</f>
        <v/>
      </c>
      <c r="L43" s="16">
        <f>IF(COUNTA(B43,D43:G43)=0,"",IF(OR(B43="",D43="",E43="",F43="",G43=""),"Não",IF(OR(NOT(ISNUMBER(B43)),NOT(ISNUMBER(E43)),NOT(ISNUMBER(F43)),NOT(ISNUMBER(G43))),"Não",IF(AND(B43=INT(B43),B43&lt;=TODAY(),COUNTIF('Parâmetros'!$E$2:$E$6,D43)=1,E43=INT(E43),F43=INT(F43),G43=INT(G43),E43&gt;=0,F43&gt;=0,G43&gt;=0,F43&lt;=E43,COUNTIFS($B$2:$B$201,B43,$D$2:$D$201,D43)=1),"Sim","Não"))))</f>
        <v/>
      </c>
      <c r="M43" s="12" t="n"/>
    </row>
    <row r="44" ht="22" customHeight="1">
      <c r="A44" s="16">
        <f>IF(B44="","","REG-"&amp;TEXT(ROW()-1,"000"))</f>
        <v/>
      </c>
      <c r="B44" s="17" t="n"/>
      <c r="C44" s="16">
        <f>IF(B44="","",IFERROR(CHOOSE(WEEKDAY(B44,2),"segunda-feira","terça-feira","quarta-feira","quinta-feira","sexta-feira","sábado","domingo"),"Data inválida"))</f>
        <v/>
      </c>
      <c r="D44" s="18" t="n"/>
      <c r="E44" s="19" t="n"/>
      <c r="F44" s="19" t="n"/>
      <c r="G44" s="19" t="n"/>
      <c r="H44" s="20">
        <f>IF(COUNTA(B44,D44:G44)=0,"",IF(OR(B44="",D44="",E44="",F44="",G44=""),"",IF(AND(ISNUMBER(F44),ISNUMBER(G44)),F44+G44,"")))</f>
        <v/>
      </c>
      <c r="I44" s="33">
        <f>IF(OR(E44="",F44="",NOT(ISNUMBER(E44)),NOT(ISNUMBER(F44)),E44=0),"",IFERROR(F44/E44,""))</f>
        <v/>
      </c>
      <c r="J44" s="33">
        <f>IF(OR(E44="",H44="",NOT(ISNUMBER(E44)),NOT(ISNUMBER(H44)),E44=0),"",IFERROR(H44/E44,""))</f>
        <v/>
      </c>
      <c r="K44" s="22">
        <f>IF(COUNTA(B44,D44:G44)=0,"",IF(OR(B44="",D44="",E44="",F44="",G44=""),"Preenchimento incompleto",IF(COUNTIFS($B$2:$B$201,B44,$D$2:$D$201,D44)&gt;1,"Duplicidade: data e faixa",IF(L44="Não","Revisar dados",IF(OR(B44&lt;'Parâmetros'!$B$2,B44&gt;'Parâmetros'!$B$3),"Fora do período analisado",IF(AND(E44=0,G44&gt;0),"Procura sem oferta",IF(E44=0,"Sem oferta",IF(J44&gt;='Parâmetros'!$B$6,"Pico de procura",IF(I44&gt;='Parâmetros'!$B$5,"Alta ocupação",IF(AND(I44&lt;'Parâmetros'!$B$4,G44=0),"Baixa utilização","Normal"))))))))))</f>
        <v/>
      </c>
      <c r="L44" s="16">
        <f>IF(COUNTA(B44,D44:G44)=0,"",IF(OR(B44="",D44="",E44="",F44="",G44=""),"Não",IF(OR(NOT(ISNUMBER(B44)),NOT(ISNUMBER(E44)),NOT(ISNUMBER(F44)),NOT(ISNUMBER(G44))),"Não",IF(AND(B44=INT(B44),B44&lt;=TODAY(),COUNTIF('Parâmetros'!$E$2:$E$6,D44)=1,E44=INT(E44),F44=INT(F44),G44=INT(G44),E44&gt;=0,F44&gt;=0,G44&gt;=0,F44&lt;=E44,COUNTIFS($B$2:$B$201,B44,$D$2:$D$201,D44)=1),"Sim","Não"))))</f>
        <v/>
      </c>
      <c r="M44" s="12" t="n"/>
    </row>
    <row r="45" ht="22" customHeight="1">
      <c r="A45" s="16">
        <f>IF(B45="","","REG-"&amp;TEXT(ROW()-1,"000"))</f>
        <v/>
      </c>
      <c r="B45" s="17" t="n"/>
      <c r="C45" s="16">
        <f>IF(B45="","",IFERROR(CHOOSE(WEEKDAY(B45,2),"segunda-feira","terça-feira","quarta-feira","quinta-feira","sexta-feira","sábado","domingo"),"Data inválida"))</f>
        <v/>
      </c>
      <c r="D45" s="18" t="n"/>
      <c r="E45" s="19" t="n"/>
      <c r="F45" s="19" t="n"/>
      <c r="G45" s="19" t="n"/>
      <c r="H45" s="20">
        <f>IF(COUNTA(B45,D45:G45)=0,"",IF(OR(B45="",D45="",E45="",F45="",G45=""),"",IF(AND(ISNUMBER(F45),ISNUMBER(G45)),F45+G45,"")))</f>
        <v/>
      </c>
      <c r="I45" s="33">
        <f>IF(OR(E45="",F45="",NOT(ISNUMBER(E45)),NOT(ISNUMBER(F45)),E45=0),"",IFERROR(F45/E45,""))</f>
        <v/>
      </c>
      <c r="J45" s="33">
        <f>IF(OR(E45="",H45="",NOT(ISNUMBER(E45)),NOT(ISNUMBER(H45)),E45=0),"",IFERROR(H45/E45,""))</f>
        <v/>
      </c>
      <c r="K45" s="22">
        <f>IF(COUNTA(B45,D45:G45)=0,"",IF(OR(B45="",D45="",E45="",F45="",G45=""),"Preenchimento incompleto",IF(COUNTIFS($B$2:$B$201,B45,$D$2:$D$201,D45)&gt;1,"Duplicidade: data e faixa",IF(L45="Não","Revisar dados",IF(OR(B45&lt;'Parâmetros'!$B$2,B45&gt;'Parâmetros'!$B$3),"Fora do período analisado",IF(AND(E45=0,G45&gt;0),"Procura sem oferta",IF(E45=0,"Sem oferta",IF(J45&gt;='Parâmetros'!$B$6,"Pico de procura",IF(I45&gt;='Parâmetros'!$B$5,"Alta ocupação",IF(AND(I45&lt;'Parâmetros'!$B$4,G45=0),"Baixa utilização","Normal"))))))))))</f>
        <v/>
      </c>
      <c r="L45" s="16">
        <f>IF(COUNTA(B45,D45:G45)=0,"",IF(OR(B45="",D45="",E45="",F45="",G45=""),"Não",IF(OR(NOT(ISNUMBER(B45)),NOT(ISNUMBER(E45)),NOT(ISNUMBER(F45)),NOT(ISNUMBER(G45))),"Não",IF(AND(B45=INT(B45),B45&lt;=TODAY(),COUNTIF('Parâmetros'!$E$2:$E$6,D45)=1,E45=INT(E45),F45=INT(F45),G45=INT(G45),E45&gt;=0,F45&gt;=0,G45&gt;=0,F45&lt;=E45,COUNTIFS($B$2:$B$201,B45,$D$2:$D$201,D45)=1),"Sim","Não"))))</f>
        <v/>
      </c>
      <c r="M45" s="12" t="n"/>
    </row>
    <row r="46" ht="22" customHeight="1">
      <c r="A46" s="16">
        <f>IF(B46="","","REG-"&amp;TEXT(ROW()-1,"000"))</f>
        <v/>
      </c>
      <c r="B46" s="17" t="n"/>
      <c r="C46" s="16">
        <f>IF(B46="","",IFERROR(CHOOSE(WEEKDAY(B46,2),"segunda-feira","terça-feira","quarta-feira","quinta-feira","sexta-feira","sábado","domingo"),"Data inválida"))</f>
        <v/>
      </c>
      <c r="D46" s="18" t="n"/>
      <c r="E46" s="19" t="n"/>
      <c r="F46" s="19" t="n"/>
      <c r="G46" s="19" t="n"/>
      <c r="H46" s="20">
        <f>IF(COUNTA(B46,D46:G46)=0,"",IF(OR(B46="",D46="",E46="",F46="",G46=""),"",IF(AND(ISNUMBER(F46),ISNUMBER(G46)),F46+G46,"")))</f>
        <v/>
      </c>
      <c r="I46" s="33">
        <f>IF(OR(E46="",F46="",NOT(ISNUMBER(E46)),NOT(ISNUMBER(F46)),E46=0),"",IFERROR(F46/E46,""))</f>
        <v/>
      </c>
      <c r="J46" s="33">
        <f>IF(OR(E46="",H46="",NOT(ISNUMBER(E46)),NOT(ISNUMBER(H46)),E46=0),"",IFERROR(H46/E46,""))</f>
        <v/>
      </c>
      <c r="K46" s="22">
        <f>IF(COUNTA(B46,D46:G46)=0,"",IF(OR(B46="",D46="",E46="",F46="",G46=""),"Preenchimento incompleto",IF(COUNTIFS($B$2:$B$201,B46,$D$2:$D$201,D46)&gt;1,"Duplicidade: data e faixa",IF(L46="Não","Revisar dados",IF(OR(B46&lt;'Parâmetros'!$B$2,B46&gt;'Parâmetros'!$B$3),"Fora do período analisado",IF(AND(E46=0,G46&gt;0),"Procura sem oferta",IF(E46=0,"Sem oferta",IF(J46&gt;='Parâmetros'!$B$6,"Pico de procura",IF(I46&gt;='Parâmetros'!$B$5,"Alta ocupação",IF(AND(I46&lt;'Parâmetros'!$B$4,G46=0),"Baixa utilização","Normal"))))))))))</f>
        <v/>
      </c>
      <c r="L46" s="16">
        <f>IF(COUNTA(B46,D46:G46)=0,"",IF(OR(B46="",D46="",E46="",F46="",G46=""),"Não",IF(OR(NOT(ISNUMBER(B46)),NOT(ISNUMBER(E46)),NOT(ISNUMBER(F46)),NOT(ISNUMBER(G46))),"Não",IF(AND(B46=INT(B46),B46&lt;=TODAY(),COUNTIF('Parâmetros'!$E$2:$E$6,D46)=1,E46=INT(E46),F46=INT(F46),G46=INT(G46),E46&gt;=0,F46&gt;=0,G46&gt;=0,F46&lt;=E46,COUNTIFS($B$2:$B$201,B46,$D$2:$D$201,D46)=1),"Sim","Não"))))</f>
        <v/>
      </c>
      <c r="M46" s="12" t="n"/>
    </row>
    <row r="47" ht="22" customHeight="1">
      <c r="A47" s="16">
        <f>IF(B47="","","REG-"&amp;TEXT(ROW()-1,"000"))</f>
        <v/>
      </c>
      <c r="B47" s="17" t="n"/>
      <c r="C47" s="16">
        <f>IF(B47="","",IFERROR(CHOOSE(WEEKDAY(B47,2),"segunda-feira","terça-feira","quarta-feira","quinta-feira","sexta-feira","sábado","domingo"),"Data inválida"))</f>
        <v/>
      </c>
      <c r="D47" s="18" t="n"/>
      <c r="E47" s="19" t="n"/>
      <c r="F47" s="19" t="n"/>
      <c r="G47" s="19" t="n"/>
      <c r="H47" s="20">
        <f>IF(COUNTA(B47,D47:G47)=0,"",IF(OR(B47="",D47="",E47="",F47="",G47=""),"",IF(AND(ISNUMBER(F47),ISNUMBER(G47)),F47+G47,"")))</f>
        <v/>
      </c>
      <c r="I47" s="33">
        <f>IF(OR(E47="",F47="",NOT(ISNUMBER(E47)),NOT(ISNUMBER(F47)),E47=0),"",IFERROR(F47/E47,""))</f>
        <v/>
      </c>
      <c r="J47" s="33">
        <f>IF(OR(E47="",H47="",NOT(ISNUMBER(E47)),NOT(ISNUMBER(H47)),E47=0),"",IFERROR(H47/E47,""))</f>
        <v/>
      </c>
      <c r="K47" s="22">
        <f>IF(COUNTA(B47,D47:G47)=0,"",IF(OR(B47="",D47="",E47="",F47="",G47=""),"Preenchimento incompleto",IF(COUNTIFS($B$2:$B$201,B47,$D$2:$D$201,D47)&gt;1,"Duplicidade: data e faixa",IF(L47="Não","Revisar dados",IF(OR(B47&lt;'Parâmetros'!$B$2,B47&gt;'Parâmetros'!$B$3),"Fora do período analisado",IF(AND(E47=0,G47&gt;0),"Procura sem oferta",IF(E47=0,"Sem oferta",IF(J47&gt;='Parâmetros'!$B$6,"Pico de procura",IF(I47&gt;='Parâmetros'!$B$5,"Alta ocupação",IF(AND(I47&lt;'Parâmetros'!$B$4,G47=0),"Baixa utilização","Normal"))))))))))</f>
        <v/>
      </c>
      <c r="L47" s="16">
        <f>IF(COUNTA(B47,D47:G47)=0,"",IF(OR(B47="",D47="",E47="",F47="",G47=""),"Não",IF(OR(NOT(ISNUMBER(B47)),NOT(ISNUMBER(E47)),NOT(ISNUMBER(F47)),NOT(ISNUMBER(G47))),"Não",IF(AND(B47=INT(B47),B47&lt;=TODAY(),COUNTIF('Parâmetros'!$E$2:$E$6,D47)=1,E47=INT(E47),F47=INT(F47),G47=INT(G47),E47&gt;=0,F47&gt;=0,G47&gt;=0,F47&lt;=E47,COUNTIFS($B$2:$B$201,B47,$D$2:$D$201,D47)=1),"Sim","Não"))))</f>
        <v/>
      </c>
      <c r="M47" s="12" t="n"/>
    </row>
    <row r="48" ht="22" customHeight="1">
      <c r="A48" s="16">
        <f>IF(B48="","","REG-"&amp;TEXT(ROW()-1,"000"))</f>
        <v/>
      </c>
      <c r="B48" s="17" t="n"/>
      <c r="C48" s="16">
        <f>IF(B48="","",IFERROR(CHOOSE(WEEKDAY(B48,2),"segunda-feira","terça-feira","quarta-feira","quinta-feira","sexta-feira","sábado","domingo"),"Data inválida"))</f>
        <v/>
      </c>
      <c r="D48" s="18" t="n"/>
      <c r="E48" s="19" t="n"/>
      <c r="F48" s="19" t="n"/>
      <c r="G48" s="19" t="n"/>
      <c r="H48" s="20">
        <f>IF(COUNTA(B48,D48:G48)=0,"",IF(OR(B48="",D48="",E48="",F48="",G48=""),"",IF(AND(ISNUMBER(F48),ISNUMBER(G48)),F48+G48,"")))</f>
        <v/>
      </c>
      <c r="I48" s="33">
        <f>IF(OR(E48="",F48="",NOT(ISNUMBER(E48)),NOT(ISNUMBER(F48)),E48=0),"",IFERROR(F48/E48,""))</f>
        <v/>
      </c>
      <c r="J48" s="33">
        <f>IF(OR(E48="",H48="",NOT(ISNUMBER(E48)),NOT(ISNUMBER(H48)),E48=0),"",IFERROR(H48/E48,""))</f>
        <v/>
      </c>
      <c r="K48" s="22">
        <f>IF(COUNTA(B48,D48:G48)=0,"",IF(OR(B48="",D48="",E48="",F48="",G48=""),"Preenchimento incompleto",IF(COUNTIFS($B$2:$B$201,B48,$D$2:$D$201,D48)&gt;1,"Duplicidade: data e faixa",IF(L48="Não","Revisar dados",IF(OR(B48&lt;'Parâmetros'!$B$2,B48&gt;'Parâmetros'!$B$3),"Fora do período analisado",IF(AND(E48=0,G48&gt;0),"Procura sem oferta",IF(E48=0,"Sem oferta",IF(J48&gt;='Parâmetros'!$B$6,"Pico de procura",IF(I48&gt;='Parâmetros'!$B$5,"Alta ocupação",IF(AND(I48&lt;'Parâmetros'!$B$4,G48=0),"Baixa utilização","Normal"))))))))))</f>
        <v/>
      </c>
      <c r="L48" s="16">
        <f>IF(COUNTA(B48,D48:G48)=0,"",IF(OR(B48="",D48="",E48="",F48="",G48=""),"Não",IF(OR(NOT(ISNUMBER(B48)),NOT(ISNUMBER(E48)),NOT(ISNUMBER(F48)),NOT(ISNUMBER(G48))),"Não",IF(AND(B48=INT(B48),B48&lt;=TODAY(),COUNTIF('Parâmetros'!$E$2:$E$6,D48)=1,E48=INT(E48),F48=INT(F48),G48=INT(G48),E48&gt;=0,F48&gt;=0,G48&gt;=0,F48&lt;=E48,COUNTIFS($B$2:$B$201,B48,$D$2:$D$201,D48)=1),"Sim","Não"))))</f>
        <v/>
      </c>
      <c r="M48" s="12" t="n"/>
    </row>
    <row r="49" ht="22" customHeight="1">
      <c r="A49" s="16">
        <f>IF(B49="","","REG-"&amp;TEXT(ROW()-1,"000"))</f>
        <v/>
      </c>
      <c r="B49" s="17" t="n"/>
      <c r="C49" s="16">
        <f>IF(B49="","",IFERROR(CHOOSE(WEEKDAY(B49,2),"segunda-feira","terça-feira","quarta-feira","quinta-feira","sexta-feira","sábado","domingo"),"Data inválida"))</f>
        <v/>
      </c>
      <c r="D49" s="18" t="n"/>
      <c r="E49" s="19" t="n"/>
      <c r="F49" s="19" t="n"/>
      <c r="G49" s="19" t="n"/>
      <c r="H49" s="20">
        <f>IF(COUNTA(B49,D49:G49)=0,"",IF(OR(B49="",D49="",E49="",F49="",G49=""),"",IF(AND(ISNUMBER(F49),ISNUMBER(G49)),F49+G49,"")))</f>
        <v/>
      </c>
      <c r="I49" s="33">
        <f>IF(OR(E49="",F49="",NOT(ISNUMBER(E49)),NOT(ISNUMBER(F49)),E49=0),"",IFERROR(F49/E49,""))</f>
        <v/>
      </c>
      <c r="J49" s="33">
        <f>IF(OR(E49="",H49="",NOT(ISNUMBER(E49)),NOT(ISNUMBER(H49)),E49=0),"",IFERROR(H49/E49,""))</f>
        <v/>
      </c>
      <c r="K49" s="22">
        <f>IF(COUNTA(B49,D49:G49)=0,"",IF(OR(B49="",D49="",E49="",F49="",G49=""),"Preenchimento incompleto",IF(COUNTIFS($B$2:$B$201,B49,$D$2:$D$201,D49)&gt;1,"Duplicidade: data e faixa",IF(L49="Não","Revisar dados",IF(OR(B49&lt;'Parâmetros'!$B$2,B49&gt;'Parâmetros'!$B$3),"Fora do período analisado",IF(AND(E49=0,G49&gt;0),"Procura sem oferta",IF(E49=0,"Sem oferta",IF(J49&gt;='Parâmetros'!$B$6,"Pico de procura",IF(I49&gt;='Parâmetros'!$B$5,"Alta ocupação",IF(AND(I49&lt;'Parâmetros'!$B$4,G49=0),"Baixa utilização","Normal"))))))))))</f>
        <v/>
      </c>
      <c r="L49" s="16">
        <f>IF(COUNTA(B49,D49:G49)=0,"",IF(OR(B49="",D49="",E49="",F49="",G49=""),"Não",IF(OR(NOT(ISNUMBER(B49)),NOT(ISNUMBER(E49)),NOT(ISNUMBER(F49)),NOT(ISNUMBER(G49))),"Não",IF(AND(B49=INT(B49),B49&lt;=TODAY(),COUNTIF('Parâmetros'!$E$2:$E$6,D49)=1,E49=INT(E49),F49=INT(F49),G49=INT(G49),E49&gt;=0,F49&gt;=0,G49&gt;=0,F49&lt;=E49,COUNTIFS($B$2:$B$201,B49,$D$2:$D$201,D49)=1),"Sim","Não"))))</f>
        <v/>
      </c>
      <c r="M49" s="12" t="n"/>
    </row>
    <row r="50" ht="22" customHeight="1">
      <c r="A50" s="16">
        <f>IF(B50="","","REG-"&amp;TEXT(ROW()-1,"000"))</f>
        <v/>
      </c>
      <c r="B50" s="17" t="n"/>
      <c r="C50" s="16">
        <f>IF(B50="","",IFERROR(CHOOSE(WEEKDAY(B50,2),"segunda-feira","terça-feira","quarta-feira","quinta-feira","sexta-feira","sábado","domingo"),"Data inválida"))</f>
        <v/>
      </c>
      <c r="D50" s="18" t="n"/>
      <c r="E50" s="19" t="n"/>
      <c r="F50" s="19" t="n"/>
      <c r="G50" s="19" t="n"/>
      <c r="H50" s="20">
        <f>IF(COUNTA(B50,D50:G50)=0,"",IF(OR(B50="",D50="",E50="",F50="",G50=""),"",IF(AND(ISNUMBER(F50),ISNUMBER(G50)),F50+G50,"")))</f>
        <v/>
      </c>
      <c r="I50" s="33">
        <f>IF(OR(E50="",F50="",NOT(ISNUMBER(E50)),NOT(ISNUMBER(F50)),E50=0),"",IFERROR(F50/E50,""))</f>
        <v/>
      </c>
      <c r="J50" s="33">
        <f>IF(OR(E50="",H50="",NOT(ISNUMBER(E50)),NOT(ISNUMBER(H50)),E50=0),"",IFERROR(H50/E50,""))</f>
        <v/>
      </c>
      <c r="K50" s="22">
        <f>IF(COUNTA(B50,D50:G50)=0,"",IF(OR(B50="",D50="",E50="",F50="",G50=""),"Preenchimento incompleto",IF(COUNTIFS($B$2:$B$201,B50,$D$2:$D$201,D50)&gt;1,"Duplicidade: data e faixa",IF(L50="Não","Revisar dados",IF(OR(B50&lt;'Parâmetros'!$B$2,B50&gt;'Parâmetros'!$B$3),"Fora do período analisado",IF(AND(E50=0,G50&gt;0),"Procura sem oferta",IF(E50=0,"Sem oferta",IF(J50&gt;='Parâmetros'!$B$6,"Pico de procura",IF(I50&gt;='Parâmetros'!$B$5,"Alta ocupação",IF(AND(I50&lt;'Parâmetros'!$B$4,G50=0),"Baixa utilização","Normal"))))))))))</f>
        <v/>
      </c>
      <c r="L50" s="16">
        <f>IF(COUNTA(B50,D50:G50)=0,"",IF(OR(B50="",D50="",E50="",F50="",G50=""),"Não",IF(OR(NOT(ISNUMBER(B50)),NOT(ISNUMBER(E50)),NOT(ISNUMBER(F50)),NOT(ISNUMBER(G50))),"Não",IF(AND(B50=INT(B50),B50&lt;=TODAY(),COUNTIF('Parâmetros'!$E$2:$E$6,D50)=1,E50=INT(E50),F50=INT(F50),G50=INT(G50),E50&gt;=0,F50&gt;=0,G50&gt;=0,F50&lt;=E50,COUNTIFS($B$2:$B$201,B50,$D$2:$D$201,D50)=1),"Sim","Não"))))</f>
        <v/>
      </c>
      <c r="M50" s="12" t="n"/>
    </row>
    <row r="51" ht="22" customHeight="1">
      <c r="A51" s="16">
        <f>IF(B51="","","REG-"&amp;TEXT(ROW()-1,"000"))</f>
        <v/>
      </c>
      <c r="B51" s="17" t="n"/>
      <c r="C51" s="16">
        <f>IF(B51="","",IFERROR(CHOOSE(WEEKDAY(B51,2),"segunda-feira","terça-feira","quarta-feira","quinta-feira","sexta-feira","sábado","domingo"),"Data inválida"))</f>
        <v/>
      </c>
      <c r="D51" s="18" t="n"/>
      <c r="E51" s="19" t="n"/>
      <c r="F51" s="19" t="n"/>
      <c r="G51" s="19" t="n"/>
      <c r="H51" s="20">
        <f>IF(COUNTA(B51,D51:G51)=0,"",IF(OR(B51="",D51="",E51="",F51="",G51=""),"",IF(AND(ISNUMBER(F51),ISNUMBER(G51)),F51+G51,"")))</f>
        <v/>
      </c>
      <c r="I51" s="33">
        <f>IF(OR(E51="",F51="",NOT(ISNUMBER(E51)),NOT(ISNUMBER(F51)),E51=0),"",IFERROR(F51/E51,""))</f>
        <v/>
      </c>
      <c r="J51" s="33">
        <f>IF(OR(E51="",H51="",NOT(ISNUMBER(E51)),NOT(ISNUMBER(H51)),E51=0),"",IFERROR(H51/E51,""))</f>
        <v/>
      </c>
      <c r="K51" s="22">
        <f>IF(COUNTA(B51,D51:G51)=0,"",IF(OR(B51="",D51="",E51="",F51="",G51=""),"Preenchimento incompleto",IF(COUNTIFS($B$2:$B$201,B51,$D$2:$D$201,D51)&gt;1,"Duplicidade: data e faixa",IF(L51="Não","Revisar dados",IF(OR(B51&lt;'Parâmetros'!$B$2,B51&gt;'Parâmetros'!$B$3),"Fora do período analisado",IF(AND(E51=0,G51&gt;0),"Procura sem oferta",IF(E51=0,"Sem oferta",IF(J51&gt;='Parâmetros'!$B$6,"Pico de procura",IF(I51&gt;='Parâmetros'!$B$5,"Alta ocupação",IF(AND(I51&lt;'Parâmetros'!$B$4,G51=0),"Baixa utilização","Normal"))))))))))</f>
        <v/>
      </c>
      <c r="L51" s="16">
        <f>IF(COUNTA(B51,D51:G51)=0,"",IF(OR(B51="",D51="",E51="",F51="",G51=""),"Não",IF(OR(NOT(ISNUMBER(B51)),NOT(ISNUMBER(E51)),NOT(ISNUMBER(F51)),NOT(ISNUMBER(G51))),"Não",IF(AND(B51=INT(B51),B51&lt;=TODAY(),COUNTIF('Parâmetros'!$E$2:$E$6,D51)=1,E51=INT(E51),F51=INT(F51),G51=INT(G51),E51&gt;=0,F51&gt;=0,G51&gt;=0,F51&lt;=E51,COUNTIFS($B$2:$B$201,B51,$D$2:$D$201,D51)=1),"Sim","Não"))))</f>
        <v/>
      </c>
      <c r="M51" s="12" t="n"/>
    </row>
    <row r="52" ht="22" customHeight="1">
      <c r="A52" s="16">
        <f>IF(B52="","","REG-"&amp;TEXT(ROW()-1,"000"))</f>
        <v/>
      </c>
      <c r="B52" s="17" t="n"/>
      <c r="C52" s="16">
        <f>IF(B52="","",IFERROR(CHOOSE(WEEKDAY(B52,2),"segunda-feira","terça-feira","quarta-feira","quinta-feira","sexta-feira","sábado","domingo"),"Data inválida"))</f>
        <v/>
      </c>
      <c r="D52" s="18" t="n"/>
      <c r="E52" s="19" t="n"/>
      <c r="F52" s="19" t="n"/>
      <c r="G52" s="19" t="n"/>
      <c r="H52" s="20">
        <f>IF(COUNTA(B52,D52:G52)=0,"",IF(OR(B52="",D52="",E52="",F52="",G52=""),"",IF(AND(ISNUMBER(F52),ISNUMBER(G52)),F52+G52,"")))</f>
        <v/>
      </c>
      <c r="I52" s="33">
        <f>IF(OR(E52="",F52="",NOT(ISNUMBER(E52)),NOT(ISNUMBER(F52)),E52=0),"",IFERROR(F52/E52,""))</f>
        <v/>
      </c>
      <c r="J52" s="33">
        <f>IF(OR(E52="",H52="",NOT(ISNUMBER(E52)),NOT(ISNUMBER(H52)),E52=0),"",IFERROR(H52/E52,""))</f>
        <v/>
      </c>
      <c r="K52" s="22">
        <f>IF(COUNTA(B52,D52:G52)=0,"",IF(OR(B52="",D52="",E52="",F52="",G52=""),"Preenchimento incompleto",IF(COUNTIFS($B$2:$B$201,B52,$D$2:$D$201,D52)&gt;1,"Duplicidade: data e faixa",IF(L52="Não","Revisar dados",IF(OR(B52&lt;'Parâmetros'!$B$2,B52&gt;'Parâmetros'!$B$3),"Fora do período analisado",IF(AND(E52=0,G52&gt;0),"Procura sem oferta",IF(E52=0,"Sem oferta",IF(J52&gt;='Parâmetros'!$B$6,"Pico de procura",IF(I52&gt;='Parâmetros'!$B$5,"Alta ocupação",IF(AND(I52&lt;'Parâmetros'!$B$4,G52=0),"Baixa utilização","Normal"))))))))))</f>
        <v/>
      </c>
      <c r="L52" s="16">
        <f>IF(COUNTA(B52,D52:G52)=0,"",IF(OR(B52="",D52="",E52="",F52="",G52=""),"Não",IF(OR(NOT(ISNUMBER(B52)),NOT(ISNUMBER(E52)),NOT(ISNUMBER(F52)),NOT(ISNUMBER(G52))),"Não",IF(AND(B52=INT(B52),B52&lt;=TODAY(),COUNTIF('Parâmetros'!$E$2:$E$6,D52)=1,E52=INT(E52),F52=INT(F52),G52=INT(G52),E52&gt;=0,F52&gt;=0,G52&gt;=0,F52&lt;=E52,COUNTIFS($B$2:$B$201,B52,$D$2:$D$201,D52)=1),"Sim","Não"))))</f>
        <v/>
      </c>
      <c r="M52" s="12" t="n"/>
    </row>
    <row r="53" ht="22" customHeight="1">
      <c r="A53" s="16">
        <f>IF(B53="","","REG-"&amp;TEXT(ROW()-1,"000"))</f>
        <v/>
      </c>
      <c r="B53" s="17" t="n"/>
      <c r="C53" s="16">
        <f>IF(B53="","",IFERROR(CHOOSE(WEEKDAY(B53,2),"segunda-feira","terça-feira","quarta-feira","quinta-feira","sexta-feira","sábado","domingo"),"Data inválida"))</f>
        <v/>
      </c>
      <c r="D53" s="18" t="n"/>
      <c r="E53" s="19" t="n"/>
      <c r="F53" s="19" t="n"/>
      <c r="G53" s="19" t="n"/>
      <c r="H53" s="20">
        <f>IF(COUNTA(B53,D53:G53)=0,"",IF(OR(B53="",D53="",E53="",F53="",G53=""),"",IF(AND(ISNUMBER(F53),ISNUMBER(G53)),F53+G53,"")))</f>
        <v/>
      </c>
      <c r="I53" s="33">
        <f>IF(OR(E53="",F53="",NOT(ISNUMBER(E53)),NOT(ISNUMBER(F53)),E53=0),"",IFERROR(F53/E53,""))</f>
        <v/>
      </c>
      <c r="J53" s="33">
        <f>IF(OR(E53="",H53="",NOT(ISNUMBER(E53)),NOT(ISNUMBER(H53)),E53=0),"",IFERROR(H53/E53,""))</f>
        <v/>
      </c>
      <c r="K53" s="22">
        <f>IF(COUNTA(B53,D53:G53)=0,"",IF(OR(B53="",D53="",E53="",F53="",G53=""),"Preenchimento incompleto",IF(COUNTIFS($B$2:$B$201,B53,$D$2:$D$201,D53)&gt;1,"Duplicidade: data e faixa",IF(L53="Não","Revisar dados",IF(OR(B53&lt;'Parâmetros'!$B$2,B53&gt;'Parâmetros'!$B$3),"Fora do período analisado",IF(AND(E53=0,G53&gt;0),"Procura sem oferta",IF(E53=0,"Sem oferta",IF(J53&gt;='Parâmetros'!$B$6,"Pico de procura",IF(I53&gt;='Parâmetros'!$B$5,"Alta ocupação",IF(AND(I53&lt;'Parâmetros'!$B$4,G53=0),"Baixa utilização","Normal"))))))))))</f>
        <v/>
      </c>
      <c r="L53" s="16">
        <f>IF(COUNTA(B53,D53:G53)=0,"",IF(OR(B53="",D53="",E53="",F53="",G53=""),"Não",IF(OR(NOT(ISNUMBER(B53)),NOT(ISNUMBER(E53)),NOT(ISNUMBER(F53)),NOT(ISNUMBER(G53))),"Não",IF(AND(B53=INT(B53),B53&lt;=TODAY(),COUNTIF('Parâmetros'!$E$2:$E$6,D53)=1,E53=INT(E53),F53=INT(F53),G53=INT(G53),E53&gt;=0,F53&gt;=0,G53&gt;=0,F53&lt;=E53,COUNTIFS($B$2:$B$201,B53,$D$2:$D$201,D53)=1),"Sim","Não"))))</f>
        <v/>
      </c>
      <c r="M53" s="12" t="n"/>
    </row>
    <row r="54" ht="22" customHeight="1">
      <c r="A54" s="16">
        <f>IF(B54="","","REG-"&amp;TEXT(ROW()-1,"000"))</f>
        <v/>
      </c>
      <c r="B54" s="17" t="n"/>
      <c r="C54" s="16">
        <f>IF(B54="","",IFERROR(CHOOSE(WEEKDAY(B54,2),"segunda-feira","terça-feira","quarta-feira","quinta-feira","sexta-feira","sábado","domingo"),"Data inválida"))</f>
        <v/>
      </c>
      <c r="D54" s="18" t="n"/>
      <c r="E54" s="19" t="n"/>
      <c r="F54" s="19" t="n"/>
      <c r="G54" s="19" t="n"/>
      <c r="H54" s="20">
        <f>IF(COUNTA(B54,D54:G54)=0,"",IF(OR(B54="",D54="",E54="",F54="",G54=""),"",IF(AND(ISNUMBER(F54),ISNUMBER(G54)),F54+G54,"")))</f>
        <v/>
      </c>
      <c r="I54" s="33">
        <f>IF(OR(E54="",F54="",NOT(ISNUMBER(E54)),NOT(ISNUMBER(F54)),E54=0),"",IFERROR(F54/E54,""))</f>
        <v/>
      </c>
      <c r="J54" s="33">
        <f>IF(OR(E54="",H54="",NOT(ISNUMBER(E54)),NOT(ISNUMBER(H54)),E54=0),"",IFERROR(H54/E54,""))</f>
        <v/>
      </c>
      <c r="K54" s="22">
        <f>IF(COUNTA(B54,D54:G54)=0,"",IF(OR(B54="",D54="",E54="",F54="",G54=""),"Preenchimento incompleto",IF(COUNTIFS($B$2:$B$201,B54,$D$2:$D$201,D54)&gt;1,"Duplicidade: data e faixa",IF(L54="Não","Revisar dados",IF(OR(B54&lt;'Parâmetros'!$B$2,B54&gt;'Parâmetros'!$B$3),"Fora do período analisado",IF(AND(E54=0,G54&gt;0),"Procura sem oferta",IF(E54=0,"Sem oferta",IF(J54&gt;='Parâmetros'!$B$6,"Pico de procura",IF(I54&gt;='Parâmetros'!$B$5,"Alta ocupação",IF(AND(I54&lt;'Parâmetros'!$B$4,G54=0),"Baixa utilização","Normal"))))))))))</f>
        <v/>
      </c>
      <c r="L54" s="16">
        <f>IF(COUNTA(B54,D54:G54)=0,"",IF(OR(B54="",D54="",E54="",F54="",G54=""),"Não",IF(OR(NOT(ISNUMBER(B54)),NOT(ISNUMBER(E54)),NOT(ISNUMBER(F54)),NOT(ISNUMBER(G54))),"Não",IF(AND(B54=INT(B54),B54&lt;=TODAY(),COUNTIF('Parâmetros'!$E$2:$E$6,D54)=1,E54=INT(E54),F54=INT(F54),G54=INT(G54),E54&gt;=0,F54&gt;=0,G54&gt;=0,F54&lt;=E54,COUNTIFS($B$2:$B$201,B54,$D$2:$D$201,D54)=1),"Sim","Não"))))</f>
        <v/>
      </c>
      <c r="M54" s="12" t="n"/>
    </row>
    <row r="55" ht="22" customHeight="1">
      <c r="A55" s="16">
        <f>IF(B55="","","REG-"&amp;TEXT(ROW()-1,"000"))</f>
        <v/>
      </c>
      <c r="B55" s="17" t="n"/>
      <c r="C55" s="16">
        <f>IF(B55="","",IFERROR(CHOOSE(WEEKDAY(B55,2),"segunda-feira","terça-feira","quarta-feira","quinta-feira","sexta-feira","sábado","domingo"),"Data inválida"))</f>
        <v/>
      </c>
      <c r="D55" s="18" t="n"/>
      <c r="E55" s="19" t="n"/>
      <c r="F55" s="19" t="n"/>
      <c r="G55" s="19" t="n"/>
      <c r="H55" s="20">
        <f>IF(COUNTA(B55,D55:G55)=0,"",IF(OR(B55="",D55="",E55="",F55="",G55=""),"",IF(AND(ISNUMBER(F55),ISNUMBER(G55)),F55+G55,"")))</f>
        <v/>
      </c>
      <c r="I55" s="33">
        <f>IF(OR(E55="",F55="",NOT(ISNUMBER(E55)),NOT(ISNUMBER(F55)),E55=0),"",IFERROR(F55/E55,""))</f>
        <v/>
      </c>
      <c r="J55" s="33">
        <f>IF(OR(E55="",H55="",NOT(ISNUMBER(E55)),NOT(ISNUMBER(H55)),E55=0),"",IFERROR(H55/E55,""))</f>
        <v/>
      </c>
      <c r="K55" s="22">
        <f>IF(COUNTA(B55,D55:G55)=0,"",IF(OR(B55="",D55="",E55="",F55="",G55=""),"Preenchimento incompleto",IF(COUNTIFS($B$2:$B$201,B55,$D$2:$D$201,D55)&gt;1,"Duplicidade: data e faixa",IF(L55="Não","Revisar dados",IF(OR(B55&lt;'Parâmetros'!$B$2,B55&gt;'Parâmetros'!$B$3),"Fora do período analisado",IF(AND(E55=0,G55&gt;0),"Procura sem oferta",IF(E55=0,"Sem oferta",IF(J55&gt;='Parâmetros'!$B$6,"Pico de procura",IF(I55&gt;='Parâmetros'!$B$5,"Alta ocupação",IF(AND(I55&lt;'Parâmetros'!$B$4,G55=0),"Baixa utilização","Normal"))))))))))</f>
        <v/>
      </c>
      <c r="L55" s="16">
        <f>IF(COUNTA(B55,D55:G55)=0,"",IF(OR(B55="",D55="",E55="",F55="",G55=""),"Não",IF(OR(NOT(ISNUMBER(B55)),NOT(ISNUMBER(E55)),NOT(ISNUMBER(F55)),NOT(ISNUMBER(G55))),"Não",IF(AND(B55=INT(B55),B55&lt;=TODAY(),COUNTIF('Parâmetros'!$E$2:$E$6,D55)=1,E55=INT(E55),F55=INT(F55),G55=INT(G55),E55&gt;=0,F55&gt;=0,G55&gt;=0,F55&lt;=E55,COUNTIFS($B$2:$B$201,B55,$D$2:$D$201,D55)=1),"Sim","Não"))))</f>
        <v/>
      </c>
      <c r="M55" s="12" t="n"/>
    </row>
    <row r="56" ht="22" customHeight="1">
      <c r="A56" s="16">
        <f>IF(B56="","","REG-"&amp;TEXT(ROW()-1,"000"))</f>
        <v/>
      </c>
      <c r="B56" s="17" t="n"/>
      <c r="C56" s="16">
        <f>IF(B56="","",IFERROR(CHOOSE(WEEKDAY(B56,2),"segunda-feira","terça-feira","quarta-feira","quinta-feira","sexta-feira","sábado","domingo"),"Data inválida"))</f>
        <v/>
      </c>
      <c r="D56" s="18" t="n"/>
      <c r="E56" s="19" t="n"/>
      <c r="F56" s="19" t="n"/>
      <c r="G56" s="19" t="n"/>
      <c r="H56" s="20">
        <f>IF(COUNTA(B56,D56:G56)=0,"",IF(OR(B56="",D56="",E56="",F56="",G56=""),"",IF(AND(ISNUMBER(F56),ISNUMBER(G56)),F56+G56,"")))</f>
        <v/>
      </c>
      <c r="I56" s="33">
        <f>IF(OR(E56="",F56="",NOT(ISNUMBER(E56)),NOT(ISNUMBER(F56)),E56=0),"",IFERROR(F56/E56,""))</f>
        <v/>
      </c>
      <c r="J56" s="33">
        <f>IF(OR(E56="",H56="",NOT(ISNUMBER(E56)),NOT(ISNUMBER(H56)),E56=0),"",IFERROR(H56/E56,""))</f>
        <v/>
      </c>
      <c r="K56" s="22">
        <f>IF(COUNTA(B56,D56:G56)=0,"",IF(OR(B56="",D56="",E56="",F56="",G56=""),"Preenchimento incompleto",IF(COUNTIFS($B$2:$B$201,B56,$D$2:$D$201,D56)&gt;1,"Duplicidade: data e faixa",IF(L56="Não","Revisar dados",IF(OR(B56&lt;'Parâmetros'!$B$2,B56&gt;'Parâmetros'!$B$3),"Fora do período analisado",IF(AND(E56=0,G56&gt;0),"Procura sem oferta",IF(E56=0,"Sem oferta",IF(J56&gt;='Parâmetros'!$B$6,"Pico de procura",IF(I56&gt;='Parâmetros'!$B$5,"Alta ocupação",IF(AND(I56&lt;'Parâmetros'!$B$4,G56=0),"Baixa utilização","Normal"))))))))))</f>
        <v/>
      </c>
      <c r="L56" s="16">
        <f>IF(COUNTA(B56,D56:G56)=0,"",IF(OR(B56="",D56="",E56="",F56="",G56=""),"Não",IF(OR(NOT(ISNUMBER(B56)),NOT(ISNUMBER(E56)),NOT(ISNUMBER(F56)),NOT(ISNUMBER(G56))),"Não",IF(AND(B56=INT(B56),B56&lt;=TODAY(),COUNTIF('Parâmetros'!$E$2:$E$6,D56)=1,E56=INT(E56),F56=INT(F56),G56=INT(G56),E56&gt;=0,F56&gt;=0,G56&gt;=0,F56&lt;=E56,COUNTIFS($B$2:$B$201,B56,$D$2:$D$201,D56)=1),"Sim","Não"))))</f>
        <v/>
      </c>
      <c r="M56" s="12" t="n"/>
    </row>
    <row r="57" ht="22" customHeight="1">
      <c r="A57" s="16">
        <f>IF(B57="","","REG-"&amp;TEXT(ROW()-1,"000"))</f>
        <v/>
      </c>
      <c r="B57" s="17" t="n"/>
      <c r="C57" s="16">
        <f>IF(B57="","",IFERROR(CHOOSE(WEEKDAY(B57,2),"segunda-feira","terça-feira","quarta-feira","quinta-feira","sexta-feira","sábado","domingo"),"Data inválida"))</f>
        <v/>
      </c>
      <c r="D57" s="18" t="n"/>
      <c r="E57" s="19" t="n"/>
      <c r="F57" s="19" t="n"/>
      <c r="G57" s="19" t="n"/>
      <c r="H57" s="20">
        <f>IF(COUNTA(B57,D57:G57)=0,"",IF(OR(B57="",D57="",E57="",F57="",G57=""),"",IF(AND(ISNUMBER(F57),ISNUMBER(G57)),F57+G57,"")))</f>
        <v/>
      </c>
      <c r="I57" s="33">
        <f>IF(OR(E57="",F57="",NOT(ISNUMBER(E57)),NOT(ISNUMBER(F57)),E57=0),"",IFERROR(F57/E57,""))</f>
        <v/>
      </c>
      <c r="J57" s="33">
        <f>IF(OR(E57="",H57="",NOT(ISNUMBER(E57)),NOT(ISNUMBER(H57)),E57=0),"",IFERROR(H57/E57,""))</f>
        <v/>
      </c>
      <c r="K57" s="22">
        <f>IF(COUNTA(B57,D57:G57)=0,"",IF(OR(B57="",D57="",E57="",F57="",G57=""),"Preenchimento incompleto",IF(COUNTIFS($B$2:$B$201,B57,$D$2:$D$201,D57)&gt;1,"Duplicidade: data e faixa",IF(L57="Não","Revisar dados",IF(OR(B57&lt;'Parâmetros'!$B$2,B57&gt;'Parâmetros'!$B$3),"Fora do período analisado",IF(AND(E57=0,G57&gt;0),"Procura sem oferta",IF(E57=0,"Sem oferta",IF(J57&gt;='Parâmetros'!$B$6,"Pico de procura",IF(I57&gt;='Parâmetros'!$B$5,"Alta ocupação",IF(AND(I57&lt;'Parâmetros'!$B$4,G57=0),"Baixa utilização","Normal"))))))))))</f>
        <v/>
      </c>
      <c r="L57" s="16">
        <f>IF(COUNTA(B57,D57:G57)=0,"",IF(OR(B57="",D57="",E57="",F57="",G57=""),"Não",IF(OR(NOT(ISNUMBER(B57)),NOT(ISNUMBER(E57)),NOT(ISNUMBER(F57)),NOT(ISNUMBER(G57))),"Não",IF(AND(B57=INT(B57),B57&lt;=TODAY(),COUNTIF('Parâmetros'!$E$2:$E$6,D57)=1,E57=INT(E57),F57=INT(F57),G57=INT(G57),E57&gt;=0,F57&gt;=0,G57&gt;=0,F57&lt;=E57,COUNTIFS($B$2:$B$201,B57,$D$2:$D$201,D57)=1),"Sim","Não"))))</f>
        <v/>
      </c>
      <c r="M57" s="12" t="n"/>
    </row>
    <row r="58" ht="22" customHeight="1">
      <c r="A58" s="16">
        <f>IF(B58="","","REG-"&amp;TEXT(ROW()-1,"000"))</f>
        <v/>
      </c>
      <c r="B58" s="17" t="n"/>
      <c r="C58" s="16">
        <f>IF(B58="","",IFERROR(CHOOSE(WEEKDAY(B58,2),"segunda-feira","terça-feira","quarta-feira","quinta-feira","sexta-feira","sábado","domingo"),"Data inválida"))</f>
        <v/>
      </c>
      <c r="D58" s="18" t="n"/>
      <c r="E58" s="19" t="n"/>
      <c r="F58" s="19" t="n"/>
      <c r="G58" s="19" t="n"/>
      <c r="H58" s="20">
        <f>IF(COUNTA(B58,D58:G58)=0,"",IF(OR(B58="",D58="",E58="",F58="",G58=""),"",IF(AND(ISNUMBER(F58),ISNUMBER(G58)),F58+G58,"")))</f>
        <v/>
      </c>
      <c r="I58" s="33">
        <f>IF(OR(E58="",F58="",NOT(ISNUMBER(E58)),NOT(ISNUMBER(F58)),E58=0),"",IFERROR(F58/E58,""))</f>
        <v/>
      </c>
      <c r="J58" s="33">
        <f>IF(OR(E58="",H58="",NOT(ISNUMBER(E58)),NOT(ISNUMBER(H58)),E58=0),"",IFERROR(H58/E58,""))</f>
        <v/>
      </c>
      <c r="K58" s="22">
        <f>IF(COUNTA(B58,D58:G58)=0,"",IF(OR(B58="",D58="",E58="",F58="",G58=""),"Preenchimento incompleto",IF(COUNTIFS($B$2:$B$201,B58,$D$2:$D$201,D58)&gt;1,"Duplicidade: data e faixa",IF(L58="Não","Revisar dados",IF(OR(B58&lt;'Parâmetros'!$B$2,B58&gt;'Parâmetros'!$B$3),"Fora do período analisado",IF(AND(E58=0,G58&gt;0),"Procura sem oferta",IF(E58=0,"Sem oferta",IF(J58&gt;='Parâmetros'!$B$6,"Pico de procura",IF(I58&gt;='Parâmetros'!$B$5,"Alta ocupação",IF(AND(I58&lt;'Parâmetros'!$B$4,G58=0),"Baixa utilização","Normal"))))))))))</f>
        <v/>
      </c>
      <c r="L58" s="16">
        <f>IF(COUNTA(B58,D58:G58)=0,"",IF(OR(B58="",D58="",E58="",F58="",G58=""),"Não",IF(OR(NOT(ISNUMBER(B58)),NOT(ISNUMBER(E58)),NOT(ISNUMBER(F58)),NOT(ISNUMBER(G58))),"Não",IF(AND(B58=INT(B58),B58&lt;=TODAY(),COUNTIF('Parâmetros'!$E$2:$E$6,D58)=1,E58=INT(E58),F58=INT(F58),G58=INT(G58),E58&gt;=0,F58&gt;=0,G58&gt;=0,F58&lt;=E58,COUNTIFS($B$2:$B$201,B58,$D$2:$D$201,D58)=1),"Sim","Não"))))</f>
        <v/>
      </c>
      <c r="M58" s="12" t="n"/>
    </row>
    <row r="59" ht="22" customHeight="1">
      <c r="A59" s="16">
        <f>IF(B59="","","REG-"&amp;TEXT(ROW()-1,"000"))</f>
        <v/>
      </c>
      <c r="B59" s="17" t="n"/>
      <c r="C59" s="16">
        <f>IF(B59="","",IFERROR(CHOOSE(WEEKDAY(B59,2),"segunda-feira","terça-feira","quarta-feira","quinta-feira","sexta-feira","sábado","domingo"),"Data inválida"))</f>
        <v/>
      </c>
      <c r="D59" s="18" t="n"/>
      <c r="E59" s="19" t="n"/>
      <c r="F59" s="19" t="n"/>
      <c r="G59" s="19" t="n"/>
      <c r="H59" s="20">
        <f>IF(COUNTA(B59,D59:G59)=0,"",IF(OR(B59="",D59="",E59="",F59="",G59=""),"",IF(AND(ISNUMBER(F59),ISNUMBER(G59)),F59+G59,"")))</f>
        <v/>
      </c>
      <c r="I59" s="33">
        <f>IF(OR(E59="",F59="",NOT(ISNUMBER(E59)),NOT(ISNUMBER(F59)),E59=0),"",IFERROR(F59/E59,""))</f>
        <v/>
      </c>
      <c r="J59" s="33">
        <f>IF(OR(E59="",H59="",NOT(ISNUMBER(E59)),NOT(ISNUMBER(H59)),E59=0),"",IFERROR(H59/E59,""))</f>
        <v/>
      </c>
      <c r="K59" s="22">
        <f>IF(COUNTA(B59,D59:G59)=0,"",IF(OR(B59="",D59="",E59="",F59="",G59=""),"Preenchimento incompleto",IF(COUNTIFS($B$2:$B$201,B59,$D$2:$D$201,D59)&gt;1,"Duplicidade: data e faixa",IF(L59="Não","Revisar dados",IF(OR(B59&lt;'Parâmetros'!$B$2,B59&gt;'Parâmetros'!$B$3),"Fora do período analisado",IF(AND(E59=0,G59&gt;0),"Procura sem oferta",IF(E59=0,"Sem oferta",IF(J59&gt;='Parâmetros'!$B$6,"Pico de procura",IF(I59&gt;='Parâmetros'!$B$5,"Alta ocupação",IF(AND(I59&lt;'Parâmetros'!$B$4,G59=0),"Baixa utilização","Normal"))))))))))</f>
        <v/>
      </c>
      <c r="L59" s="16">
        <f>IF(COUNTA(B59,D59:G59)=0,"",IF(OR(B59="",D59="",E59="",F59="",G59=""),"Não",IF(OR(NOT(ISNUMBER(B59)),NOT(ISNUMBER(E59)),NOT(ISNUMBER(F59)),NOT(ISNUMBER(G59))),"Não",IF(AND(B59=INT(B59),B59&lt;=TODAY(),COUNTIF('Parâmetros'!$E$2:$E$6,D59)=1,E59=INT(E59),F59=INT(F59),G59=INT(G59),E59&gt;=0,F59&gt;=0,G59&gt;=0,F59&lt;=E59,COUNTIFS($B$2:$B$201,B59,$D$2:$D$201,D59)=1),"Sim","Não"))))</f>
        <v/>
      </c>
      <c r="M59" s="12" t="n"/>
    </row>
    <row r="60" ht="22" customHeight="1">
      <c r="A60" s="16">
        <f>IF(B60="","","REG-"&amp;TEXT(ROW()-1,"000"))</f>
        <v/>
      </c>
      <c r="B60" s="17" t="n"/>
      <c r="C60" s="16">
        <f>IF(B60="","",IFERROR(CHOOSE(WEEKDAY(B60,2),"segunda-feira","terça-feira","quarta-feira","quinta-feira","sexta-feira","sábado","domingo"),"Data inválida"))</f>
        <v/>
      </c>
      <c r="D60" s="18" t="n"/>
      <c r="E60" s="19" t="n"/>
      <c r="F60" s="19" t="n"/>
      <c r="G60" s="19" t="n"/>
      <c r="H60" s="20">
        <f>IF(COUNTA(B60,D60:G60)=0,"",IF(OR(B60="",D60="",E60="",F60="",G60=""),"",IF(AND(ISNUMBER(F60),ISNUMBER(G60)),F60+G60,"")))</f>
        <v/>
      </c>
      <c r="I60" s="33">
        <f>IF(OR(E60="",F60="",NOT(ISNUMBER(E60)),NOT(ISNUMBER(F60)),E60=0),"",IFERROR(F60/E60,""))</f>
        <v/>
      </c>
      <c r="J60" s="33">
        <f>IF(OR(E60="",H60="",NOT(ISNUMBER(E60)),NOT(ISNUMBER(H60)),E60=0),"",IFERROR(H60/E60,""))</f>
        <v/>
      </c>
      <c r="K60" s="22">
        <f>IF(COUNTA(B60,D60:G60)=0,"",IF(OR(B60="",D60="",E60="",F60="",G60=""),"Preenchimento incompleto",IF(COUNTIFS($B$2:$B$201,B60,$D$2:$D$201,D60)&gt;1,"Duplicidade: data e faixa",IF(L60="Não","Revisar dados",IF(OR(B60&lt;'Parâmetros'!$B$2,B60&gt;'Parâmetros'!$B$3),"Fora do período analisado",IF(AND(E60=0,G60&gt;0),"Procura sem oferta",IF(E60=0,"Sem oferta",IF(J60&gt;='Parâmetros'!$B$6,"Pico de procura",IF(I60&gt;='Parâmetros'!$B$5,"Alta ocupação",IF(AND(I60&lt;'Parâmetros'!$B$4,G60=0),"Baixa utilização","Normal"))))))))))</f>
        <v/>
      </c>
      <c r="L60" s="16">
        <f>IF(COUNTA(B60,D60:G60)=0,"",IF(OR(B60="",D60="",E60="",F60="",G60=""),"Não",IF(OR(NOT(ISNUMBER(B60)),NOT(ISNUMBER(E60)),NOT(ISNUMBER(F60)),NOT(ISNUMBER(G60))),"Não",IF(AND(B60=INT(B60),B60&lt;=TODAY(),COUNTIF('Parâmetros'!$E$2:$E$6,D60)=1,E60=INT(E60),F60=INT(F60),G60=INT(G60),E60&gt;=0,F60&gt;=0,G60&gt;=0,F60&lt;=E60,COUNTIFS($B$2:$B$201,B60,$D$2:$D$201,D60)=1),"Sim","Não"))))</f>
        <v/>
      </c>
      <c r="M60" s="12" t="n"/>
    </row>
    <row r="61" ht="22" customHeight="1">
      <c r="A61" s="16">
        <f>IF(B61="","","REG-"&amp;TEXT(ROW()-1,"000"))</f>
        <v/>
      </c>
      <c r="B61" s="17" t="n"/>
      <c r="C61" s="16">
        <f>IF(B61="","",IFERROR(CHOOSE(WEEKDAY(B61,2),"segunda-feira","terça-feira","quarta-feira","quinta-feira","sexta-feira","sábado","domingo"),"Data inválida"))</f>
        <v/>
      </c>
      <c r="D61" s="18" t="n"/>
      <c r="E61" s="19" t="n"/>
      <c r="F61" s="19" t="n"/>
      <c r="G61" s="19" t="n"/>
      <c r="H61" s="20">
        <f>IF(COUNTA(B61,D61:G61)=0,"",IF(OR(B61="",D61="",E61="",F61="",G61=""),"",IF(AND(ISNUMBER(F61),ISNUMBER(G61)),F61+G61,"")))</f>
        <v/>
      </c>
      <c r="I61" s="33">
        <f>IF(OR(E61="",F61="",NOT(ISNUMBER(E61)),NOT(ISNUMBER(F61)),E61=0),"",IFERROR(F61/E61,""))</f>
        <v/>
      </c>
      <c r="J61" s="33">
        <f>IF(OR(E61="",H61="",NOT(ISNUMBER(E61)),NOT(ISNUMBER(H61)),E61=0),"",IFERROR(H61/E61,""))</f>
        <v/>
      </c>
      <c r="K61" s="22">
        <f>IF(COUNTA(B61,D61:G61)=0,"",IF(OR(B61="",D61="",E61="",F61="",G61=""),"Preenchimento incompleto",IF(COUNTIFS($B$2:$B$201,B61,$D$2:$D$201,D61)&gt;1,"Duplicidade: data e faixa",IF(L61="Não","Revisar dados",IF(OR(B61&lt;'Parâmetros'!$B$2,B61&gt;'Parâmetros'!$B$3),"Fora do período analisado",IF(AND(E61=0,G61&gt;0),"Procura sem oferta",IF(E61=0,"Sem oferta",IF(J61&gt;='Parâmetros'!$B$6,"Pico de procura",IF(I61&gt;='Parâmetros'!$B$5,"Alta ocupação",IF(AND(I61&lt;'Parâmetros'!$B$4,G61=0),"Baixa utilização","Normal"))))))))))</f>
        <v/>
      </c>
      <c r="L61" s="16">
        <f>IF(COUNTA(B61,D61:G61)=0,"",IF(OR(B61="",D61="",E61="",F61="",G61=""),"Não",IF(OR(NOT(ISNUMBER(B61)),NOT(ISNUMBER(E61)),NOT(ISNUMBER(F61)),NOT(ISNUMBER(G61))),"Não",IF(AND(B61=INT(B61),B61&lt;=TODAY(),COUNTIF('Parâmetros'!$E$2:$E$6,D61)=1,E61=INT(E61),F61=INT(F61),G61=INT(G61),E61&gt;=0,F61&gt;=0,G61&gt;=0,F61&lt;=E61,COUNTIFS($B$2:$B$201,B61,$D$2:$D$201,D61)=1),"Sim","Não"))))</f>
        <v/>
      </c>
      <c r="M61" s="12" t="n"/>
    </row>
    <row r="62" ht="22" customHeight="1">
      <c r="A62" s="16">
        <f>IF(B62="","","REG-"&amp;TEXT(ROW()-1,"000"))</f>
        <v/>
      </c>
      <c r="B62" s="17" t="n"/>
      <c r="C62" s="16">
        <f>IF(B62="","",IFERROR(CHOOSE(WEEKDAY(B62,2),"segunda-feira","terça-feira","quarta-feira","quinta-feira","sexta-feira","sábado","domingo"),"Data inválida"))</f>
        <v/>
      </c>
      <c r="D62" s="18" t="n"/>
      <c r="E62" s="19" t="n"/>
      <c r="F62" s="19" t="n"/>
      <c r="G62" s="19" t="n"/>
      <c r="H62" s="20">
        <f>IF(COUNTA(B62,D62:G62)=0,"",IF(OR(B62="",D62="",E62="",F62="",G62=""),"",IF(AND(ISNUMBER(F62),ISNUMBER(G62)),F62+G62,"")))</f>
        <v/>
      </c>
      <c r="I62" s="33">
        <f>IF(OR(E62="",F62="",NOT(ISNUMBER(E62)),NOT(ISNUMBER(F62)),E62=0),"",IFERROR(F62/E62,""))</f>
        <v/>
      </c>
      <c r="J62" s="33">
        <f>IF(OR(E62="",H62="",NOT(ISNUMBER(E62)),NOT(ISNUMBER(H62)),E62=0),"",IFERROR(H62/E62,""))</f>
        <v/>
      </c>
      <c r="K62" s="22">
        <f>IF(COUNTA(B62,D62:G62)=0,"",IF(OR(B62="",D62="",E62="",F62="",G62=""),"Preenchimento incompleto",IF(COUNTIFS($B$2:$B$201,B62,$D$2:$D$201,D62)&gt;1,"Duplicidade: data e faixa",IF(L62="Não","Revisar dados",IF(OR(B62&lt;'Parâmetros'!$B$2,B62&gt;'Parâmetros'!$B$3),"Fora do período analisado",IF(AND(E62=0,G62&gt;0),"Procura sem oferta",IF(E62=0,"Sem oferta",IF(J62&gt;='Parâmetros'!$B$6,"Pico de procura",IF(I62&gt;='Parâmetros'!$B$5,"Alta ocupação",IF(AND(I62&lt;'Parâmetros'!$B$4,G62=0),"Baixa utilização","Normal"))))))))))</f>
        <v/>
      </c>
      <c r="L62" s="16">
        <f>IF(COUNTA(B62,D62:G62)=0,"",IF(OR(B62="",D62="",E62="",F62="",G62=""),"Não",IF(OR(NOT(ISNUMBER(B62)),NOT(ISNUMBER(E62)),NOT(ISNUMBER(F62)),NOT(ISNUMBER(G62))),"Não",IF(AND(B62=INT(B62),B62&lt;=TODAY(),COUNTIF('Parâmetros'!$E$2:$E$6,D62)=1,E62=INT(E62),F62=INT(F62),G62=INT(G62),E62&gt;=0,F62&gt;=0,G62&gt;=0,F62&lt;=E62,COUNTIFS($B$2:$B$201,B62,$D$2:$D$201,D62)=1),"Sim","Não"))))</f>
        <v/>
      </c>
      <c r="M62" s="12" t="n"/>
    </row>
    <row r="63" ht="22" customHeight="1">
      <c r="A63" s="16">
        <f>IF(B63="","","REG-"&amp;TEXT(ROW()-1,"000"))</f>
        <v/>
      </c>
      <c r="B63" s="17" t="n"/>
      <c r="C63" s="16">
        <f>IF(B63="","",IFERROR(CHOOSE(WEEKDAY(B63,2),"segunda-feira","terça-feira","quarta-feira","quinta-feira","sexta-feira","sábado","domingo"),"Data inválida"))</f>
        <v/>
      </c>
      <c r="D63" s="18" t="n"/>
      <c r="E63" s="19" t="n"/>
      <c r="F63" s="19" t="n"/>
      <c r="G63" s="19" t="n"/>
      <c r="H63" s="20">
        <f>IF(COUNTA(B63,D63:G63)=0,"",IF(OR(B63="",D63="",E63="",F63="",G63=""),"",IF(AND(ISNUMBER(F63),ISNUMBER(G63)),F63+G63,"")))</f>
        <v/>
      </c>
      <c r="I63" s="33">
        <f>IF(OR(E63="",F63="",NOT(ISNUMBER(E63)),NOT(ISNUMBER(F63)),E63=0),"",IFERROR(F63/E63,""))</f>
        <v/>
      </c>
      <c r="J63" s="33">
        <f>IF(OR(E63="",H63="",NOT(ISNUMBER(E63)),NOT(ISNUMBER(H63)),E63=0),"",IFERROR(H63/E63,""))</f>
        <v/>
      </c>
      <c r="K63" s="22">
        <f>IF(COUNTA(B63,D63:G63)=0,"",IF(OR(B63="",D63="",E63="",F63="",G63=""),"Preenchimento incompleto",IF(COUNTIFS($B$2:$B$201,B63,$D$2:$D$201,D63)&gt;1,"Duplicidade: data e faixa",IF(L63="Não","Revisar dados",IF(OR(B63&lt;'Parâmetros'!$B$2,B63&gt;'Parâmetros'!$B$3),"Fora do período analisado",IF(AND(E63=0,G63&gt;0),"Procura sem oferta",IF(E63=0,"Sem oferta",IF(J63&gt;='Parâmetros'!$B$6,"Pico de procura",IF(I63&gt;='Parâmetros'!$B$5,"Alta ocupação",IF(AND(I63&lt;'Parâmetros'!$B$4,G63=0),"Baixa utilização","Normal"))))))))))</f>
        <v/>
      </c>
      <c r="L63" s="16">
        <f>IF(COUNTA(B63,D63:G63)=0,"",IF(OR(B63="",D63="",E63="",F63="",G63=""),"Não",IF(OR(NOT(ISNUMBER(B63)),NOT(ISNUMBER(E63)),NOT(ISNUMBER(F63)),NOT(ISNUMBER(G63))),"Não",IF(AND(B63=INT(B63),B63&lt;=TODAY(),COUNTIF('Parâmetros'!$E$2:$E$6,D63)=1,E63=INT(E63),F63=INT(F63),G63=INT(G63),E63&gt;=0,F63&gt;=0,G63&gt;=0,F63&lt;=E63,COUNTIFS($B$2:$B$201,B63,$D$2:$D$201,D63)=1),"Sim","Não"))))</f>
        <v/>
      </c>
      <c r="M63" s="12" t="n"/>
    </row>
    <row r="64" ht="22" customHeight="1">
      <c r="A64" s="16">
        <f>IF(B64="","","REG-"&amp;TEXT(ROW()-1,"000"))</f>
        <v/>
      </c>
      <c r="B64" s="17" t="n"/>
      <c r="C64" s="16">
        <f>IF(B64="","",IFERROR(CHOOSE(WEEKDAY(B64,2),"segunda-feira","terça-feira","quarta-feira","quinta-feira","sexta-feira","sábado","domingo"),"Data inválida"))</f>
        <v/>
      </c>
      <c r="D64" s="18" t="n"/>
      <c r="E64" s="19" t="n"/>
      <c r="F64" s="19" t="n"/>
      <c r="G64" s="19" t="n"/>
      <c r="H64" s="20">
        <f>IF(COUNTA(B64,D64:G64)=0,"",IF(OR(B64="",D64="",E64="",F64="",G64=""),"",IF(AND(ISNUMBER(F64),ISNUMBER(G64)),F64+G64,"")))</f>
        <v/>
      </c>
      <c r="I64" s="33">
        <f>IF(OR(E64="",F64="",NOT(ISNUMBER(E64)),NOT(ISNUMBER(F64)),E64=0),"",IFERROR(F64/E64,""))</f>
        <v/>
      </c>
      <c r="J64" s="33">
        <f>IF(OR(E64="",H64="",NOT(ISNUMBER(E64)),NOT(ISNUMBER(H64)),E64=0),"",IFERROR(H64/E64,""))</f>
        <v/>
      </c>
      <c r="K64" s="22">
        <f>IF(COUNTA(B64,D64:G64)=0,"",IF(OR(B64="",D64="",E64="",F64="",G64=""),"Preenchimento incompleto",IF(COUNTIFS($B$2:$B$201,B64,$D$2:$D$201,D64)&gt;1,"Duplicidade: data e faixa",IF(L64="Não","Revisar dados",IF(OR(B64&lt;'Parâmetros'!$B$2,B64&gt;'Parâmetros'!$B$3),"Fora do período analisado",IF(AND(E64=0,G64&gt;0),"Procura sem oferta",IF(E64=0,"Sem oferta",IF(J64&gt;='Parâmetros'!$B$6,"Pico de procura",IF(I64&gt;='Parâmetros'!$B$5,"Alta ocupação",IF(AND(I64&lt;'Parâmetros'!$B$4,G64=0),"Baixa utilização","Normal"))))))))))</f>
        <v/>
      </c>
      <c r="L64" s="16">
        <f>IF(COUNTA(B64,D64:G64)=0,"",IF(OR(B64="",D64="",E64="",F64="",G64=""),"Não",IF(OR(NOT(ISNUMBER(B64)),NOT(ISNUMBER(E64)),NOT(ISNUMBER(F64)),NOT(ISNUMBER(G64))),"Não",IF(AND(B64=INT(B64),B64&lt;=TODAY(),COUNTIF('Parâmetros'!$E$2:$E$6,D64)=1,E64=INT(E64),F64=INT(F64),G64=INT(G64),E64&gt;=0,F64&gt;=0,G64&gt;=0,F64&lt;=E64,COUNTIFS($B$2:$B$201,B64,$D$2:$D$201,D64)=1),"Sim","Não"))))</f>
        <v/>
      </c>
      <c r="M64" s="12" t="n"/>
    </row>
    <row r="65" ht="22" customHeight="1">
      <c r="A65" s="16">
        <f>IF(B65="","","REG-"&amp;TEXT(ROW()-1,"000"))</f>
        <v/>
      </c>
      <c r="B65" s="17" t="n"/>
      <c r="C65" s="16">
        <f>IF(B65="","",IFERROR(CHOOSE(WEEKDAY(B65,2),"segunda-feira","terça-feira","quarta-feira","quinta-feira","sexta-feira","sábado","domingo"),"Data inválida"))</f>
        <v/>
      </c>
      <c r="D65" s="18" t="n"/>
      <c r="E65" s="19" t="n"/>
      <c r="F65" s="19" t="n"/>
      <c r="G65" s="19" t="n"/>
      <c r="H65" s="20">
        <f>IF(COUNTA(B65,D65:G65)=0,"",IF(OR(B65="",D65="",E65="",F65="",G65=""),"",IF(AND(ISNUMBER(F65),ISNUMBER(G65)),F65+G65,"")))</f>
        <v/>
      </c>
      <c r="I65" s="33">
        <f>IF(OR(E65="",F65="",NOT(ISNUMBER(E65)),NOT(ISNUMBER(F65)),E65=0),"",IFERROR(F65/E65,""))</f>
        <v/>
      </c>
      <c r="J65" s="33">
        <f>IF(OR(E65="",H65="",NOT(ISNUMBER(E65)),NOT(ISNUMBER(H65)),E65=0),"",IFERROR(H65/E65,""))</f>
        <v/>
      </c>
      <c r="K65" s="22">
        <f>IF(COUNTA(B65,D65:G65)=0,"",IF(OR(B65="",D65="",E65="",F65="",G65=""),"Preenchimento incompleto",IF(COUNTIFS($B$2:$B$201,B65,$D$2:$D$201,D65)&gt;1,"Duplicidade: data e faixa",IF(L65="Não","Revisar dados",IF(OR(B65&lt;'Parâmetros'!$B$2,B65&gt;'Parâmetros'!$B$3),"Fora do período analisado",IF(AND(E65=0,G65&gt;0),"Procura sem oferta",IF(E65=0,"Sem oferta",IF(J65&gt;='Parâmetros'!$B$6,"Pico de procura",IF(I65&gt;='Parâmetros'!$B$5,"Alta ocupação",IF(AND(I65&lt;'Parâmetros'!$B$4,G65=0),"Baixa utilização","Normal"))))))))))</f>
        <v/>
      </c>
      <c r="L65" s="16">
        <f>IF(COUNTA(B65,D65:G65)=0,"",IF(OR(B65="",D65="",E65="",F65="",G65=""),"Não",IF(OR(NOT(ISNUMBER(B65)),NOT(ISNUMBER(E65)),NOT(ISNUMBER(F65)),NOT(ISNUMBER(G65))),"Não",IF(AND(B65=INT(B65),B65&lt;=TODAY(),COUNTIF('Parâmetros'!$E$2:$E$6,D65)=1,E65=INT(E65),F65=INT(F65),G65=INT(G65),E65&gt;=0,F65&gt;=0,G65&gt;=0,F65&lt;=E65,COUNTIFS($B$2:$B$201,B65,$D$2:$D$201,D65)=1),"Sim","Não"))))</f>
        <v/>
      </c>
      <c r="M65" s="12" t="n"/>
    </row>
    <row r="66" ht="22" customHeight="1">
      <c r="A66" s="16">
        <f>IF(B66="","","REG-"&amp;TEXT(ROW()-1,"000"))</f>
        <v/>
      </c>
      <c r="B66" s="17" t="n"/>
      <c r="C66" s="16">
        <f>IF(B66="","",IFERROR(CHOOSE(WEEKDAY(B66,2),"segunda-feira","terça-feira","quarta-feira","quinta-feira","sexta-feira","sábado","domingo"),"Data inválida"))</f>
        <v/>
      </c>
      <c r="D66" s="18" t="n"/>
      <c r="E66" s="19" t="n"/>
      <c r="F66" s="19" t="n"/>
      <c r="G66" s="19" t="n"/>
      <c r="H66" s="20">
        <f>IF(COUNTA(B66,D66:G66)=0,"",IF(OR(B66="",D66="",E66="",F66="",G66=""),"",IF(AND(ISNUMBER(F66),ISNUMBER(G66)),F66+G66,"")))</f>
        <v/>
      </c>
      <c r="I66" s="33">
        <f>IF(OR(E66="",F66="",NOT(ISNUMBER(E66)),NOT(ISNUMBER(F66)),E66=0),"",IFERROR(F66/E66,""))</f>
        <v/>
      </c>
      <c r="J66" s="33">
        <f>IF(OR(E66="",H66="",NOT(ISNUMBER(E66)),NOT(ISNUMBER(H66)),E66=0),"",IFERROR(H66/E66,""))</f>
        <v/>
      </c>
      <c r="K66" s="22">
        <f>IF(COUNTA(B66,D66:G66)=0,"",IF(OR(B66="",D66="",E66="",F66="",G66=""),"Preenchimento incompleto",IF(COUNTIFS($B$2:$B$201,B66,$D$2:$D$201,D66)&gt;1,"Duplicidade: data e faixa",IF(L66="Não","Revisar dados",IF(OR(B66&lt;'Parâmetros'!$B$2,B66&gt;'Parâmetros'!$B$3),"Fora do período analisado",IF(AND(E66=0,G66&gt;0),"Procura sem oferta",IF(E66=0,"Sem oferta",IF(J66&gt;='Parâmetros'!$B$6,"Pico de procura",IF(I66&gt;='Parâmetros'!$B$5,"Alta ocupação",IF(AND(I66&lt;'Parâmetros'!$B$4,G66=0),"Baixa utilização","Normal"))))))))))</f>
        <v/>
      </c>
      <c r="L66" s="16">
        <f>IF(COUNTA(B66,D66:G66)=0,"",IF(OR(B66="",D66="",E66="",F66="",G66=""),"Não",IF(OR(NOT(ISNUMBER(B66)),NOT(ISNUMBER(E66)),NOT(ISNUMBER(F66)),NOT(ISNUMBER(G66))),"Não",IF(AND(B66=INT(B66),B66&lt;=TODAY(),COUNTIF('Parâmetros'!$E$2:$E$6,D66)=1,E66=INT(E66),F66=INT(F66),G66=INT(G66),E66&gt;=0,F66&gt;=0,G66&gt;=0,F66&lt;=E66,COUNTIFS($B$2:$B$201,B66,$D$2:$D$201,D66)=1),"Sim","Não"))))</f>
        <v/>
      </c>
      <c r="M66" s="12" t="n"/>
    </row>
    <row r="67" ht="22" customHeight="1">
      <c r="A67" s="16">
        <f>IF(B67="","","REG-"&amp;TEXT(ROW()-1,"000"))</f>
        <v/>
      </c>
      <c r="B67" s="17" t="n"/>
      <c r="C67" s="16">
        <f>IF(B67="","",IFERROR(CHOOSE(WEEKDAY(B67,2),"segunda-feira","terça-feira","quarta-feira","quinta-feira","sexta-feira","sábado","domingo"),"Data inválida"))</f>
        <v/>
      </c>
      <c r="D67" s="18" t="n"/>
      <c r="E67" s="19" t="n"/>
      <c r="F67" s="19" t="n"/>
      <c r="G67" s="19" t="n"/>
      <c r="H67" s="20">
        <f>IF(COUNTA(B67,D67:G67)=0,"",IF(OR(B67="",D67="",E67="",F67="",G67=""),"",IF(AND(ISNUMBER(F67),ISNUMBER(G67)),F67+G67,"")))</f>
        <v/>
      </c>
      <c r="I67" s="33">
        <f>IF(OR(E67="",F67="",NOT(ISNUMBER(E67)),NOT(ISNUMBER(F67)),E67=0),"",IFERROR(F67/E67,""))</f>
        <v/>
      </c>
      <c r="J67" s="33">
        <f>IF(OR(E67="",H67="",NOT(ISNUMBER(E67)),NOT(ISNUMBER(H67)),E67=0),"",IFERROR(H67/E67,""))</f>
        <v/>
      </c>
      <c r="K67" s="22">
        <f>IF(COUNTA(B67,D67:G67)=0,"",IF(OR(B67="",D67="",E67="",F67="",G67=""),"Preenchimento incompleto",IF(COUNTIFS($B$2:$B$201,B67,$D$2:$D$201,D67)&gt;1,"Duplicidade: data e faixa",IF(L67="Não","Revisar dados",IF(OR(B67&lt;'Parâmetros'!$B$2,B67&gt;'Parâmetros'!$B$3),"Fora do período analisado",IF(AND(E67=0,G67&gt;0),"Procura sem oferta",IF(E67=0,"Sem oferta",IF(J67&gt;='Parâmetros'!$B$6,"Pico de procura",IF(I67&gt;='Parâmetros'!$B$5,"Alta ocupação",IF(AND(I67&lt;'Parâmetros'!$B$4,G67=0),"Baixa utilização","Normal"))))))))))</f>
        <v/>
      </c>
      <c r="L67" s="16">
        <f>IF(COUNTA(B67,D67:G67)=0,"",IF(OR(B67="",D67="",E67="",F67="",G67=""),"Não",IF(OR(NOT(ISNUMBER(B67)),NOT(ISNUMBER(E67)),NOT(ISNUMBER(F67)),NOT(ISNUMBER(G67))),"Não",IF(AND(B67=INT(B67),B67&lt;=TODAY(),COUNTIF('Parâmetros'!$E$2:$E$6,D67)=1,E67=INT(E67),F67=INT(F67),G67=INT(G67),E67&gt;=0,F67&gt;=0,G67&gt;=0,F67&lt;=E67,COUNTIFS($B$2:$B$201,B67,$D$2:$D$201,D67)=1),"Sim","Não"))))</f>
        <v/>
      </c>
      <c r="M67" s="12" t="n"/>
    </row>
    <row r="68" ht="22" customHeight="1">
      <c r="A68" s="16">
        <f>IF(B68="","","REG-"&amp;TEXT(ROW()-1,"000"))</f>
        <v/>
      </c>
      <c r="B68" s="17" t="n"/>
      <c r="C68" s="16">
        <f>IF(B68="","",IFERROR(CHOOSE(WEEKDAY(B68,2),"segunda-feira","terça-feira","quarta-feira","quinta-feira","sexta-feira","sábado","domingo"),"Data inválida"))</f>
        <v/>
      </c>
      <c r="D68" s="18" t="n"/>
      <c r="E68" s="19" t="n"/>
      <c r="F68" s="19" t="n"/>
      <c r="G68" s="19" t="n"/>
      <c r="H68" s="20">
        <f>IF(COUNTA(B68,D68:G68)=0,"",IF(OR(B68="",D68="",E68="",F68="",G68=""),"",IF(AND(ISNUMBER(F68),ISNUMBER(G68)),F68+G68,"")))</f>
        <v/>
      </c>
      <c r="I68" s="33">
        <f>IF(OR(E68="",F68="",NOT(ISNUMBER(E68)),NOT(ISNUMBER(F68)),E68=0),"",IFERROR(F68/E68,""))</f>
        <v/>
      </c>
      <c r="J68" s="33">
        <f>IF(OR(E68="",H68="",NOT(ISNUMBER(E68)),NOT(ISNUMBER(H68)),E68=0),"",IFERROR(H68/E68,""))</f>
        <v/>
      </c>
      <c r="K68" s="22">
        <f>IF(COUNTA(B68,D68:G68)=0,"",IF(OR(B68="",D68="",E68="",F68="",G68=""),"Preenchimento incompleto",IF(COUNTIFS($B$2:$B$201,B68,$D$2:$D$201,D68)&gt;1,"Duplicidade: data e faixa",IF(L68="Não","Revisar dados",IF(OR(B68&lt;'Parâmetros'!$B$2,B68&gt;'Parâmetros'!$B$3),"Fora do período analisado",IF(AND(E68=0,G68&gt;0),"Procura sem oferta",IF(E68=0,"Sem oferta",IF(J68&gt;='Parâmetros'!$B$6,"Pico de procura",IF(I68&gt;='Parâmetros'!$B$5,"Alta ocupação",IF(AND(I68&lt;'Parâmetros'!$B$4,G68=0),"Baixa utilização","Normal"))))))))))</f>
        <v/>
      </c>
      <c r="L68" s="16">
        <f>IF(COUNTA(B68,D68:G68)=0,"",IF(OR(B68="",D68="",E68="",F68="",G68=""),"Não",IF(OR(NOT(ISNUMBER(B68)),NOT(ISNUMBER(E68)),NOT(ISNUMBER(F68)),NOT(ISNUMBER(G68))),"Não",IF(AND(B68=INT(B68),B68&lt;=TODAY(),COUNTIF('Parâmetros'!$E$2:$E$6,D68)=1,E68=INT(E68),F68=INT(F68),G68=INT(G68),E68&gt;=0,F68&gt;=0,G68&gt;=0,F68&lt;=E68,COUNTIFS($B$2:$B$201,B68,$D$2:$D$201,D68)=1),"Sim","Não"))))</f>
        <v/>
      </c>
      <c r="M68" s="12" t="n"/>
    </row>
    <row r="69" ht="22" customHeight="1">
      <c r="A69" s="16">
        <f>IF(B69="","","REG-"&amp;TEXT(ROW()-1,"000"))</f>
        <v/>
      </c>
      <c r="B69" s="17" t="n"/>
      <c r="C69" s="16">
        <f>IF(B69="","",IFERROR(CHOOSE(WEEKDAY(B69,2),"segunda-feira","terça-feira","quarta-feira","quinta-feira","sexta-feira","sábado","domingo"),"Data inválida"))</f>
        <v/>
      </c>
      <c r="D69" s="18" t="n"/>
      <c r="E69" s="19" t="n"/>
      <c r="F69" s="19" t="n"/>
      <c r="G69" s="19" t="n"/>
      <c r="H69" s="20">
        <f>IF(COUNTA(B69,D69:G69)=0,"",IF(OR(B69="",D69="",E69="",F69="",G69=""),"",IF(AND(ISNUMBER(F69),ISNUMBER(G69)),F69+G69,"")))</f>
        <v/>
      </c>
      <c r="I69" s="33">
        <f>IF(OR(E69="",F69="",NOT(ISNUMBER(E69)),NOT(ISNUMBER(F69)),E69=0),"",IFERROR(F69/E69,""))</f>
        <v/>
      </c>
      <c r="J69" s="33">
        <f>IF(OR(E69="",H69="",NOT(ISNUMBER(E69)),NOT(ISNUMBER(H69)),E69=0),"",IFERROR(H69/E69,""))</f>
        <v/>
      </c>
      <c r="K69" s="22">
        <f>IF(COUNTA(B69,D69:G69)=0,"",IF(OR(B69="",D69="",E69="",F69="",G69=""),"Preenchimento incompleto",IF(COUNTIFS($B$2:$B$201,B69,$D$2:$D$201,D69)&gt;1,"Duplicidade: data e faixa",IF(L69="Não","Revisar dados",IF(OR(B69&lt;'Parâmetros'!$B$2,B69&gt;'Parâmetros'!$B$3),"Fora do período analisado",IF(AND(E69=0,G69&gt;0),"Procura sem oferta",IF(E69=0,"Sem oferta",IF(J69&gt;='Parâmetros'!$B$6,"Pico de procura",IF(I69&gt;='Parâmetros'!$B$5,"Alta ocupação",IF(AND(I69&lt;'Parâmetros'!$B$4,G69=0),"Baixa utilização","Normal"))))))))))</f>
        <v/>
      </c>
      <c r="L69" s="16">
        <f>IF(COUNTA(B69,D69:G69)=0,"",IF(OR(B69="",D69="",E69="",F69="",G69=""),"Não",IF(OR(NOT(ISNUMBER(B69)),NOT(ISNUMBER(E69)),NOT(ISNUMBER(F69)),NOT(ISNUMBER(G69))),"Não",IF(AND(B69=INT(B69),B69&lt;=TODAY(),COUNTIF('Parâmetros'!$E$2:$E$6,D69)=1,E69=INT(E69),F69=INT(F69),G69=INT(G69),E69&gt;=0,F69&gt;=0,G69&gt;=0,F69&lt;=E69,COUNTIFS($B$2:$B$201,B69,$D$2:$D$201,D69)=1),"Sim","Não"))))</f>
        <v/>
      </c>
      <c r="M69" s="12" t="n"/>
    </row>
    <row r="70" ht="22" customHeight="1">
      <c r="A70" s="16">
        <f>IF(B70="","","REG-"&amp;TEXT(ROW()-1,"000"))</f>
        <v/>
      </c>
      <c r="B70" s="17" t="n"/>
      <c r="C70" s="16">
        <f>IF(B70="","",IFERROR(CHOOSE(WEEKDAY(B70,2),"segunda-feira","terça-feira","quarta-feira","quinta-feira","sexta-feira","sábado","domingo"),"Data inválida"))</f>
        <v/>
      </c>
      <c r="D70" s="18" t="n"/>
      <c r="E70" s="19" t="n"/>
      <c r="F70" s="19" t="n"/>
      <c r="G70" s="19" t="n"/>
      <c r="H70" s="20">
        <f>IF(COUNTA(B70,D70:G70)=0,"",IF(OR(B70="",D70="",E70="",F70="",G70=""),"",IF(AND(ISNUMBER(F70),ISNUMBER(G70)),F70+G70,"")))</f>
        <v/>
      </c>
      <c r="I70" s="33">
        <f>IF(OR(E70="",F70="",NOT(ISNUMBER(E70)),NOT(ISNUMBER(F70)),E70=0),"",IFERROR(F70/E70,""))</f>
        <v/>
      </c>
      <c r="J70" s="33">
        <f>IF(OR(E70="",H70="",NOT(ISNUMBER(E70)),NOT(ISNUMBER(H70)),E70=0),"",IFERROR(H70/E70,""))</f>
        <v/>
      </c>
      <c r="K70" s="22">
        <f>IF(COUNTA(B70,D70:G70)=0,"",IF(OR(B70="",D70="",E70="",F70="",G70=""),"Preenchimento incompleto",IF(COUNTIFS($B$2:$B$201,B70,$D$2:$D$201,D70)&gt;1,"Duplicidade: data e faixa",IF(L70="Não","Revisar dados",IF(OR(B70&lt;'Parâmetros'!$B$2,B70&gt;'Parâmetros'!$B$3),"Fora do período analisado",IF(AND(E70=0,G70&gt;0),"Procura sem oferta",IF(E70=0,"Sem oferta",IF(J70&gt;='Parâmetros'!$B$6,"Pico de procura",IF(I70&gt;='Parâmetros'!$B$5,"Alta ocupação",IF(AND(I70&lt;'Parâmetros'!$B$4,G70=0),"Baixa utilização","Normal"))))))))))</f>
        <v/>
      </c>
      <c r="L70" s="16">
        <f>IF(COUNTA(B70,D70:G70)=0,"",IF(OR(B70="",D70="",E70="",F70="",G70=""),"Não",IF(OR(NOT(ISNUMBER(B70)),NOT(ISNUMBER(E70)),NOT(ISNUMBER(F70)),NOT(ISNUMBER(G70))),"Não",IF(AND(B70=INT(B70),B70&lt;=TODAY(),COUNTIF('Parâmetros'!$E$2:$E$6,D70)=1,E70=INT(E70),F70=INT(F70),G70=INT(G70),E70&gt;=0,F70&gt;=0,G70&gt;=0,F70&lt;=E70,COUNTIFS($B$2:$B$201,B70,$D$2:$D$201,D70)=1),"Sim","Não"))))</f>
        <v/>
      </c>
      <c r="M70" s="12" t="n"/>
    </row>
    <row r="71" ht="22" customHeight="1">
      <c r="A71" s="16">
        <f>IF(B71="","","REG-"&amp;TEXT(ROW()-1,"000"))</f>
        <v/>
      </c>
      <c r="B71" s="17" t="n"/>
      <c r="C71" s="16">
        <f>IF(B71="","",IFERROR(CHOOSE(WEEKDAY(B71,2),"segunda-feira","terça-feira","quarta-feira","quinta-feira","sexta-feira","sábado","domingo"),"Data inválida"))</f>
        <v/>
      </c>
      <c r="D71" s="18" t="n"/>
      <c r="E71" s="19" t="n"/>
      <c r="F71" s="19" t="n"/>
      <c r="G71" s="19" t="n"/>
      <c r="H71" s="20">
        <f>IF(COUNTA(B71,D71:G71)=0,"",IF(OR(B71="",D71="",E71="",F71="",G71=""),"",IF(AND(ISNUMBER(F71),ISNUMBER(G71)),F71+G71,"")))</f>
        <v/>
      </c>
      <c r="I71" s="33">
        <f>IF(OR(E71="",F71="",NOT(ISNUMBER(E71)),NOT(ISNUMBER(F71)),E71=0),"",IFERROR(F71/E71,""))</f>
        <v/>
      </c>
      <c r="J71" s="33">
        <f>IF(OR(E71="",H71="",NOT(ISNUMBER(E71)),NOT(ISNUMBER(H71)),E71=0),"",IFERROR(H71/E71,""))</f>
        <v/>
      </c>
      <c r="K71" s="22">
        <f>IF(COUNTA(B71,D71:G71)=0,"",IF(OR(B71="",D71="",E71="",F71="",G71=""),"Preenchimento incompleto",IF(COUNTIFS($B$2:$B$201,B71,$D$2:$D$201,D71)&gt;1,"Duplicidade: data e faixa",IF(L71="Não","Revisar dados",IF(OR(B71&lt;'Parâmetros'!$B$2,B71&gt;'Parâmetros'!$B$3),"Fora do período analisado",IF(AND(E71=0,G71&gt;0),"Procura sem oferta",IF(E71=0,"Sem oferta",IF(J71&gt;='Parâmetros'!$B$6,"Pico de procura",IF(I71&gt;='Parâmetros'!$B$5,"Alta ocupação",IF(AND(I71&lt;'Parâmetros'!$B$4,G71=0),"Baixa utilização","Normal"))))))))))</f>
        <v/>
      </c>
      <c r="L71" s="16">
        <f>IF(COUNTA(B71,D71:G71)=0,"",IF(OR(B71="",D71="",E71="",F71="",G71=""),"Não",IF(OR(NOT(ISNUMBER(B71)),NOT(ISNUMBER(E71)),NOT(ISNUMBER(F71)),NOT(ISNUMBER(G71))),"Não",IF(AND(B71=INT(B71),B71&lt;=TODAY(),COUNTIF('Parâmetros'!$E$2:$E$6,D71)=1,E71=INT(E71),F71=INT(F71),G71=INT(G71),E71&gt;=0,F71&gt;=0,G71&gt;=0,F71&lt;=E71,COUNTIFS($B$2:$B$201,B71,$D$2:$D$201,D71)=1),"Sim","Não"))))</f>
        <v/>
      </c>
      <c r="M71" s="12" t="n"/>
    </row>
    <row r="72" ht="22" customHeight="1">
      <c r="A72" s="16">
        <f>IF(B72="","","REG-"&amp;TEXT(ROW()-1,"000"))</f>
        <v/>
      </c>
      <c r="B72" s="17" t="n"/>
      <c r="C72" s="16">
        <f>IF(B72="","",IFERROR(CHOOSE(WEEKDAY(B72,2),"segunda-feira","terça-feira","quarta-feira","quinta-feira","sexta-feira","sábado","domingo"),"Data inválida"))</f>
        <v/>
      </c>
      <c r="D72" s="18" t="n"/>
      <c r="E72" s="19" t="n"/>
      <c r="F72" s="19" t="n"/>
      <c r="G72" s="19" t="n"/>
      <c r="H72" s="20">
        <f>IF(COUNTA(B72,D72:G72)=0,"",IF(OR(B72="",D72="",E72="",F72="",G72=""),"",IF(AND(ISNUMBER(F72),ISNUMBER(G72)),F72+G72,"")))</f>
        <v/>
      </c>
      <c r="I72" s="33">
        <f>IF(OR(E72="",F72="",NOT(ISNUMBER(E72)),NOT(ISNUMBER(F72)),E72=0),"",IFERROR(F72/E72,""))</f>
        <v/>
      </c>
      <c r="J72" s="33">
        <f>IF(OR(E72="",H72="",NOT(ISNUMBER(E72)),NOT(ISNUMBER(H72)),E72=0),"",IFERROR(H72/E72,""))</f>
        <v/>
      </c>
      <c r="K72" s="22">
        <f>IF(COUNTA(B72,D72:G72)=0,"",IF(OR(B72="",D72="",E72="",F72="",G72=""),"Preenchimento incompleto",IF(COUNTIFS($B$2:$B$201,B72,$D$2:$D$201,D72)&gt;1,"Duplicidade: data e faixa",IF(L72="Não","Revisar dados",IF(OR(B72&lt;'Parâmetros'!$B$2,B72&gt;'Parâmetros'!$B$3),"Fora do período analisado",IF(AND(E72=0,G72&gt;0),"Procura sem oferta",IF(E72=0,"Sem oferta",IF(J72&gt;='Parâmetros'!$B$6,"Pico de procura",IF(I72&gt;='Parâmetros'!$B$5,"Alta ocupação",IF(AND(I72&lt;'Parâmetros'!$B$4,G72=0),"Baixa utilização","Normal"))))))))))</f>
        <v/>
      </c>
      <c r="L72" s="16">
        <f>IF(COUNTA(B72,D72:G72)=0,"",IF(OR(B72="",D72="",E72="",F72="",G72=""),"Não",IF(OR(NOT(ISNUMBER(B72)),NOT(ISNUMBER(E72)),NOT(ISNUMBER(F72)),NOT(ISNUMBER(G72))),"Não",IF(AND(B72=INT(B72),B72&lt;=TODAY(),COUNTIF('Parâmetros'!$E$2:$E$6,D72)=1,E72=INT(E72),F72=INT(F72),G72=INT(G72),E72&gt;=0,F72&gt;=0,G72&gt;=0,F72&lt;=E72,COUNTIFS($B$2:$B$201,B72,$D$2:$D$201,D72)=1),"Sim","Não"))))</f>
        <v/>
      </c>
      <c r="M72" s="12" t="n"/>
    </row>
    <row r="73" ht="22" customHeight="1">
      <c r="A73" s="16">
        <f>IF(B73="","","REG-"&amp;TEXT(ROW()-1,"000"))</f>
        <v/>
      </c>
      <c r="B73" s="17" t="n"/>
      <c r="C73" s="16">
        <f>IF(B73="","",IFERROR(CHOOSE(WEEKDAY(B73,2),"segunda-feira","terça-feira","quarta-feira","quinta-feira","sexta-feira","sábado","domingo"),"Data inválida"))</f>
        <v/>
      </c>
      <c r="D73" s="18" t="n"/>
      <c r="E73" s="19" t="n"/>
      <c r="F73" s="19" t="n"/>
      <c r="G73" s="19" t="n"/>
      <c r="H73" s="20">
        <f>IF(COUNTA(B73,D73:G73)=0,"",IF(OR(B73="",D73="",E73="",F73="",G73=""),"",IF(AND(ISNUMBER(F73),ISNUMBER(G73)),F73+G73,"")))</f>
        <v/>
      </c>
      <c r="I73" s="33">
        <f>IF(OR(E73="",F73="",NOT(ISNUMBER(E73)),NOT(ISNUMBER(F73)),E73=0),"",IFERROR(F73/E73,""))</f>
        <v/>
      </c>
      <c r="J73" s="33">
        <f>IF(OR(E73="",H73="",NOT(ISNUMBER(E73)),NOT(ISNUMBER(H73)),E73=0),"",IFERROR(H73/E73,""))</f>
        <v/>
      </c>
      <c r="K73" s="22">
        <f>IF(COUNTA(B73,D73:G73)=0,"",IF(OR(B73="",D73="",E73="",F73="",G73=""),"Preenchimento incompleto",IF(COUNTIFS($B$2:$B$201,B73,$D$2:$D$201,D73)&gt;1,"Duplicidade: data e faixa",IF(L73="Não","Revisar dados",IF(OR(B73&lt;'Parâmetros'!$B$2,B73&gt;'Parâmetros'!$B$3),"Fora do período analisado",IF(AND(E73=0,G73&gt;0),"Procura sem oferta",IF(E73=0,"Sem oferta",IF(J73&gt;='Parâmetros'!$B$6,"Pico de procura",IF(I73&gt;='Parâmetros'!$B$5,"Alta ocupação",IF(AND(I73&lt;'Parâmetros'!$B$4,G73=0),"Baixa utilização","Normal"))))))))))</f>
        <v/>
      </c>
      <c r="L73" s="16">
        <f>IF(COUNTA(B73,D73:G73)=0,"",IF(OR(B73="",D73="",E73="",F73="",G73=""),"Não",IF(OR(NOT(ISNUMBER(B73)),NOT(ISNUMBER(E73)),NOT(ISNUMBER(F73)),NOT(ISNUMBER(G73))),"Não",IF(AND(B73=INT(B73),B73&lt;=TODAY(),COUNTIF('Parâmetros'!$E$2:$E$6,D73)=1,E73=INT(E73),F73=INT(F73),G73=INT(G73),E73&gt;=0,F73&gt;=0,G73&gt;=0,F73&lt;=E73,COUNTIFS($B$2:$B$201,B73,$D$2:$D$201,D73)=1),"Sim","Não"))))</f>
        <v/>
      </c>
      <c r="M73" s="12" t="n"/>
    </row>
    <row r="74" ht="22" customHeight="1">
      <c r="A74" s="16">
        <f>IF(B74="","","REG-"&amp;TEXT(ROW()-1,"000"))</f>
        <v/>
      </c>
      <c r="B74" s="17" t="n"/>
      <c r="C74" s="16">
        <f>IF(B74="","",IFERROR(CHOOSE(WEEKDAY(B74,2),"segunda-feira","terça-feira","quarta-feira","quinta-feira","sexta-feira","sábado","domingo"),"Data inválida"))</f>
        <v/>
      </c>
      <c r="D74" s="18" t="n"/>
      <c r="E74" s="19" t="n"/>
      <c r="F74" s="19" t="n"/>
      <c r="G74" s="19" t="n"/>
      <c r="H74" s="20">
        <f>IF(COUNTA(B74,D74:G74)=0,"",IF(OR(B74="",D74="",E74="",F74="",G74=""),"",IF(AND(ISNUMBER(F74),ISNUMBER(G74)),F74+G74,"")))</f>
        <v/>
      </c>
      <c r="I74" s="33">
        <f>IF(OR(E74="",F74="",NOT(ISNUMBER(E74)),NOT(ISNUMBER(F74)),E74=0),"",IFERROR(F74/E74,""))</f>
        <v/>
      </c>
      <c r="J74" s="33">
        <f>IF(OR(E74="",H74="",NOT(ISNUMBER(E74)),NOT(ISNUMBER(H74)),E74=0),"",IFERROR(H74/E74,""))</f>
        <v/>
      </c>
      <c r="K74" s="22">
        <f>IF(COUNTA(B74,D74:G74)=0,"",IF(OR(B74="",D74="",E74="",F74="",G74=""),"Preenchimento incompleto",IF(COUNTIFS($B$2:$B$201,B74,$D$2:$D$201,D74)&gt;1,"Duplicidade: data e faixa",IF(L74="Não","Revisar dados",IF(OR(B74&lt;'Parâmetros'!$B$2,B74&gt;'Parâmetros'!$B$3),"Fora do período analisado",IF(AND(E74=0,G74&gt;0),"Procura sem oferta",IF(E74=0,"Sem oferta",IF(J74&gt;='Parâmetros'!$B$6,"Pico de procura",IF(I74&gt;='Parâmetros'!$B$5,"Alta ocupação",IF(AND(I74&lt;'Parâmetros'!$B$4,G74=0),"Baixa utilização","Normal"))))))))))</f>
        <v/>
      </c>
      <c r="L74" s="16">
        <f>IF(COUNTA(B74,D74:G74)=0,"",IF(OR(B74="",D74="",E74="",F74="",G74=""),"Não",IF(OR(NOT(ISNUMBER(B74)),NOT(ISNUMBER(E74)),NOT(ISNUMBER(F74)),NOT(ISNUMBER(G74))),"Não",IF(AND(B74=INT(B74),B74&lt;=TODAY(),COUNTIF('Parâmetros'!$E$2:$E$6,D74)=1,E74=INT(E74),F74=INT(F74),G74=INT(G74),E74&gt;=0,F74&gt;=0,G74&gt;=0,F74&lt;=E74,COUNTIFS($B$2:$B$201,B74,$D$2:$D$201,D74)=1),"Sim","Não"))))</f>
        <v/>
      </c>
      <c r="M74" s="12" t="n"/>
    </row>
    <row r="75" ht="22" customHeight="1">
      <c r="A75" s="16">
        <f>IF(B75="","","REG-"&amp;TEXT(ROW()-1,"000"))</f>
        <v/>
      </c>
      <c r="B75" s="17" t="n"/>
      <c r="C75" s="16">
        <f>IF(B75="","",IFERROR(CHOOSE(WEEKDAY(B75,2),"segunda-feira","terça-feira","quarta-feira","quinta-feira","sexta-feira","sábado","domingo"),"Data inválida"))</f>
        <v/>
      </c>
      <c r="D75" s="18" t="n"/>
      <c r="E75" s="19" t="n"/>
      <c r="F75" s="19" t="n"/>
      <c r="G75" s="19" t="n"/>
      <c r="H75" s="20">
        <f>IF(COUNTA(B75,D75:G75)=0,"",IF(OR(B75="",D75="",E75="",F75="",G75=""),"",IF(AND(ISNUMBER(F75),ISNUMBER(G75)),F75+G75,"")))</f>
        <v/>
      </c>
      <c r="I75" s="33">
        <f>IF(OR(E75="",F75="",NOT(ISNUMBER(E75)),NOT(ISNUMBER(F75)),E75=0),"",IFERROR(F75/E75,""))</f>
        <v/>
      </c>
      <c r="J75" s="33">
        <f>IF(OR(E75="",H75="",NOT(ISNUMBER(E75)),NOT(ISNUMBER(H75)),E75=0),"",IFERROR(H75/E75,""))</f>
        <v/>
      </c>
      <c r="K75" s="22">
        <f>IF(COUNTA(B75,D75:G75)=0,"",IF(OR(B75="",D75="",E75="",F75="",G75=""),"Preenchimento incompleto",IF(COUNTIFS($B$2:$B$201,B75,$D$2:$D$201,D75)&gt;1,"Duplicidade: data e faixa",IF(L75="Não","Revisar dados",IF(OR(B75&lt;'Parâmetros'!$B$2,B75&gt;'Parâmetros'!$B$3),"Fora do período analisado",IF(AND(E75=0,G75&gt;0),"Procura sem oferta",IF(E75=0,"Sem oferta",IF(J75&gt;='Parâmetros'!$B$6,"Pico de procura",IF(I75&gt;='Parâmetros'!$B$5,"Alta ocupação",IF(AND(I75&lt;'Parâmetros'!$B$4,G75=0),"Baixa utilização","Normal"))))))))))</f>
        <v/>
      </c>
      <c r="L75" s="16">
        <f>IF(COUNTA(B75,D75:G75)=0,"",IF(OR(B75="",D75="",E75="",F75="",G75=""),"Não",IF(OR(NOT(ISNUMBER(B75)),NOT(ISNUMBER(E75)),NOT(ISNUMBER(F75)),NOT(ISNUMBER(G75))),"Não",IF(AND(B75=INT(B75),B75&lt;=TODAY(),COUNTIF('Parâmetros'!$E$2:$E$6,D75)=1,E75=INT(E75),F75=INT(F75),G75=INT(G75),E75&gt;=0,F75&gt;=0,G75&gt;=0,F75&lt;=E75,COUNTIFS($B$2:$B$201,B75,$D$2:$D$201,D75)=1),"Sim","Não"))))</f>
        <v/>
      </c>
      <c r="M75" s="12" t="n"/>
    </row>
    <row r="76" ht="22" customHeight="1">
      <c r="A76" s="16">
        <f>IF(B76="","","REG-"&amp;TEXT(ROW()-1,"000"))</f>
        <v/>
      </c>
      <c r="B76" s="17" t="n"/>
      <c r="C76" s="16">
        <f>IF(B76="","",IFERROR(CHOOSE(WEEKDAY(B76,2),"segunda-feira","terça-feira","quarta-feira","quinta-feira","sexta-feira","sábado","domingo"),"Data inválida"))</f>
        <v/>
      </c>
      <c r="D76" s="18" t="n"/>
      <c r="E76" s="19" t="n"/>
      <c r="F76" s="19" t="n"/>
      <c r="G76" s="19" t="n"/>
      <c r="H76" s="20">
        <f>IF(COUNTA(B76,D76:G76)=0,"",IF(OR(B76="",D76="",E76="",F76="",G76=""),"",IF(AND(ISNUMBER(F76),ISNUMBER(G76)),F76+G76,"")))</f>
        <v/>
      </c>
      <c r="I76" s="33">
        <f>IF(OR(E76="",F76="",NOT(ISNUMBER(E76)),NOT(ISNUMBER(F76)),E76=0),"",IFERROR(F76/E76,""))</f>
        <v/>
      </c>
      <c r="J76" s="33">
        <f>IF(OR(E76="",H76="",NOT(ISNUMBER(E76)),NOT(ISNUMBER(H76)),E76=0),"",IFERROR(H76/E76,""))</f>
        <v/>
      </c>
      <c r="K76" s="22">
        <f>IF(COUNTA(B76,D76:G76)=0,"",IF(OR(B76="",D76="",E76="",F76="",G76=""),"Preenchimento incompleto",IF(COUNTIFS($B$2:$B$201,B76,$D$2:$D$201,D76)&gt;1,"Duplicidade: data e faixa",IF(L76="Não","Revisar dados",IF(OR(B76&lt;'Parâmetros'!$B$2,B76&gt;'Parâmetros'!$B$3),"Fora do período analisado",IF(AND(E76=0,G76&gt;0),"Procura sem oferta",IF(E76=0,"Sem oferta",IF(J76&gt;='Parâmetros'!$B$6,"Pico de procura",IF(I76&gt;='Parâmetros'!$B$5,"Alta ocupação",IF(AND(I76&lt;'Parâmetros'!$B$4,G76=0),"Baixa utilização","Normal"))))))))))</f>
        <v/>
      </c>
      <c r="L76" s="16">
        <f>IF(COUNTA(B76,D76:G76)=0,"",IF(OR(B76="",D76="",E76="",F76="",G76=""),"Não",IF(OR(NOT(ISNUMBER(B76)),NOT(ISNUMBER(E76)),NOT(ISNUMBER(F76)),NOT(ISNUMBER(G76))),"Não",IF(AND(B76=INT(B76),B76&lt;=TODAY(),COUNTIF('Parâmetros'!$E$2:$E$6,D76)=1,E76=INT(E76),F76=INT(F76),G76=INT(G76),E76&gt;=0,F76&gt;=0,G76&gt;=0,F76&lt;=E76,COUNTIFS($B$2:$B$201,B76,$D$2:$D$201,D76)=1),"Sim","Não"))))</f>
        <v/>
      </c>
      <c r="M76" s="12" t="n"/>
    </row>
    <row r="77" ht="22" customHeight="1">
      <c r="A77" s="16">
        <f>IF(B77="","","REG-"&amp;TEXT(ROW()-1,"000"))</f>
        <v/>
      </c>
      <c r="B77" s="17" t="n"/>
      <c r="C77" s="16">
        <f>IF(B77="","",IFERROR(CHOOSE(WEEKDAY(B77,2),"segunda-feira","terça-feira","quarta-feira","quinta-feira","sexta-feira","sábado","domingo"),"Data inválida"))</f>
        <v/>
      </c>
      <c r="D77" s="18" t="n"/>
      <c r="E77" s="19" t="n"/>
      <c r="F77" s="19" t="n"/>
      <c r="G77" s="19" t="n"/>
      <c r="H77" s="20">
        <f>IF(COUNTA(B77,D77:G77)=0,"",IF(OR(B77="",D77="",E77="",F77="",G77=""),"",IF(AND(ISNUMBER(F77),ISNUMBER(G77)),F77+G77,"")))</f>
        <v/>
      </c>
      <c r="I77" s="33">
        <f>IF(OR(E77="",F77="",NOT(ISNUMBER(E77)),NOT(ISNUMBER(F77)),E77=0),"",IFERROR(F77/E77,""))</f>
        <v/>
      </c>
      <c r="J77" s="33">
        <f>IF(OR(E77="",H77="",NOT(ISNUMBER(E77)),NOT(ISNUMBER(H77)),E77=0),"",IFERROR(H77/E77,""))</f>
        <v/>
      </c>
      <c r="K77" s="22">
        <f>IF(COUNTA(B77,D77:G77)=0,"",IF(OR(B77="",D77="",E77="",F77="",G77=""),"Preenchimento incompleto",IF(COUNTIFS($B$2:$B$201,B77,$D$2:$D$201,D77)&gt;1,"Duplicidade: data e faixa",IF(L77="Não","Revisar dados",IF(OR(B77&lt;'Parâmetros'!$B$2,B77&gt;'Parâmetros'!$B$3),"Fora do período analisado",IF(AND(E77=0,G77&gt;0),"Procura sem oferta",IF(E77=0,"Sem oferta",IF(J77&gt;='Parâmetros'!$B$6,"Pico de procura",IF(I77&gt;='Parâmetros'!$B$5,"Alta ocupação",IF(AND(I77&lt;'Parâmetros'!$B$4,G77=0),"Baixa utilização","Normal"))))))))))</f>
        <v/>
      </c>
      <c r="L77" s="16">
        <f>IF(COUNTA(B77,D77:G77)=0,"",IF(OR(B77="",D77="",E77="",F77="",G77=""),"Não",IF(OR(NOT(ISNUMBER(B77)),NOT(ISNUMBER(E77)),NOT(ISNUMBER(F77)),NOT(ISNUMBER(G77))),"Não",IF(AND(B77=INT(B77),B77&lt;=TODAY(),COUNTIF('Parâmetros'!$E$2:$E$6,D77)=1,E77=INT(E77),F77=INT(F77),G77=INT(G77),E77&gt;=0,F77&gt;=0,G77&gt;=0,F77&lt;=E77,COUNTIFS($B$2:$B$201,B77,$D$2:$D$201,D77)=1),"Sim","Não"))))</f>
        <v/>
      </c>
      <c r="M77" s="12" t="n"/>
    </row>
    <row r="78" ht="22" customHeight="1">
      <c r="A78" s="16">
        <f>IF(B78="","","REG-"&amp;TEXT(ROW()-1,"000"))</f>
        <v/>
      </c>
      <c r="B78" s="17" t="n"/>
      <c r="C78" s="16">
        <f>IF(B78="","",IFERROR(CHOOSE(WEEKDAY(B78,2),"segunda-feira","terça-feira","quarta-feira","quinta-feira","sexta-feira","sábado","domingo"),"Data inválida"))</f>
        <v/>
      </c>
      <c r="D78" s="18" t="n"/>
      <c r="E78" s="19" t="n"/>
      <c r="F78" s="19" t="n"/>
      <c r="G78" s="19" t="n"/>
      <c r="H78" s="20">
        <f>IF(COUNTA(B78,D78:G78)=0,"",IF(OR(B78="",D78="",E78="",F78="",G78=""),"",IF(AND(ISNUMBER(F78),ISNUMBER(G78)),F78+G78,"")))</f>
        <v/>
      </c>
      <c r="I78" s="33">
        <f>IF(OR(E78="",F78="",NOT(ISNUMBER(E78)),NOT(ISNUMBER(F78)),E78=0),"",IFERROR(F78/E78,""))</f>
        <v/>
      </c>
      <c r="J78" s="33">
        <f>IF(OR(E78="",H78="",NOT(ISNUMBER(E78)),NOT(ISNUMBER(H78)),E78=0),"",IFERROR(H78/E78,""))</f>
        <v/>
      </c>
      <c r="K78" s="22">
        <f>IF(COUNTA(B78,D78:G78)=0,"",IF(OR(B78="",D78="",E78="",F78="",G78=""),"Preenchimento incompleto",IF(COUNTIFS($B$2:$B$201,B78,$D$2:$D$201,D78)&gt;1,"Duplicidade: data e faixa",IF(L78="Não","Revisar dados",IF(OR(B78&lt;'Parâmetros'!$B$2,B78&gt;'Parâmetros'!$B$3),"Fora do período analisado",IF(AND(E78=0,G78&gt;0),"Procura sem oferta",IF(E78=0,"Sem oferta",IF(J78&gt;='Parâmetros'!$B$6,"Pico de procura",IF(I78&gt;='Parâmetros'!$B$5,"Alta ocupação",IF(AND(I78&lt;'Parâmetros'!$B$4,G78=0),"Baixa utilização","Normal"))))))))))</f>
        <v/>
      </c>
      <c r="L78" s="16">
        <f>IF(COUNTA(B78,D78:G78)=0,"",IF(OR(B78="",D78="",E78="",F78="",G78=""),"Não",IF(OR(NOT(ISNUMBER(B78)),NOT(ISNUMBER(E78)),NOT(ISNUMBER(F78)),NOT(ISNUMBER(G78))),"Não",IF(AND(B78=INT(B78),B78&lt;=TODAY(),COUNTIF('Parâmetros'!$E$2:$E$6,D78)=1,E78=INT(E78),F78=INT(F78),G78=INT(G78),E78&gt;=0,F78&gt;=0,G78&gt;=0,F78&lt;=E78,COUNTIFS($B$2:$B$201,B78,$D$2:$D$201,D78)=1),"Sim","Não"))))</f>
        <v/>
      </c>
      <c r="M78" s="12" t="n"/>
    </row>
    <row r="79" ht="22" customHeight="1">
      <c r="A79" s="16">
        <f>IF(B79="","","REG-"&amp;TEXT(ROW()-1,"000"))</f>
        <v/>
      </c>
      <c r="B79" s="17" t="n"/>
      <c r="C79" s="16">
        <f>IF(B79="","",IFERROR(CHOOSE(WEEKDAY(B79,2),"segunda-feira","terça-feira","quarta-feira","quinta-feira","sexta-feira","sábado","domingo"),"Data inválida"))</f>
        <v/>
      </c>
      <c r="D79" s="18" t="n"/>
      <c r="E79" s="19" t="n"/>
      <c r="F79" s="19" t="n"/>
      <c r="G79" s="19" t="n"/>
      <c r="H79" s="20">
        <f>IF(COUNTA(B79,D79:G79)=0,"",IF(OR(B79="",D79="",E79="",F79="",G79=""),"",IF(AND(ISNUMBER(F79),ISNUMBER(G79)),F79+G79,"")))</f>
        <v/>
      </c>
      <c r="I79" s="33">
        <f>IF(OR(E79="",F79="",NOT(ISNUMBER(E79)),NOT(ISNUMBER(F79)),E79=0),"",IFERROR(F79/E79,""))</f>
        <v/>
      </c>
      <c r="J79" s="33">
        <f>IF(OR(E79="",H79="",NOT(ISNUMBER(E79)),NOT(ISNUMBER(H79)),E79=0),"",IFERROR(H79/E79,""))</f>
        <v/>
      </c>
      <c r="K79" s="22">
        <f>IF(COUNTA(B79,D79:G79)=0,"",IF(OR(B79="",D79="",E79="",F79="",G79=""),"Preenchimento incompleto",IF(COUNTIFS($B$2:$B$201,B79,$D$2:$D$201,D79)&gt;1,"Duplicidade: data e faixa",IF(L79="Não","Revisar dados",IF(OR(B79&lt;'Parâmetros'!$B$2,B79&gt;'Parâmetros'!$B$3),"Fora do período analisado",IF(AND(E79=0,G79&gt;0),"Procura sem oferta",IF(E79=0,"Sem oferta",IF(J79&gt;='Parâmetros'!$B$6,"Pico de procura",IF(I79&gt;='Parâmetros'!$B$5,"Alta ocupação",IF(AND(I79&lt;'Parâmetros'!$B$4,G79=0),"Baixa utilização","Normal"))))))))))</f>
        <v/>
      </c>
      <c r="L79" s="16">
        <f>IF(COUNTA(B79,D79:G79)=0,"",IF(OR(B79="",D79="",E79="",F79="",G79=""),"Não",IF(OR(NOT(ISNUMBER(B79)),NOT(ISNUMBER(E79)),NOT(ISNUMBER(F79)),NOT(ISNUMBER(G79))),"Não",IF(AND(B79=INT(B79),B79&lt;=TODAY(),COUNTIF('Parâmetros'!$E$2:$E$6,D79)=1,E79=INT(E79),F79=INT(F79),G79=INT(G79),E79&gt;=0,F79&gt;=0,G79&gt;=0,F79&lt;=E79,COUNTIFS($B$2:$B$201,B79,$D$2:$D$201,D79)=1),"Sim","Não"))))</f>
        <v/>
      </c>
      <c r="M79" s="12" t="n"/>
    </row>
    <row r="80" ht="22" customHeight="1">
      <c r="A80" s="16">
        <f>IF(B80="","","REG-"&amp;TEXT(ROW()-1,"000"))</f>
        <v/>
      </c>
      <c r="B80" s="17" t="n"/>
      <c r="C80" s="16">
        <f>IF(B80="","",IFERROR(CHOOSE(WEEKDAY(B80,2),"segunda-feira","terça-feira","quarta-feira","quinta-feira","sexta-feira","sábado","domingo"),"Data inválida"))</f>
        <v/>
      </c>
      <c r="D80" s="18" t="n"/>
      <c r="E80" s="19" t="n"/>
      <c r="F80" s="19" t="n"/>
      <c r="G80" s="19" t="n"/>
      <c r="H80" s="20">
        <f>IF(COUNTA(B80,D80:G80)=0,"",IF(OR(B80="",D80="",E80="",F80="",G80=""),"",IF(AND(ISNUMBER(F80),ISNUMBER(G80)),F80+G80,"")))</f>
        <v/>
      </c>
      <c r="I80" s="33">
        <f>IF(OR(E80="",F80="",NOT(ISNUMBER(E80)),NOT(ISNUMBER(F80)),E80=0),"",IFERROR(F80/E80,""))</f>
        <v/>
      </c>
      <c r="J80" s="33">
        <f>IF(OR(E80="",H80="",NOT(ISNUMBER(E80)),NOT(ISNUMBER(H80)),E80=0),"",IFERROR(H80/E80,""))</f>
        <v/>
      </c>
      <c r="K80" s="22">
        <f>IF(COUNTA(B80,D80:G80)=0,"",IF(OR(B80="",D80="",E80="",F80="",G80=""),"Preenchimento incompleto",IF(COUNTIFS($B$2:$B$201,B80,$D$2:$D$201,D80)&gt;1,"Duplicidade: data e faixa",IF(L80="Não","Revisar dados",IF(OR(B80&lt;'Parâmetros'!$B$2,B80&gt;'Parâmetros'!$B$3),"Fora do período analisado",IF(AND(E80=0,G80&gt;0),"Procura sem oferta",IF(E80=0,"Sem oferta",IF(J80&gt;='Parâmetros'!$B$6,"Pico de procura",IF(I80&gt;='Parâmetros'!$B$5,"Alta ocupação",IF(AND(I80&lt;'Parâmetros'!$B$4,G80=0),"Baixa utilização","Normal"))))))))))</f>
        <v/>
      </c>
      <c r="L80" s="16">
        <f>IF(COUNTA(B80,D80:G80)=0,"",IF(OR(B80="",D80="",E80="",F80="",G80=""),"Não",IF(OR(NOT(ISNUMBER(B80)),NOT(ISNUMBER(E80)),NOT(ISNUMBER(F80)),NOT(ISNUMBER(G80))),"Não",IF(AND(B80=INT(B80),B80&lt;=TODAY(),COUNTIF('Parâmetros'!$E$2:$E$6,D80)=1,E80=INT(E80),F80=INT(F80),G80=INT(G80),E80&gt;=0,F80&gt;=0,G80&gt;=0,F80&lt;=E80,COUNTIFS($B$2:$B$201,B80,$D$2:$D$201,D80)=1),"Sim","Não"))))</f>
        <v/>
      </c>
      <c r="M80" s="12" t="n"/>
    </row>
    <row r="81" ht="22" customHeight="1">
      <c r="A81" s="16">
        <f>IF(B81="","","REG-"&amp;TEXT(ROW()-1,"000"))</f>
        <v/>
      </c>
      <c r="B81" s="17" t="n"/>
      <c r="C81" s="16">
        <f>IF(B81="","",IFERROR(CHOOSE(WEEKDAY(B81,2),"segunda-feira","terça-feira","quarta-feira","quinta-feira","sexta-feira","sábado","domingo"),"Data inválida"))</f>
        <v/>
      </c>
      <c r="D81" s="18" t="n"/>
      <c r="E81" s="19" t="n"/>
      <c r="F81" s="19" t="n"/>
      <c r="G81" s="19" t="n"/>
      <c r="H81" s="20">
        <f>IF(COUNTA(B81,D81:G81)=0,"",IF(OR(B81="",D81="",E81="",F81="",G81=""),"",IF(AND(ISNUMBER(F81),ISNUMBER(G81)),F81+G81,"")))</f>
        <v/>
      </c>
      <c r="I81" s="33">
        <f>IF(OR(E81="",F81="",NOT(ISNUMBER(E81)),NOT(ISNUMBER(F81)),E81=0),"",IFERROR(F81/E81,""))</f>
        <v/>
      </c>
      <c r="J81" s="33">
        <f>IF(OR(E81="",H81="",NOT(ISNUMBER(E81)),NOT(ISNUMBER(H81)),E81=0),"",IFERROR(H81/E81,""))</f>
        <v/>
      </c>
      <c r="K81" s="22">
        <f>IF(COUNTA(B81,D81:G81)=0,"",IF(OR(B81="",D81="",E81="",F81="",G81=""),"Preenchimento incompleto",IF(COUNTIFS($B$2:$B$201,B81,$D$2:$D$201,D81)&gt;1,"Duplicidade: data e faixa",IF(L81="Não","Revisar dados",IF(OR(B81&lt;'Parâmetros'!$B$2,B81&gt;'Parâmetros'!$B$3),"Fora do período analisado",IF(AND(E81=0,G81&gt;0),"Procura sem oferta",IF(E81=0,"Sem oferta",IF(J81&gt;='Parâmetros'!$B$6,"Pico de procura",IF(I81&gt;='Parâmetros'!$B$5,"Alta ocupação",IF(AND(I81&lt;'Parâmetros'!$B$4,G81=0),"Baixa utilização","Normal"))))))))))</f>
        <v/>
      </c>
      <c r="L81" s="16">
        <f>IF(COUNTA(B81,D81:G81)=0,"",IF(OR(B81="",D81="",E81="",F81="",G81=""),"Não",IF(OR(NOT(ISNUMBER(B81)),NOT(ISNUMBER(E81)),NOT(ISNUMBER(F81)),NOT(ISNUMBER(G81))),"Não",IF(AND(B81=INT(B81),B81&lt;=TODAY(),COUNTIF('Parâmetros'!$E$2:$E$6,D81)=1,E81=INT(E81),F81=INT(F81),G81=INT(G81),E81&gt;=0,F81&gt;=0,G81&gt;=0,F81&lt;=E81,COUNTIFS($B$2:$B$201,B81,$D$2:$D$201,D81)=1),"Sim","Não"))))</f>
        <v/>
      </c>
      <c r="M81" s="12" t="n"/>
    </row>
    <row r="82" ht="22" customHeight="1">
      <c r="A82" s="16">
        <f>IF(B82="","","REG-"&amp;TEXT(ROW()-1,"000"))</f>
        <v/>
      </c>
      <c r="B82" s="17" t="n"/>
      <c r="C82" s="16">
        <f>IF(B82="","",IFERROR(CHOOSE(WEEKDAY(B82,2),"segunda-feira","terça-feira","quarta-feira","quinta-feira","sexta-feira","sábado","domingo"),"Data inválida"))</f>
        <v/>
      </c>
      <c r="D82" s="18" t="n"/>
      <c r="E82" s="19" t="n"/>
      <c r="F82" s="19" t="n"/>
      <c r="G82" s="19" t="n"/>
      <c r="H82" s="20">
        <f>IF(COUNTA(B82,D82:G82)=0,"",IF(OR(B82="",D82="",E82="",F82="",G82=""),"",IF(AND(ISNUMBER(F82),ISNUMBER(G82)),F82+G82,"")))</f>
        <v/>
      </c>
      <c r="I82" s="33">
        <f>IF(OR(E82="",F82="",NOT(ISNUMBER(E82)),NOT(ISNUMBER(F82)),E82=0),"",IFERROR(F82/E82,""))</f>
        <v/>
      </c>
      <c r="J82" s="33">
        <f>IF(OR(E82="",H82="",NOT(ISNUMBER(E82)),NOT(ISNUMBER(H82)),E82=0),"",IFERROR(H82/E82,""))</f>
        <v/>
      </c>
      <c r="K82" s="22">
        <f>IF(COUNTA(B82,D82:G82)=0,"",IF(OR(B82="",D82="",E82="",F82="",G82=""),"Preenchimento incompleto",IF(COUNTIFS($B$2:$B$201,B82,$D$2:$D$201,D82)&gt;1,"Duplicidade: data e faixa",IF(L82="Não","Revisar dados",IF(OR(B82&lt;'Parâmetros'!$B$2,B82&gt;'Parâmetros'!$B$3),"Fora do período analisado",IF(AND(E82=0,G82&gt;0),"Procura sem oferta",IF(E82=0,"Sem oferta",IF(J82&gt;='Parâmetros'!$B$6,"Pico de procura",IF(I82&gt;='Parâmetros'!$B$5,"Alta ocupação",IF(AND(I82&lt;'Parâmetros'!$B$4,G82=0),"Baixa utilização","Normal"))))))))))</f>
        <v/>
      </c>
      <c r="L82" s="16">
        <f>IF(COUNTA(B82,D82:G82)=0,"",IF(OR(B82="",D82="",E82="",F82="",G82=""),"Não",IF(OR(NOT(ISNUMBER(B82)),NOT(ISNUMBER(E82)),NOT(ISNUMBER(F82)),NOT(ISNUMBER(G82))),"Não",IF(AND(B82=INT(B82),B82&lt;=TODAY(),COUNTIF('Parâmetros'!$E$2:$E$6,D82)=1,E82=INT(E82),F82=INT(F82),G82=INT(G82),E82&gt;=0,F82&gt;=0,G82&gt;=0,F82&lt;=E82,COUNTIFS($B$2:$B$201,B82,$D$2:$D$201,D82)=1),"Sim","Não"))))</f>
        <v/>
      </c>
      <c r="M82" s="12" t="n"/>
    </row>
    <row r="83" ht="22" customHeight="1">
      <c r="A83" s="16">
        <f>IF(B83="","","REG-"&amp;TEXT(ROW()-1,"000"))</f>
        <v/>
      </c>
      <c r="B83" s="17" t="n"/>
      <c r="C83" s="16">
        <f>IF(B83="","",IFERROR(CHOOSE(WEEKDAY(B83,2),"segunda-feira","terça-feira","quarta-feira","quinta-feira","sexta-feira","sábado","domingo"),"Data inválida"))</f>
        <v/>
      </c>
      <c r="D83" s="18" t="n"/>
      <c r="E83" s="19" t="n"/>
      <c r="F83" s="19" t="n"/>
      <c r="G83" s="19" t="n"/>
      <c r="H83" s="20">
        <f>IF(COUNTA(B83,D83:G83)=0,"",IF(OR(B83="",D83="",E83="",F83="",G83=""),"",IF(AND(ISNUMBER(F83),ISNUMBER(G83)),F83+G83,"")))</f>
        <v/>
      </c>
      <c r="I83" s="33">
        <f>IF(OR(E83="",F83="",NOT(ISNUMBER(E83)),NOT(ISNUMBER(F83)),E83=0),"",IFERROR(F83/E83,""))</f>
        <v/>
      </c>
      <c r="J83" s="33">
        <f>IF(OR(E83="",H83="",NOT(ISNUMBER(E83)),NOT(ISNUMBER(H83)),E83=0),"",IFERROR(H83/E83,""))</f>
        <v/>
      </c>
      <c r="K83" s="22">
        <f>IF(COUNTA(B83,D83:G83)=0,"",IF(OR(B83="",D83="",E83="",F83="",G83=""),"Preenchimento incompleto",IF(COUNTIFS($B$2:$B$201,B83,$D$2:$D$201,D83)&gt;1,"Duplicidade: data e faixa",IF(L83="Não","Revisar dados",IF(OR(B83&lt;'Parâmetros'!$B$2,B83&gt;'Parâmetros'!$B$3),"Fora do período analisado",IF(AND(E83=0,G83&gt;0),"Procura sem oferta",IF(E83=0,"Sem oferta",IF(J83&gt;='Parâmetros'!$B$6,"Pico de procura",IF(I83&gt;='Parâmetros'!$B$5,"Alta ocupação",IF(AND(I83&lt;'Parâmetros'!$B$4,G83=0),"Baixa utilização","Normal"))))))))))</f>
        <v/>
      </c>
      <c r="L83" s="16">
        <f>IF(COUNTA(B83,D83:G83)=0,"",IF(OR(B83="",D83="",E83="",F83="",G83=""),"Não",IF(OR(NOT(ISNUMBER(B83)),NOT(ISNUMBER(E83)),NOT(ISNUMBER(F83)),NOT(ISNUMBER(G83))),"Não",IF(AND(B83=INT(B83),B83&lt;=TODAY(),COUNTIF('Parâmetros'!$E$2:$E$6,D83)=1,E83=INT(E83),F83=INT(F83),G83=INT(G83),E83&gt;=0,F83&gt;=0,G83&gt;=0,F83&lt;=E83,COUNTIFS($B$2:$B$201,B83,$D$2:$D$201,D83)=1),"Sim","Não"))))</f>
        <v/>
      </c>
      <c r="M83" s="12" t="n"/>
    </row>
    <row r="84" ht="22" customHeight="1">
      <c r="A84" s="16">
        <f>IF(B84="","","REG-"&amp;TEXT(ROW()-1,"000"))</f>
        <v/>
      </c>
      <c r="B84" s="17" t="n"/>
      <c r="C84" s="16">
        <f>IF(B84="","",IFERROR(CHOOSE(WEEKDAY(B84,2),"segunda-feira","terça-feira","quarta-feira","quinta-feira","sexta-feira","sábado","domingo"),"Data inválida"))</f>
        <v/>
      </c>
      <c r="D84" s="18" t="n"/>
      <c r="E84" s="19" t="n"/>
      <c r="F84" s="19" t="n"/>
      <c r="G84" s="19" t="n"/>
      <c r="H84" s="20">
        <f>IF(COUNTA(B84,D84:G84)=0,"",IF(OR(B84="",D84="",E84="",F84="",G84=""),"",IF(AND(ISNUMBER(F84),ISNUMBER(G84)),F84+G84,"")))</f>
        <v/>
      </c>
      <c r="I84" s="33">
        <f>IF(OR(E84="",F84="",NOT(ISNUMBER(E84)),NOT(ISNUMBER(F84)),E84=0),"",IFERROR(F84/E84,""))</f>
        <v/>
      </c>
      <c r="J84" s="33">
        <f>IF(OR(E84="",H84="",NOT(ISNUMBER(E84)),NOT(ISNUMBER(H84)),E84=0),"",IFERROR(H84/E84,""))</f>
        <v/>
      </c>
      <c r="K84" s="22">
        <f>IF(COUNTA(B84,D84:G84)=0,"",IF(OR(B84="",D84="",E84="",F84="",G84=""),"Preenchimento incompleto",IF(COUNTIFS($B$2:$B$201,B84,$D$2:$D$201,D84)&gt;1,"Duplicidade: data e faixa",IF(L84="Não","Revisar dados",IF(OR(B84&lt;'Parâmetros'!$B$2,B84&gt;'Parâmetros'!$B$3),"Fora do período analisado",IF(AND(E84=0,G84&gt;0),"Procura sem oferta",IF(E84=0,"Sem oferta",IF(J84&gt;='Parâmetros'!$B$6,"Pico de procura",IF(I84&gt;='Parâmetros'!$B$5,"Alta ocupação",IF(AND(I84&lt;'Parâmetros'!$B$4,G84=0),"Baixa utilização","Normal"))))))))))</f>
        <v/>
      </c>
      <c r="L84" s="16">
        <f>IF(COUNTA(B84,D84:G84)=0,"",IF(OR(B84="",D84="",E84="",F84="",G84=""),"Não",IF(OR(NOT(ISNUMBER(B84)),NOT(ISNUMBER(E84)),NOT(ISNUMBER(F84)),NOT(ISNUMBER(G84))),"Não",IF(AND(B84=INT(B84),B84&lt;=TODAY(),COUNTIF('Parâmetros'!$E$2:$E$6,D84)=1,E84=INT(E84),F84=INT(F84),G84=INT(G84),E84&gt;=0,F84&gt;=0,G84&gt;=0,F84&lt;=E84,COUNTIFS($B$2:$B$201,B84,$D$2:$D$201,D84)=1),"Sim","Não"))))</f>
        <v/>
      </c>
      <c r="M84" s="12" t="n"/>
    </row>
    <row r="85" ht="22" customHeight="1">
      <c r="A85" s="16">
        <f>IF(B85="","","REG-"&amp;TEXT(ROW()-1,"000"))</f>
        <v/>
      </c>
      <c r="B85" s="17" t="n"/>
      <c r="C85" s="16">
        <f>IF(B85="","",IFERROR(CHOOSE(WEEKDAY(B85,2),"segunda-feira","terça-feira","quarta-feira","quinta-feira","sexta-feira","sábado","domingo"),"Data inválida"))</f>
        <v/>
      </c>
      <c r="D85" s="18" t="n"/>
      <c r="E85" s="19" t="n"/>
      <c r="F85" s="19" t="n"/>
      <c r="G85" s="19" t="n"/>
      <c r="H85" s="20">
        <f>IF(COUNTA(B85,D85:G85)=0,"",IF(OR(B85="",D85="",E85="",F85="",G85=""),"",IF(AND(ISNUMBER(F85),ISNUMBER(G85)),F85+G85,"")))</f>
        <v/>
      </c>
      <c r="I85" s="33">
        <f>IF(OR(E85="",F85="",NOT(ISNUMBER(E85)),NOT(ISNUMBER(F85)),E85=0),"",IFERROR(F85/E85,""))</f>
        <v/>
      </c>
      <c r="J85" s="33">
        <f>IF(OR(E85="",H85="",NOT(ISNUMBER(E85)),NOT(ISNUMBER(H85)),E85=0),"",IFERROR(H85/E85,""))</f>
        <v/>
      </c>
      <c r="K85" s="22">
        <f>IF(COUNTA(B85,D85:G85)=0,"",IF(OR(B85="",D85="",E85="",F85="",G85=""),"Preenchimento incompleto",IF(COUNTIFS($B$2:$B$201,B85,$D$2:$D$201,D85)&gt;1,"Duplicidade: data e faixa",IF(L85="Não","Revisar dados",IF(OR(B85&lt;'Parâmetros'!$B$2,B85&gt;'Parâmetros'!$B$3),"Fora do período analisado",IF(AND(E85=0,G85&gt;0),"Procura sem oferta",IF(E85=0,"Sem oferta",IF(J85&gt;='Parâmetros'!$B$6,"Pico de procura",IF(I85&gt;='Parâmetros'!$B$5,"Alta ocupação",IF(AND(I85&lt;'Parâmetros'!$B$4,G85=0),"Baixa utilização","Normal"))))))))))</f>
        <v/>
      </c>
      <c r="L85" s="16">
        <f>IF(COUNTA(B85,D85:G85)=0,"",IF(OR(B85="",D85="",E85="",F85="",G85=""),"Não",IF(OR(NOT(ISNUMBER(B85)),NOT(ISNUMBER(E85)),NOT(ISNUMBER(F85)),NOT(ISNUMBER(G85))),"Não",IF(AND(B85=INT(B85),B85&lt;=TODAY(),COUNTIF('Parâmetros'!$E$2:$E$6,D85)=1,E85=INT(E85),F85=INT(F85),G85=INT(G85),E85&gt;=0,F85&gt;=0,G85&gt;=0,F85&lt;=E85,COUNTIFS($B$2:$B$201,B85,$D$2:$D$201,D85)=1),"Sim","Não"))))</f>
        <v/>
      </c>
      <c r="M85" s="12" t="n"/>
    </row>
    <row r="86" ht="22" customHeight="1">
      <c r="A86" s="16">
        <f>IF(B86="","","REG-"&amp;TEXT(ROW()-1,"000"))</f>
        <v/>
      </c>
      <c r="B86" s="17" t="n"/>
      <c r="C86" s="16">
        <f>IF(B86="","",IFERROR(CHOOSE(WEEKDAY(B86,2),"segunda-feira","terça-feira","quarta-feira","quinta-feira","sexta-feira","sábado","domingo"),"Data inválida"))</f>
        <v/>
      </c>
      <c r="D86" s="18" t="n"/>
      <c r="E86" s="19" t="n"/>
      <c r="F86" s="19" t="n"/>
      <c r="G86" s="19" t="n"/>
      <c r="H86" s="20">
        <f>IF(COUNTA(B86,D86:G86)=0,"",IF(OR(B86="",D86="",E86="",F86="",G86=""),"",IF(AND(ISNUMBER(F86),ISNUMBER(G86)),F86+G86,"")))</f>
        <v/>
      </c>
      <c r="I86" s="33">
        <f>IF(OR(E86="",F86="",NOT(ISNUMBER(E86)),NOT(ISNUMBER(F86)),E86=0),"",IFERROR(F86/E86,""))</f>
        <v/>
      </c>
      <c r="J86" s="33">
        <f>IF(OR(E86="",H86="",NOT(ISNUMBER(E86)),NOT(ISNUMBER(H86)),E86=0),"",IFERROR(H86/E86,""))</f>
        <v/>
      </c>
      <c r="K86" s="22">
        <f>IF(COUNTA(B86,D86:G86)=0,"",IF(OR(B86="",D86="",E86="",F86="",G86=""),"Preenchimento incompleto",IF(COUNTIFS($B$2:$B$201,B86,$D$2:$D$201,D86)&gt;1,"Duplicidade: data e faixa",IF(L86="Não","Revisar dados",IF(OR(B86&lt;'Parâmetros'!$B$2,B86&gt;'Parâmetros'!$B$3),"Fora do período analisado",IF(AND(E86=0,G86&gt;0),"Procura sem oferta",IF(E86=0,"Sem oferta",IF(J86&gt;='Parâmetros'!$B$6,"Pico de procura",IF(I86&gt;='Parâmetros'!$B$5,"Alta ocupação",IF(AND(I86&lt;'Parâmetros'!$B$4,G86=0),"Baixa utilização","Normal"))))))))))</f>
        <v/>
      </c>
      <c r="L86" s="16">
        <f>IF(COUNTA(B86,D86:G86)=0,"",IF(OR(B86="",D86="",E86="",F86="",G86=""),"Não",IF(OR(NOT(ISNUMBER(B86)),NOT(ISNUMBER(E86)),NOT(ISNUMBER(F86)),NOT(ISNUMBER(G86))),"Não",IF(AND(B86=INT(B86),B86&lt;=TODAY(),COUNTIF('Parâmetros'!$E$2:$E$6,D86)=1,E86=INT(E86),F86=INT(F86),G86=INT(G86),E86&gt;=0,F86&gt;=0,G86&gt;=0,F86&lt;=E86,COUNTIFS($B$2:$B$201,B86,$D$2:$D$201,D86)=1),"Sim","Não"))))</f>
        <v/>
      </c>
      <c r="M86" s="12" t="n"/>
    </row>
    <row r="87" ht="22" customHeight="1">
      <c r="A87" s="16">
        <f>IF(B87="","","REG-"&amp;TEXT(ROW()-1,"000"))</f>
        <v/>
      </c>
      <c r="B87" s="17" t="n"/>
      <c r="C87" s="16">
        <f>IF(B87="","",IFERROR(CHOOSE(WEEKDAY(B87,2),"segunda-feira","terça-feira","quarta-feira","quinta-feira","sexta-feira","sábado","domingo"),"Data inválida"))</f>
        <v/>
      </c>
      <c r="D87" s="18" t="n"/>
      <c r="E87" s="19" t="n"/>
      <c r="F87" s="19" t="n"/>
      <c r="G87" s="19" t="n"/>
      <c r="H87" s="20">
        <f>IF(COUNTA(B87,D87:G87)=0,"",IF(OR(B87="",D87="",E87="",F87="",G87=""),"",IF(AND(ISNUMBER(F87),ISNUMBER(G87)),F87+G87,"")))</f>
        <v/>
      </c>
      <c r="I87" s="33">
        <f>IF(OR(E87="",F87="",NOT(ISNUMBER(E87)),NOT(ISNUMBER(F87)),E87=0),"",IFERROR(F87/E87,""))</f>
        <v/>
      </c>
      <c r="J87" s="33">
        <f>IF(OR(E87="",H87="",NOT(ISNUMBER(E87)),NOT(ISNUMBER(H87)),E87=0),"",IFERROR(H87/E87,""))</f>
        <v/>
      </c>
      <c r="K87" s="22">
        <f>IF(COUNTA(B87,D87:G87)=0,"",IF(OR(B87="",D87="",E87="",F87="",G87=""),"Preenchimento incompleto",IF(COUNTIFS($B$2:$B$201,B87,$D$2:$D$201,D87)&gt;1,"Duplicidade: data e faixa",IF(L87="Não","Revisar dados",IF(OR(B87&lt;'Parâmetros'!$B$2,B87&gt;'Parâmetros'!$B$3),"Fora do período analisado",IF(AND(E87=0,G87&gt;0),"Procura sem oferta",IF(E87=0,"Sem oferta",IF(J87&gt;='Parâmetros'!$B$6,"Pico de procura",IF(I87&gt;='Parâmetros'!$B$5,"Alta ocupação",IF(AND(I87&lt;'Parâmetros'!$B$4,G87=0),"Baixa utilização","Normal"))))))))))</f>
        <v/>
      </c>
      <c r="L87" s="16">
        <f>IF(COUNTA(B87,D87:G87)=0,"",IF(OR(B87="",D87="",E87="",F87="",G87=""),"Não",IF(OR(NOT(ISNUMBER(B87)),NOT(ISNUMBER(E87)),NOT(ISNUMBER(F87)),NOT(ISNUMBER(G87))),"Não",IF(AND(B87=INT(B87),B87&lt;=TODAY(),COUNTIF('Parâmetros'!$E$2:$E$6,D87)=1,E87=INT(E87),F87=INT(F87),G87=INT(G87),E87&gt;=0,F87&gt;=0,G87&gt;=0,F87&lt;=E87,COUNTIFS($B$2:$B$201,B87,$D$2:$D$201,D87)=1),"Sim","Não"))))</f>
        <v/>
      </c>
      <c r="M87" s="12" t="n"/>
    </row>
    <row r="88" ht="22" customHeight="1">
      <c r="A88" s="16">
        <f>IF(B88="","","REG-"&amp;TEXT(ROW()-1,"000"))</f>
        <v/>
      </c>
      <c r="B88" s="17" t="n"/>
      <c r="C88" s="16">
        <f>IF(B88="","",IFERROR(CHOOSE(WEEKDAY(B88,2),"segunda-feira","terça-feira","quarta-feira","quinta-feira","sexta-feira","sábado","domingo"),"Data inválida"))</f>
        <v/>
      </c>
      <c r="D88" s="18" t="n"/>
      <c r="E88" s="19" t="n"/>
      <c r="F88" s="19" t="n"/>
      <c r="G88" s="19" t="n"/>
      <c r="H88" s="20">
        <f>IF(COUNTA(B88,D88:G88)=0,"",IF(OR(B88="",D88="",E88="",F88="",G88=""),"",IF(AND(ISNUMBER(F88),ISNUMBER(G88)),F88+G88,"")))</f>
        <v/>
      </c>
      <c r="I88" s="33">
        <f>IF(OR(E88="",F88="",NOT(ISNUMBER(E88)),NOT(ISNUMBER(F88)),E88=0),"",IFERROR(F88/E88,""))</f>
        <v/>
      </c>
      <c r="J88" s="33">
        <f>IF(OR(E88="",H88="",NOT(ISNUMBER(E88)),NOT(ISNUMBER(H88)),E88=0),"",IFERROR(H88/E88,""))</f>
        <v/>
      </c>
      <c r="K88" s="22">
        <f>IF(COUNTA(B88,D88:G88)=0,"",IF(OR(B88="",D88="",E88="",F88="",G88=""),"Preenchimento incompleto",IF(COUNTIFS($B$2:$B$201,B88,$D$2:$D$201,D88)&gt;1,"Duplicidade: data e faixa",IF(L88="Não","Revisar dados",IF(OR(B88&lt;'Parâmetros'!$B$2,B88&gt;'Parâmetros'!$B$3),"Fora do período analisado",IF(AND(E88=0,G88&gt;0),"Procura sem oferta",IF(E88=0,"Sem oferta",IF(J88&gt;='Parâmetros'!$B$6,"Pico de procura",IF(I88&gt;='Parâmetros'!$B$5,"Alta ocupação",IF(AND(I88&lt;'Parâmetros'!$B$4,G88=0),"Baixa utilização","Normal"))))))))))</f>
        <v/>
      </c>
      <c r="L88" s="16">
        <f>IF(COUNTA(B88,D88:G88)=0,"",IF(OR(B88="",D88="",E88="",F88="",G88=""),"Não",IF(OR(NOT(ISNUMBER(B88)),NOT(ISNUMBER(E88)),NOT(ISNUMBER(F88)),NOT(ISNUMBER(G88))),"Não",IF(AND(B88=INT(B88),B88&lt;=TODAY(),COUNTIF('Parâmetros'!$E$2:$E$6,D88)=1,E88=INT(E88),F88=INT(F88),G88=INT(G88),E88&gt;=0,F88&gt;=0,G88&gt;=0,F88&lt;=E88,COUNTIFS($B$2:$B$201,B88,$D$2:$D$201,D88)=1),"Sim","Não"))))</f>
        <v/>
      </c>
      <c r="M88" s="12" t="n"/>
    </row>
    <row r="89" ht="22" customHeight="1">
      <c r="A89" s="16">
        <f>IF(B89="","","REG-"&amp;TEXT(ROW()-1,"000"))</f>
        <v/>
      </c>
      <c r="B89" s="17" t="n"/>
      <c r="C89" s="16">
        <f>IF(B89="","",IFERROR(CHOOSE(WEEKDAY(B89,2),"segunda-feira","terça-feira","quarta-feira","quinta-feira","sexta-feira","sábado","domingo"),"Data inválida"))</f>
        <v/>
      </c>
      <c r="D89" s="18" t="n"/>
      <c r="E89" s="19" t="n"/>
      <c r="F89" s="19" t="n"/>
      <c r="G89" s="19" t="n"/>
      <c r="H89" s="20">
        <f>IF(COUNTA(B89,D89:G89)=0,"",IF(OR(B89="",D89="",E89="",F89="",G89=""),"",IF(AND(ISNUMBER(F89),ISNUMBER(G89)),F89+G89,"")))</f>
        <v/>
      </c>
      <c r="I89" s="33">
        <f>IF(OR(E89="",F89="",NOT(ISNUMBER(E89)),NOT(ISNUMBER(F89)),E89=0),"",IFERROR(F89/E89,""))</f>
        <v/>
      </c>
      <c r="J89" s="33">
        <f>IF(OR(E89="",H89="",NOT(ISNUMBER(E89)),NOT(ISNUMBER(H89)),E89=0),"",IFERROR(H89/E89,""))</f>
        <v/>
      </c>
      <c r="K89" s="22">
        <f>IF(COUNTA(B89,D89:G89)=0,"",IF(OR(B89="",D89="",E89="",F89="",G89=""),"Preenchimento incompleto",IF(COUNTIFS($B$2:$B$201,B89,$D$2:$D$201,D89)&gt;1,"Duplicidade: data e faixa",IF(L89="Não","Revisar dados",IF(OR(B89&lt;'Parâmetros'!$B$2,B89&gt;'Parâmetros'!$B$3),"Fora do período analisado",IF(AND(E89=0,G89&gt;0),"Procura sem oferta",IF(E89=0,"Sem oferta",IF(J89&gt;='Parâmetros'!$B$6,"Pico de procura",IF(I89&gt;='Parâmetros'!$B$5,"Alta ocupação",IF(AND(I89&lt;'Parâmetros'!$B$4,G89=0),"Baixa utilização","Normal"))))))))))</f>
        <v/>
      </c>
      <c r="L89" s="16">
        <f>IF(COUNTA(B89,D89:G89)=0,"",IF(OR(B89="",D89="",E89="",F89="",G89=""),"Não",IF(OR(NOT(ISNUMBER(B89)),NOT(ISNUMBER(E89)),NOT(ISNUMBER(F89)),NOT(ISNUMBER(G89))),"Não",IF(AND(B89=INT(B89),B89&lt;=TODAY(),COUNTIF('Parâmetros'!$E$2:$E$6,D89)=1,E89=INT(E89),F89=INT(F89),G89=INT(G89),E89&gt;=0,F89&gt;=0,G89&gt;=0,F89&lt;=E89,COUNTIFS($B$2:$B$201,B89,$D$2:$D$201,D89)=1),"Sim","Não"))))</f>
        <v/>
      </c>
      <c r="M89" s="12" t="n"/>
    </row>
    <row r="90" ht="22" customHeight="1">
      <c r="A90" s="16">
        <f>IF(B90="","","REG-"&amp;TEXT(ROW()-1,"000"))</f>
        <v/>
      </c>
      <c r="B90" s="17" t="n"/>
      <c r="C90" s="16">
        <f>IF(B90="","",IFERROR(CHOOSE(WEEKDAY(B90,2),"segunda-feira","terça-feira","quarta-feira","quinta-feira","sexta-feira","sábado","domingo"),"Data inválida"))</f>
        <v/>
      </c>
      <c r="D90" s="18" t="n"/>
      <c r="E90" s="19" t="n"/>
      <c r="F90" s="19" t="n"/>
      <c r="G90" s="19" t="n"/>
      <c r="H90" s="20">
        <f>IF(COUNTA(B90,D90:G90)=0,"",IF(OR(B90="",D90="",E90="",F90="",G90=""),"",IF(AND(ISNUMBER(F90),ISNUMBER(G90)),F90+G90,"")))</f>
        <v/>
      </c>
      <c r="I90" s="33">
        <f>IF(OR(E90="",F90="",NOT(ISNUMBER(E90)),NOT(ISNUMBER(F90)),E90=0),"",IFERROR(F90/E90,""))</f>
        <v/>
      </c>
      <c r="J90" s="33">
        <f>IF(OR(E90="",H90="",NOT(ISNUMBER(E90)),NOT(ISNUMBER(H90)),E90=0),"",IFERROR(H90/E90,""))</f>
        <v/>
      </c>
      <c r="K90" s="22">
        <f>IF(COUNTA(B90,D90:G90)=0,"",IF(OR(B90="",D90="",E90="",F90="",G90=""),"Preenchimento incompleto",IF(COUNTIFS($B$2:$B$201,B90,$D$2:$D$201,D90)&gt;1,"Duplicidade: data e faixa",IF(L90="Não","Revisar dados",IF(OR(B90&lt;'Parâmetros'!$B$2,B90&gt;'Parâmetros'!$B$3),"Fora do período analisado",IF(AND(E90=0,G90&gt;0),"Procura sem oferta",IF(E90=0,"Sem oferta",IF(J90&gt;='Parâmetros'!$B$6,"Pico de procura",IF(I90&gt;='Parâmetros'!$B$5,"Alta ocupação",IF(AND(I90&lt;'Parâmetros'!$B$4,G90=0),"Baixa utilização","Normal"))))))))))</f>
        <v/>
      </c>
      <c r="L90" s="16">
        <f>IF(COUNTA(B90,D90:G90)=0,"",IF(OR(B90="",D90="",E90="",F90="",G90=""),"Não",IF(OR(NOT(ISNUMBER(B90)),NOT(ISNUMBER(E90)),NOT(ISNUMBER(F90)),NOT(ISNUMBER(G90))),"Não",IF(AND(B90=INT(B90),B90&lt;=TODAY(),COUNTIF('Parâmetros'!$E$2:$E$6,D90)=1,E90=INT(E90),F90=INT(F90),G90=INT(G90),E90&gt;=0,F90&gt;=0,G90&gt;=0,F90&lt;=E90,COUNTIFS($B$2:$B$201,B90,$D$2:$D$201,D90)=1),"Sim","Não"))))</f>
        <v/>
      </c>
      <c r="M90" s="12" t="n"/>
    </row>
    <row r="91" ht="22" customHeight="1">
      <c r="A91" s="16">
        <f>IF(B91="","","REG-"&amp;TEXT(ROW()-1,"000"))</f>
        <v/>
      </c>
      <c r="B91" s="17" t="n"/>
      <c r="C91" s="16">
        <f>IF(B91="","",IFERROR(CHOOSE(WEEKDAY(B91,2),"segunda-feira","terça-feira","quarta-feira","quinta-feira","sexta-feira","sábado","domingo"),"Data inválida"))</f>
        <v/>
      </c>
      <c r="D91" s="18" t="n"/>
      <c r="E91" s="19" t="n"/>
      <c r="F91" s="19" t="n"/>
      <c r="G91" s="19" t="n"/>
      <c r="H91" s="20">
        <f>IF(COUNTA(B91,D91:G91)=0,"",IF(OR(B91="",D91="",E91="",F91="",G91=""),"",IF(AND(ISNUMBER(F91),ISNUMBER(G91)),F91+G91,"")))</f>
        <v/>
      </c>
      <c r="I91" s="33">
        <f>IF(OR(E91="",F91="",NOT(ISNUMBER(E91)),NOT(ISNUMBER(F91)),E91=0),"",IFERROR(F91/E91,""))</f>
        <v/>
      </c>
      <c r="J91" s="33">
        <f>IF(OR(E91="",H91="",NOT(ISNUMBER(E91)),NOT(ISNUMBER(H91)),E91=0),"",IFERROR(H91/E91,""))</f>
        <v/>
      </c>
      <c r="K91" s="22">
        <f>IF(COUNTA(B91,D91:G91)=0,"",IF(OR(B91="",D91="",E91="",F91="",G91=""),"Preenchimento incompleto",IF(COUNTIFS($B$2:$B$201,B91,$D$2:$D$201,D91)&gt;1,"Duplicidade: data e faixa",IF(L91="Não","Revisar dados",IF(OR(B91&lt;'Parâmetros'!$B$2,B91&gt;'Parâmetros'!$B$3),"Fora do período analisado",IF(AND(E91=0,G91&gt;0),"Procura sem oferta",IF(E91=0,"Sem oferta",IF(J91&gt;='Parâmetros'!$B$6,"Pico de procura",IF(I91&gt;='Parâmetros'!$B$5,"Alta ocupação",IF(AND(I91&lt;'Parâmetros'!$B$4,G91=0),"Baixa utilização","Normal"))))))))))</f>
        <v/>
      </c>
      <c r="L91" s="16">
        <f>IF(COUNTA(B91,D91:G91)=0,"",IF(OR(B91="",D91="",E91="",F91="",G91=""),"Não",IF(OR(NOT(ISNUMBER(B91)),NOT(ISNUMBER(E91)),NOT(ISNUMBER(F91)),NOT(ISNUMBER(G91))),"Não",IF(AND(B91=INT(B91),B91&lt;=TODAY(),COUNTIF('Parâmetros'!$E$2:$E$6,D91)=1,E91=INT(E91),F91=INT(F91),G91=INT(G91),E91&gt;=0,F91&gt;=0,G91&gt;=0,F91&lt;=E91,COUNTIFS($B$2:$B$201,B91,$D$2:$D$201,D91)=1),"Sim","Não"))))</f>
        <v/>
      </c>
      <c r="M91" s="12" t="n"/>
    </row>
    <row r="92" ht="22" customHeight="1">
      <c r="A92" s="16">
        <f>IF(B92="","","REG-"&amp;TEXT(ROW()-1,"000"))</f>
        <v/>
      </c>
      <c r="B92" s="17" t="n"/>
      <c r="C92" s="16">
        <f>IF(B92="","",IFERROR(CHOOSE(WEEKDAY(B92,2),"segunda-feira","terça-feira","quarta-feira","quinta-feira","sexta-feira","sábado","domingo"),"Data inválida"))</f>
        <v/>
      </c>
      <c r="D92" s="18" t="n"/>
      <c r="E92" s="19" t="n"/>
      <c r="F92" s="19" t="n"/>
      <c r="G92" s="19" t="n"/>
      <c r="H92" s="20">
        <f>IF(COUNTA(B92,D92:G92)=0,"",IF(OR(B92="",D92="",E92="",F92="",G92=""),"",IF(AND(ISNUMBER(F92),ISNUMBER(G92)),F92+G92,"")))</f>
        <v/>
      </c>
      <c r="I92" s="33">
        <f>IF(OR(E92="",F92="",NOT(ISNUMBER(E92)),NOT(ISNUMBER(F92)),E92=0),"",IFERROR(F92/E92,""))</f>
        <v/>
      </c>
      <c r="J92" s="33">
        <f>IF(OR(E92="",H92="",NOT(ISNUMBER(E92)),NOT(ISNUMBER(H92)),E92=0),"",IFERROR(H92/E92,""))</f>
        <v/>
      </c>
      <c r="K92" s="22">
        <f>IF(COUNTA(B92,D92:G92)=0,"",IF(OR(B92="",D92="",E92="",F92="",G92=""),"Preenchimento incompleto",IF(COUNTIFS($B$2:$B$201,B92,$D$2:$D$201,D92)&gt;1,"Duplicidade: data e faixa",IF(L92="Não","Revisar dados",IF(OR(B92&lt;'Parâmetros'!$B$2,B92&gt;'Parâmetros'!$B$3),"Fora do período analisado",IF(AND(E92=0,G92&gt;0),"Procura sem oferta",IF(E92=0,"Sem oferta",IF(J92&gt;='Parâmetros'!$B$6,"Pico de procura",IF(I92&gt;='Parâmetros'!$B$5,"Alta ocupação",IF(AND(I92&lt;'Parâmetros'!$B$4,G92=0),"Baixa utilização","Normal"))))))))))</f>
        <v/>
      </c>
      <c r="L92" s="16">
        <f>IF(COUNTA(B92,D92:G92)=0,"",IF(OR(B92="",D92="",E92="",F92="",G92=""),"Não",IF(OR(NOT(ISNUMBER(B92)),NOT(ISNUMBER(E92)),NOT(ISNUMBER(F92)),NOT(ISNUMBER(G92))),"Não",IF(AND(B92=INT(B92),B92&lt;=TODAY(),COUNTIF('Parâmetros'!$E$2:$E$6,D92)=1,E92=INT(E92),F92=INT(F92),G92=INT(G92),E92&gt;=0,F92&gt;=0,G92&gt;=0,F92&lt;=E92,COUNTIFS($B$2:$B$201,B92,$D$2:$D$201,D92)=1),"Sim","Não"))))</f>
        <v/>
      </c>
      <c r="M92" s="12" t="n"/>
    </row>
    <row r="93" ht="22" customHeight="1">
      <c r="A93" s="16">
        <f>IF(B93="","","REG-"&amp;TEXT(ROW()-1,"000"))</f>
        <v/>
      </c>
      <c r="B93" s="17" t="n"/>
      <c r="C93" s="16">
        <f>IF(B93="","",IFERROR(CHOOSE(WEEKDAY(B93,2),"segunda-feira","terça-feira","quarta-feira","quinta-feira","sexta-feira","sábado","domingo"),"Data inválida"))</f>
        <v/>
      </c>
      <c r="D93" s="18" t="n"/>
      <c r="E93" s="19" t="n"/>
      <c r="F93" s="19" t="n"/>
      <c r="G93" s="19" t="n"/>
      <c r="H93" s="20">
        <f>IF(COUNTA(B93,D93:G93)=0,"",IF(OR(B93="",D93="",E93="",F93="",G93=""),"",IF(AND(ISNUMBER(F93),ISNUMBER(G93)),F93+G93,"")))</f>
        <v/>
      </c>
      <c r="I93" s="33">
        <f>IF(OR(E93="",F93="",NOT(ISNUMBER(E93)),NOT(ISNUMBER(F93)),E93=0),"",IFERROR(F93/E93,""))</f>
        <v/>
      </c>
      <c r="J93" s="33">
        <f>IF(OR(E93="",H93="",NOT(ISNUMBER(E93)),NOT(ISNUMBER(H93)),E93=0),"",IFERROR(H93/E93,""))</f>
        <v/>
      </c>
      <c r="K93" s="22">
        <f>IF(COUNTA(B93,D93:G93)=0,"",IF(OR(B93="",D93="",E93="",F93="",G93=""),"Preenchimento incompleto",IF(COUNTIFS($B$2:$B$201,B93,$D$2:$D$201,D93)&gt;1,"Duplicidade: data e faixa",IF(L93="Não","Revisar dados",IF(OR(B93&lt;'Parâmetros'!$B$2,B93&gt;'Parâmetros'!$B$3),"Fora do período analisado",IF(AND(E93=0,G93&gt;0),"Procura sem oferta",IF(E93=0,"Sem oferta",IF(J93&gt;='Parâmetros'!$B$6,"Pico de procura",IF(I93&gt;='Parâmetros'!$B$5,"Alta ocupação",IF(AND(I93&lt;'Parâmetros'!$B$4,G93=0),"Baixa utilização","Normal"))))))))))</f>
        <v/>
      </c>
      <c r="L93" s="16">
        <f>IF(COUNTA(B93,D93:G93)=0,"",IF(OR(B93="",D93="",E93="",F93="",G93=""),"Não",IF(OR(NOT(ISNUMBER(B93)),NOT(ISNUMBER(E93)),NOT(ISNUMBER(F93)),NOT(ISNUMBER(G93))),"Não",IF(AND(B93=INT(B93),B93&lt;=TODAY(),COUNTIF('Parâmetros'!$E$2:$E$6,D93)=1,E93=INT(E93),F93=INT(F93),G93=INT(G93),E93&gt;=0,F93&gt;=0,G93&gt;=0,F93&lt;=E93,COUNTIFS($B$2:$B$201,B93,$D$2:$D$201,D93)=1),"Sim","Não"))))</f>
        <v/>
      </c>
      <c r="M93" s="12" t="n"/>
    </row>
    <row r="94" ht="22" customHeight="1">
      <c r="A94" s="16">
        <f>IF(B94="","","REG-"&amp;TEXT(ROW()-1,"000"))</f>
        <v/>
      </c>
      <c r="B94" s="17" t="n"/>
      <c r="C94" s="16">
        <f>IF(B94="","",IFERROR(CHOOSE(WEEKDAY(B94,2),"segunda-feira","terça-feira","quarta-feira","quinta-feira","sexta-feira","sábado","domingo"),"Data inválida"))</f>
        <v/>
      </c>
      <c r="D94" s="18" t="n"/>
      <c r="E94" s="19" t="n"/>
      <c r="F94" s="19" t="n"/>
      <c r="G94" s="19" t="n"/>
      <c r="H94" s="20">
        <f>IF(COUNTA(B94,D94:G94)=0,"",IF(OR(B94="",D94="",E94="",F94="",G94=""),"",IF(AND(ISNUMBER(F94),ISNUMBER(G94)),F94+G94,"")))</f>
        <v/>
      </c>
      <c r="I94" s="33">
        <f>IF(OR(E94="",F94="",NOT(ISNUMBER(E94)),NOT(ISNUMBER(F94)),E94=0),"",IFERROR(F94/E94,""))</f>
        <v/>
      </c>
      <c r="J94" s="33">
        <f>IF(OR(E94="",H94="",NOT(ISNUMBER(E94)),NOT(ISNUMBER(H94)),E94=0),"",IFERROR(H94/E94,""))</f>
        <v/>
      </c>
      <c r="K94" s="22">
        <f>IF(COUNTA(B94,D94:G94)=0,"",IF(OR(B94="",D94="",E94="",F94="",G94=""),"Preenchimento incompleto",IF(COUNTIFS($B$2:$B$201,B94,$D$2:$D$201,D94)&gt;1,"Duplicidade: data e faixa",IF(L94="Não","Revisar dados",IF(OR(B94&lt;'Parâmetros'!$B$2,B94&gt;'Parâmetros'!$B$3),"Fora do período analisado",IF(AND(E94=0,G94&gt;0),"Procura sem oferta",IF(E94=0,"Sem oferta",IF(J94&gt;='Parâmetros'!$B$6,"Pico de procura",IF(I94&gt;='Parâmetros'!$B$5,"Alta ocupação",IF(AND(I94&lt;'Parâmetros'!$B$4,G94=0),"Baixa utilização","Normal"))))))))))</f>
        <v/>
      </c>
      <c r="L94" s="16">
        <f>IF(COUNTA(B94,D94:G94)=0,"",IF(OR(B94="",D94="",E94="",F94="",G94=""),"Não",IF(OR(NOT(ISNUMBER(B94)),NOT(ISNUMBER(E94)),NOT(ISNUMBER(F94)),NOT(ISNUMBER(G94))),"Não",IF(AND(B94=INT(B94),B94&lt;=TODAY(),COUNTIF('Parâmetros'!$E$2:$E$6,D94)=1,E94=INT(E94),F94=INT(F94),G94=INT(G94),E94&gt;=0,F94&gt;=0,G94&gt;=0,F94&lt;=E94,COUNTIFS($B$2:$B$201,B94,$D$2:$D$201,D94)=1),"Sim","Não"))))</f>
        <v/>
      </c>
      <c r="M94" s="12" t="n"/>
    </row>
    <row r="95" ht="22" customHeight="1">
      <c r="A95" s="16">
        <f>IF(B95="","","REG-"&amp;TEXT(ROW()-1,"000"))</f>
        <v/>
      </c>
      <c r="B95" s="17" t="n"/>
      <c r="C95" s="16">
        <f>IF(B95="","",IFERROR(CHOOSE(WEEKDAY(B95,2),"segunda-feira","terça-feira","quarta-feira","quinta-feira","sexta-feira","sábado","domingo"),"Data inválida"))</f>
        <v/>
      </c>
      <c r="D95" s="18" t="n"/>
      <c r="E95" s="19" t="n"/>
      <c r="F95" s="19" t="n"/>
      <c r="G95" s="19" t="n"/>
      <c r="H95" s="20">
        <f>IF(COUNTA(B95,D95:G95)=0,"",IF(OR(B95="",D95="",E95="",F95="",G95=""),"",IF(AND(ISNUMBER(F95),ISNUMBER(G95)),F95+G95,"")))</f>
        <v/>
      </c>
      <c r="I95" s="33">
        <f>IF(OR(E95="",F95="",NOT(ISNUMBER(E95)),NOT(ISNUMBER(F95)),E95=0),"",IFERROR(F95/E95,""))</f>
        <v/>
      </c>
      <c r="J95" s="33">
        <f>IF(OR(E95="",H95="",NOT(ISNUMBER(E95)),NOT(ISNUMBER(H95)),E95=0),"",IFERROR(H95/E95,""))</f>
        <v/>
      </c>
      <c r="K95" s="22">
        <f>IF(COUNTA(B95,D95:G95)=0,"",IF(OR(B95="",D95="",E95="",F95="",G95=""),"Preenchimento incompleto",IF(COUNTIFS($B$2:$B$201,B95,$D$2:$D$201,D95)&gt;1,"Duplicidade: data e faixa",IF(L95="Não","Revisar dados",IF(OR(B95&lt;'Parâmetros'!$B$2,B95&gt;'Parâmetros'!$B$3),"Fora do período analisado",IF(AND(E95=0,G95&gt;0),"Procura sem oferta",IF(E95=0,"Sem oferta",IF(J95&gt;='Parâmetros'!$B$6,"Pico de procura",IF(I95&gt;='Parâmetros'!$B$5,"Alta ocupação",IF(AND(I95&lt;'Parâmetros'!$B$4,G95=0),"Baixa utilização","Normal"))))))))))</f>
        <v/>
      </c>
      <c r="L95" s="16">
        <f>IF(COUNTA(B95,D95:G95)=0,"",IF(OR(B95="",D95="",E95="",F95="",G95=""),"Não",IF(OR(NOT(ISNUMBER(B95)),NOT(ISNUMBER(E95)),NOT(ISNUMBER(F95)),NOT(ISNUMBER(G95))),"Não",IF(AND(B95=INT(B95),B95&lt;=TODAY(),COUNTIF('Parâmetros'!$E$2:$E$6,D95)=1,E95=INT(E95),F95=INT(F95),G95=INT(G95),E95&gt;=0,F95&gt;=0,G95&gt;=0,F95&lt;=E95,COUNTIFS($B$2:$B$201,B95,$D$2:$D$201,D95)=1),"Sim","Não"))))</f>
        <v/>
      </c>
      <c r="M95" s="12" t="n"/>
    </row>
    <row r="96" ht="22" customHeight="1">
      <c r="A96" s="16">
        <f>IF(B96="","","REG-"&amp;TEXT(ROW()-1,"000"))</f>
        <v/>
      </c>
      <c r="B96" s="17" t="n"/>
      <c r="C96" s="16">
        <f>IF(B96="","",IFERROR(CHOOSE(WEEKDAY(B96,2),"segunda-feira","terça-feira","quarta-feira","quinta-feira","sexta-feira","sábado","domingo"),"Data inválida"))</f>
        <v/>
      </c>
      <c r="D96" s="18" t="n"/>
      <c r="E96" s="19" t="n"/>
      <c r="F96" s="19" t="n"/>
      <c r="G96" s="19" t="n"/>
      <c r="H96" s="20">
        <f>IF(COUNTA(B96,D96:G96)=0,"",IF(OR(B96="",D96="",E96="",F96="",G96=""),"",IF(AND(ISNUMBER(F96),ISNUMBER(G96)),F96+G96,"")))</f>
        <v/>
      </c>
      <c r="I96" s="33">
        <f>IF(OR(E96="",F96="",NOT(ISNUMBER(E96)),NOT(ISNUMBER(F96)),E96=0),"",IFERROR(F96/E96,""))</f>
        <v/>
      </c>
      <c r="J96" s="33">
        <f>IF(OR(E96="",H96="",NOT(ISNUMBER(E96)),NOT(ISNUMBER(H96)),E96=0),"",IFERROR(H96/E96,""))</f>
        <v/>
      </c>
      <c r="K96" s="22">
        <f>IF(COUNTA(B96,D96:G96)=0,"",IF(OR(B96="",D96="",E96="",F96="",G96=""),"Preenchimento incompleto",IF(COUNTIFS($B$2:$B$201,B96,$D$2:$D$201,D96)&gt;1,"Duplicidade: data e faixa",IF(L96="Não","Revisar dados",IF(OR(B96&lt;'Parâmetros'!$B$2,B96&gt;'Parâmetros'!$B$3),"Fora do período analisado",IF(AND(E96=0,G96&gt;0),"Procura sem oferta",IF(E96=0,"Sem oferta",IF(J96&gt;='Parâmetros'!$B$6,"Pico de procura",IF(I96&gt;='Parâmetros'!$B$5,"Alta ocupação",IF(AND(I96&lt;'Parâmetros'!$B$4,G96=0),"Baixa utilização","Normal"))))))))))</f>
        <v/>
      </c>
      <c r="L96" s="16">
        <f>IF(COUNTA(B96,D96:G96)=0,"",IF(OR(B96="",D96="",E96="",F96="",G96=""),"Não",IF(OR(NOT(ISNUMBER(B96)),NOT(ISNUMBER(E96)),NOT(ISNUMBER(F96)),NOT(ISNUMBER(G96))),"Não",IF(AND(B96=INT(B96),B96&lt;=TODAY(),COUNTIF('Parâmetros'!$E$2:$E$6,D96)=1,E96=INT(E96),F96=INT(F96),G96=INT(G96),E96&gt;=0,F96&gt;=0,G96&gt;=0,F96&lt;=E96,COUNTIFS($B$2:$B$201,B96,$D$2:$D$201,D96)=1),"Sim","Não"))))</f>
        <v/>
      </c>
      <c r="M96" s="12" t="n"/>
    </row>
    <row r="97" ht="22" customHeight="1">
      <c r="A97" s="16">
        <f>IF(B97="","","REG-"&amp;TEXT(ROW()-1,"000"))</f>
        <v/>
      </c>
      <c r="B97" s="17" t="n"/>
      <c r="C97" s="16">
        <f>IF(B97="","",IFERROR(CHOOSE(WEEKDAY(B97,2),"segunda-feira","terça-feira","quarta-feira","quinta-feira","sexta-feira","sábado","domingo"),"Data inválida"))</f>
        <v/>
      </c>
      <c r="D97" s="18" t="n"/>
      <c r="E97" s="19" t="n"/>
      <c r="F97" s="19" t="n"/>
      <c r="G97" s="19" t="n"/>
      <c r="H97" s="20">
        <f>IF(COUNTA(B97,D97:G97)=0,"",IF(OR(B97="",D97="",E97="",F97="",G97=""),"",IF(AND(ISNUMBER(F97),ISNUMBER(G97)),F97+G97,"")))</f>
        <v/>
      </c>
      <c r="I97" s="33">
        <f>IF(OR(E97="",F97="",NOT(ISNUMBER(E97)),NOT(ISNUMBER(F97)),E97=0),"",IFERROR(F97/E97,""))</f>
        <v/>
      </c>
      <c r="J97" s="33">
        <f>IF(OR(E97="",H97="",NOT(ISNUMBER(E97)),NOT(ISNUMBER(H97)),E97=0),"",IFERROR(H97/E97,""))</f>
        <v/>
      </c>
      <c r="K97" s="22">
        <f>IF(COUNTA(B97,D97:G97)=0,"",IF(OR(B97="",D97="",E97="",F97="",G97=""),"Preenchimento incompleto",IF(COUNTIFS($B$2:$B$201,B97,$D$2:$D$201,D97)&gt;1,"Duplicidade: data e faixa",IF(L97="Não","Revisar dados",IF(OR(B97&lt;'Parâmetros'!$B$2,B97&gt;'Parâmetros'!$B$3),"Fora do período analisado",IF(AND(E97=0,G97&gt;0),"Procura sem oferta",IF(E97=0,"Sem oferta",IF(J97&gt;='Parâmetros'!$B$6,"Pico de procura",IF(I97&gt;='Parâmetros'!$B$5,"Alta ocupação",IF(AND(I97&lt;'Parâmetros'!$B$4,G97=0),"Baixa utilização","Normal"))))))))))</f>
        <v/>
      </c>
      <c r="L97" s="16">
        <f>IF(COUNTA(B97,D97:G97)=0,"",IF(OR(B97="",D97="",E97="",F97="",G97=""),"Não",IF(OR(NOT(ISNUMBER(B97)),NOT(ISNUMBER(E97)),NOT(ISNUMBER(F97)),NOT(ISNUMBER(G97))),"Não",IF(AND(B97=INT(B97),B97&lt;=TODAY(),COUNTIF('Parâmetros'!$E$2:$E$6,D97)=1,E97=INT(E97),F97=INT(F97),G97=INT(G97),E97&gt;=0,F97&gt;=0,G97&gt;=0,F97&lt;=E97,COUNTIFS($B$2:$B$201,B97,$D$2:$D$201,D97)=1),"Sim","Não"))))</f>
        <v/>
      </c>
      <c r="M97" s="12" t="n"/>
    </row>
    <row r="98" ht="22" customHeight="1">
      <c r="A98" s="16">
        <f>IF(B98="","","REG-"&amp;TEXT(ROW()-1,"000"))</f>
        <v/>
      </c>
      <c r="B98" s="17" t="n"/>
      <c r="C98" s="16">
        <f>IF(B98="","",IFERROR(CHOOSE(WEEKDAY(B98,2),"segunda-feira","terça-feira","quarta-feira","quinta-feira","sexta-feira","sábado","domingo"),"Data inválida"))</f>
        <v/>
      </c>
      <c r="D98" s="18" t="n"/>
      <c r="E98" s="19" t="n"/>
      <c r="F98" s="19" t="n"/>
      <c r="G98" s="19" t="n"/>
      <c r="H98" s="20">
        <f>IF(COUNTA(B98,D98:G98)=0,"",IF(OR(B98="",D98="",E98="",F98="",G98=""),"",IF(AND(ISNUMBER(F98),ISNUMBER(G98)),F98+G98,"")))</f>
        <v/>
      </c>
      <c r="I98" s="33">
        <f>IF(OR(E98="",F98="",NOT(ISNUMBER(E98)),NOT(ISNUMBER(F98)),E98=0),"",IFERROR(F98/E98,""))</f>
        <v/>
      </c>
      <c r="J98" s="33">
        <f>IF(OR(E98="",H98="",NOT(ISNUMBER(E98)),NOT(ISNUMBER(H98)),E98=0),"",IFERROR(H98/E98,""))</f>
        <v/>
      </c>
      <c r="K98" s="22">
        <f>IF(COUNTA(B98,D98:G98)=0,"",IF(OR(B98="",D98="",E98="",F98="",G98=""),"Preenchimento incompleto",IF(COUNTIFS($B$2:$B$201,B98,$D$2:$D$201,D98)&gt;1,"Duplicidade: data e faixa",IF(L98="Não","Revisar dados",IF(OR(B98&lt;'Parâmetros'!$B$2,B98&gt;'Parâmetros'!$B$3),"Fora do período analisado",IF(AND(E98=0,G98&gt;0),"Procura sem oferta",IF(E98=0,"Sem oferta",IF(J98&gt;='Parâmetros'!$B$6,"Pico de procura",IF(I98&gt;='Parâmetros'!$B$5,"Alta ocupação",IF(AND(I98&lt;'Parâmetros'!$B$4,G98=0),"Baixa utilização","Normal"))))))))))</f>
        <v/>
      </c>
      <c r="L98" s="16">
        <f>IF(COUNTA(B98,D98:G98)=0,"",IF(OR(B98="",D98="",E98="",F98="",G98=""),"Não",IF(OR(NOT(ISNUMBER(B98)),NOT(ISNUMBER(E98)),NOT(ISNUMBER(F98)),NOT(ISNUMBER(G98))),"Não",IF(AND(B98=INT(B98),B98&lt;=TODAY(),COUNTIF('Parâmetros'!$E$2:$E$6,D98)=1,E98=INT(E98),F98=INT(F98),G98=INT(G98),E98&gt;=0,F98&gt;=0,G98&gt;=0,F98&lt;=E98,COUNTIFS($B$2:$B$201,B98,$D$2:$D$201,D98)=1),"Sim","Não"))))</f>
        <v/>
      </c>
      <c r="M98" s="12" t="n"/>
    </row>
    <row r="99" ht="22" customHeight="1">
      <c r="A99" s="16">
        <f>IF(B99="","","REG-"&amp;TEXT(ROW()-1,"000"))</f>
        <v/>
      </c>
      <c r="B99" s="17" t="n"/>
      <c r="C99" s="16">
        <f>IF(B99="","",IFERROR(CHOOSE(WEEKDAY(B99,2),"segunda-feira","terça-feira","quarta-feira","quinta-feira","sexta-feira","sábado","domingo"),"Data inválida"))</f>
        <v/>
      </c>
      <c r="D99" s="18" t="n"/>
      <c r="E99" s="19" t="n"/>
      <c r="F99" s="19" t="n"/>
      <c r="G99" s="19" t="n"/>
      <c r="H99" s="20">
        <f>IF(COUNTA(B99,D99:G99)=0,"",IF(OR(B99="",D99="",E99="",F99="",G99=""),"",IF(AND(ISNUMBER(F99),ISNUMBER(G99)),F99+G99,"")))</f>
        <v/>
      </c>
      <c r="I99" s="33">
        <f>IF(OR(E99="",F99="",NOT(ISNUMBER(E99)),NOT(ISNUMBER(F99)),E99=0),"",IFERROR(F99/E99,""))</f>
        <v/>
      </c>
      <c r="J99" s="33">
        <f>IF(OR(E99="",H99="",NOT(ISNUMBER(E99)),NOT(ISNUMBER(H99)),E99=0),"",IFERROR(H99/E99,""))</f>
        <v/>
      </c>
      <c r="K99" s="22">
        <f>IF(COUNTA(B99,D99:G99)=0,"",IF(OR(B99="",D99="",E99="",F99="",G99=""),"Preenchimento incompleto",IF(COUNTIFS($B$2:$B$201,B99,$D$2:$D$201,D99)&gt;1,"Duplicidade: data e faixa",IF(L99="Não","Revisar dados",IF(OR(B99&lt;'Parâmetros'!$B$2,B99&gt;'Parâmetros'!$B$3),"Fora do período analisado",IF(AND(E99=0,G99&gt;0),"Procura sem oferta",IF(E99=0,"Sem oferta",IF(J99&gt;='Parâmetros'!$B$6,"Pico de procura",IF(I99&gt;='Parâmetros'!$B$5,"Alta ocupação",IF(AND(I99&lt;'Parâmetros'!$B$4,G99=0),"Baixa utilização","Normal"))))))))))</f>
        <v/>
      </c>
      <c r="L99" s="16">
        <f>IF(COUNTA(B99,D99:G99)=0,"",IF(OR(B99="",D99="",E99="",F99="",G99=""),"Não",IF(OR(NOT(ISNUMBER(B99)),NOT(ISNUMBER(E99)),NOT(ISNUMBER(F99)),NOT(ISNUMBER(G99))),"Não",IF(AND(B99=INT(B99),B99&lt;=TODAY(),COUNTIF('Parâmetros'!$E$2:$E$6,D99)=1,E99=INT(E99),F99=INT(F99),G99=INT(G99),E99&gt;=0,F99&gt;=0,G99&gt;=0,F99&lt;=E99,COUNTIFS($B$2:$B$201,B99,$D$2:$D$201,D99)=1),"Sim","Não"))))</f>
        <v/>
      </c>
      <c r="M99" s="12" t="n"/>
    </row>
    <row r="100" ht="22" customHeight="1">
      <c r="A100" s="16">
        <f>IF(B100="","","REG-"&amp;TEXT(ROW()-1,"000"))</f>
        <v/>
      </c>
      <c r="B100" s="17" t="n"/>
      <c r="C100" s="16">
        <f>IF(B100="","",IFERROR(CHOOSE(WEEKDAY(B100,2),"segunda-feira","terça-feira","quarta-feira","quinta-feira","sexta-feira","sábado","domingo"),"Data inválida"))</f>
        <v/>
      </c>
      <c r="D100" s="18" t="n"/>
      <c r="E100" s="19" t="n"/>
      <c r="F100" s="19" t="n"/>
      <c r="G100" s="19" t="n"/>
      <c r="H100" s="20">
        <f>IF(COUNTA(B100,D100:G100)=0,"",IF(OR(B100="",D100="",E100="",F100="",G100=""),"",IF(AND(ISNUMBER(F100),ISNUMBER(G100)),F100+G100,"")))</f>
        <v/>
      </c>
      <c r="I100" s="33">
        <f>IF(OR(E100="",F100="",NOT(ISNUMBER(E100)),NOT(ISNUMBER(F100)),E100=0),"",IFERROR(F100/E100,""))</f>
        <v/>
      </c>
      <c r="J100" s="33">
        <f>IF(OR(E100="",H100="",NOT(ISNUMBER(E100)),NOT(ISNUMBER(H100)),E100=0),"",IFERROR(H100/E100,""))</f>
        <v/>
      </c>
      <c r="K100" s="22">
        <f>IF(COUNTA(B100,D100:G100)=0,"",IF(OR(B100="",D100="",E100="",F100="",G100=""),"Preenchimento incompleto",IF(COUNTIFS($B$2:$B$201,B100,$D$2:$D$201,D100)&gt;1,"Duplicidade: data e faixa",IF(L100="Não","Revisar dados",IF(OR(B100&lt;'Parâmetros'!$B$2,B100&gt;'Parâmetros'!$B$3),"Fora do período analisado",IF(AND(E100=0,G100&gt;0),"Procura sem oferta",IF(E100=0,"Sem oferta",IF(J100&gt;='Parâmetros'!$B$6,"Pico de procura",IF(I100&gt;='Parâmetros'!$B$5,"Alta ocupação",IF(AND(I100&lt;'Parâmetros'!$B$4,G100=0),"Baixa utilização","Normal"))))))))))</f>
        <v/>
      </c>
      <c r="L100" s="16">
        <f>IF(COUNTA(B100,D100:G100)=0,"",IF(OR(B100="",D100="",E100="",F100="",G100=""),"Não",IF(OR(NOT(ISNUMBER(B100)),NOT(ISNUMBER(E100)),NOT(ISNUMBER(F100)),NOT(ISNUMBER(G100))),"Não",IF(AND(B100=INT(B100),B100&lt;=TODAY(),COUNTIF('Parâmetros'!$E$2:$E$6,D100)=1,E100=INT(E100),F100=INT(F100),G100=INT(G100),E100&gt;=0,F100&gt;=0,G100&gt;=0,F100&lt;=E100,COUNTIFS($B$2:$B$201,B100,$D$2:$D$201,D100)=1),"Sim","Não"))))</f>
        <v/>
      </c>
      <c r="M100" s="12" t="n"/>
    </row>
    <row r="101" ht="22" customHeight="1">
      <c r="A101" s="16">
        <f>IF(B101="","","REG-"&amp;TEXT(ROW()-1,"000"))</f>
        <v/>
      </c>
      <c r="B101" s="17" t="n"/>
      <c r="C101" s="16">
        <f>IF(B101="","",IFERROR(CHOOSE(WEEKDAY(B101,2),"segunda-feira","terça-feira","quarta-feira","quinta-feira","sexta-feira","sábado","domingo"),"Data inválida"))</f>
        <v/>
      </c>
      <c r="D101" s="18" t="n"/>
      <c r="E101" s="19" t="n"/>
      <c r="F101" s="19" t="n"/>
      <c r="G101" s="19" t="n"/>
      <c r="H101" s="20">
        <f>IF(COUNTA(B101,D101:G101)=0,"",IF(OR(B101="",D101="",E101="",F101="",G101=""),"",IF(AND(ISNUMBER(F101),ISNUMBER(G101)),F101+G101,"")))</f>
        <v/>
      </c>
      <c r="I101" s="33">
        <f>IF(OR(E101="",F101="",NOT(ISNUMBER(E101)),NOT(ISNUMBER(F101)),E101=0),"",IFERROR(F101/E101,""))</f>
        <v/>
      </c>
      <c r="J101" s="33">
        <f>IF(OR(E101="",H101="",NOT(ISNUMBER(E101)),NOT(ISNUMBER(H101)),E101=0),"",IFERROR(H101/E101,""))</f>
        <v/>
      </c>
      <c r="K101" s="22">
        <f>IF(COUNTA(B101,D101:G101)=0,"",IF(OR(B101="",D101="",E101="",F101="",G101=""),"Preenchimento incompleto",IF(COUNTIFS($B$2:$B$201,B101,$D$2:$D$201,D101)&gt;1,"Duplicidade: data e faixa",IF(L101="Não","Revisar dados",IF(OR(B101&lt;'Parâmetros'!$B$2,B101&gt;'Parâmetros'!$B$3),"Fora do período analisado",IF(AND(E101=0,G101&gt;0),"Procura sem oferta",IF(E101=0,"Sem oferta",IF(J101&gt;='Parâmetros'!$B$6,"Pico de procura",IF(I101&gt;='Parâmetros'!$B$5,"Alta ocupação",IF(AND(I101&lt;'Parâmetros'!$B$4,G101=0),"Baixa utilização","Normal"))))))))))</f>
        <v/>
      </c>
      <c r="L101" s="16">
        <f>IF(COUNTA(B101,D101:G101)=0,"",IF(OR(B101="",D101="",E101="",F101="",G101=""),"Não",IF(OR(NOT(ISNUMBER(B101)),NOT(ISNUMBER(E101)),NOT(ISNUMBER(F101)),NOT(ISNUMBER(G101))),"Não",IF(AND(B101=INT(B101),B101&lt;=TODAY(),COUNTIF('Parâmetros'!$E$2:$E$6,D101)=1,E101=INT(E101),F101=INT(F101),G101=INT(G101),E101&gt;=0,F101&gt;=0,G101&gt;=0,F101&lt;=E101,COUNTIFS($B$2:$B$201,B101,$D$2:$D$201,D101)=1),"Sim","Não"))))</f>
        <v/>
      </c>
      <c r="M101" s="12" t="n"/>
    </row>
    <row r="102" ht="22" customHeight="1">
      <c r="A102" s="16">
        <f>IF(B102="","","REG-"&amp;TEXT(ROW()-1,"000"))</f>
        <v/>
      </c>
      <c r="B102" s="17" t="n"/>
      <c r="C102" s="16">
        <f>IF(B102="","",IFERROR(CHOOSE(WEEKDAY(B102,2),"segunda-feira","terça-feira","quarta-feira","quinta-feira","sexta-feira","sábado","domingo"),"Data inválida"))</f>
        <v/>
      </c>
      <c r="D102" s="18" t="n"/>
      <c r="E102" s="19" t="n"/>
      <c r="F102" s="19" t="n"/>
      <c r="G102" s="19" t="n"/>
      <c r="H102" s="20">
        <f>IF(COUNTA(B102,D102:G102)=0,"",IF(OR(B102="",D102="",E102="",F102="",G102=""),"",IF(AND(ISNUMBER(F102),ISNUMBER(G102)),F102+G102,"")))</f>
        <v/>
      </c>
      <c r="I102" s="33">
        <f>IF(OR(E102="",F102="",NOT(ISNUMBER(E102)),NOT(ISNUMBER(F102)),E102=0),"",IFERROR(F102/E102,""))</f>
        <v/>
      </c>
      <c r="J102" s="33">
        <f>IF(OR(E102="",H102="",NOT(ISNUMBER(E102)),NOT(ISNUMBER(H102)),E102=0),"",IFERROR(H102/E102,""))</f>
        <v/>
      </c>
      <c r="K102" s="22">
        <f>IF(COUNTA(B102,D102:G102)=0,"",IF(OR(B102="",D102="",E102="",F102="",G102=""),"Preenchimento incompleto",IF(COUNTIFS($B$2:$B$201,B102,$D$2:$D$201,D102)&gt;1,"Duplicidade: data e faixa",IF(L102="Não","Revisar dados",IF(OR(B102&lt;'Parâmetros'!$B$2,B102&gt;'Parâmetros'!$B$3),"Fora do período analisado",IF(AND(E102=0,G102&gt;0),"Procura sem oferta",IF(E102=0,"Sem oferta",IF(J102&gt;='Parâmetros'!$B$6,"Pico de procura",IF(I102&gt;='Parâmetros'!$B$5,"Alta ocupação",IF(AND(I102&lt;'Parâmetros'!$B$4,G102=0),"Baixa utilização","Normal"))))))))))</f>
        <v/>
      </c>
      <c r="L102" s="16">
        <f>IF(COUNTA(B102,D102:G102)=0,"",IF(OR(B102="",D102="",E102="",F102="",G102=""),"Não",IF(OR(NOT(ISNUMBER(B102)),NOT(ISNUMBER(E102)),NOT(ISNUMBER(F102)),NOT(ISNUMBER(G102))),"Não",IF(AND(B102=INT(B102),B102&lt;=TODAY(),COUNTIF('Parâmetros'!$E$2:$E$6,D102)=1,E102=INT(E102),F102=INT(F102),G102=INT(G102),E102&gt;=0,F102&gt;=0,G102&gt;=0,F102&lt;=E102,COUNTIFS($B$2:$B$201,B102,$D$2:$D$201,D102)=1),"Sim","Não"))))</f>
        <v/>
      </c>
      <c r="M102" s="12" t="n"/>
    </row>
    <row r="103" ht="22" customHeight="1">
      <c r="A103" s="16">
        <f>IF(B103="","","REG-"&amp;TEXT(ROW()-1,"000"))</f>
        <v/>
      </c>
      <c r="B103" s="17" t="n"/>
      <c r="C103" s="16">
        <f>IF(B103="","",IFERROR(CHOOSE(WEEKDAY(B103,2),"segunda-feira","terça-feira","quarta-feira","quinta-feira","sexta-feira","sábado","domingo"),"Data inválida"))</f>
        <v/>
      </c>
      <c r="D103" s="18" t="n"/>
      <c r="E103" s="19" t="n"/>
      <c r="F103" s="19" t="n"/>
      <c r="G103" s="19" t="n"/>
      <c r="H103" s="20">
        <f>IF(COUNTA(B103,D103:G103)=0,"",IF(OR(B103="",D103="",E103="",F103="",G103=""),"",IF(AND(ISNUMBER(F103),ISNUMBER(G103)),F103+G103,"")))</f>
        <v/>
      </c>
      <c r="I103" s="33">
        <f>IF(OR(E103="",F103="",NOT(ISNUMBER(E103)),NOT(ISNUMBER(F103)),E103=0),"",IFERROR(F103/E103,""))</f>
        <v/>
      </c>
      <c r="J103" s="33">
        <f>IF(OR(E103="",H103="",NOT(ISNUMBER(E103)),NOT(ISNUMBER(H103)),E103=0),"",IFERROR(H103/E103,""))</f>
        <v/>
      </c>
      <c r="K103" s="22">
        <f>IF(COUNTA(B103,D103:G103)=0,"",IF(OR(B103="",D103="",E103="",F103="",G103=""),"Preenchimento incompleto",IF(COUNTIFS($B$2:$B$201,B103,$D$2:$D$201,D103)&gt;1,"Duplicidade: data e faixa",IF(L103="Não","Revisar dados",IF(OR(B103&lt;'Parâmetros'!$B$2,B103&gt;'Parâmetros'!$B$3),"Fora do período analisado",IF(AND(E103=0,G103&gt;0),"Procura sem oferta",IF(E103=0,"Sem oferta",IF(J103&gt;='Parâmetros'!$B$6,"Pico de procura",IF(I103&gt;='Parâmetros'!$B$5,"Alta ocupação",IF(AND(I103&lt;'Parâmetros'!$B$4,G103=0),"Baixa utilização","Normal"))))))))))</f>
        <v/>
      </c>
      <c r="L103" s="16">
        <f>IF(COUNTA(B103,D103:G103)=0,"",IF(OR(B103="",D103="",E103="",F103="",G103=""),"Não",IF(OR(NOT(ISNUMBER(B103)),NOT(ISNUMBER(E103)),NOT(ISNUMBER(F103)),NOT(ISNUMBER(G103))),"Não",IF(AND(B103=INT(B103),B103&lt;=TODAY(),COUNTIF('Parâmetros'!$E$2:$E$6,D103)=1,E103=INT(E103),F103=INT(F103),G103=INT(G103),E103&gt;=0,F103&gt;=0,G103&gt;=0,F103&lt;=E103,COUNTIFS($B$2:$B$201,B103,$D$2:$D$201,D103)=1),"Sim","Não"))))</f>
        <v/>
      </c>
      <c r="M103" s="12" t="n"/>
    </row>
    <row r="104" ht="22" customHeight="1">
      <c r="A104" s="16">
        <f>IF(B104="","","REG-"&amp;TEXT(ROW()-1,"000"))</f>
        <v/>
      </c>
      <c r="B104" s="17" t="n"/>
      <c r="C104" s="16">
        <f>IF(B104="","",IFERROR(CHOOSE(WEEKDAY(B104,2),"segunda-feira","terça-feira","quarta-feira","quinta-feira","sexta-feira","sábado","domingo"),"Data inválida"))</f>
        <v/>
      </c>
      <c r="D104" s="18" t="n"/>
      <c r="E104" s="19" t="n"/>
      <c r="F104" s="19" t="n"/>
      <c r="G104" s="19" t="n"/>
      <c r="H104" s="20">
        <f>IF(COUNTA(B104,D104:G104)=0,"",IF(OR(B104="",D104="",E104="",F104="",G104=""),"",IF(AND(ISNUMBER(F104),ISNUMBER(G104)),F104+G104,"")))</f>
        <v/>
      </c>
      <c r="I104" s="33">
        <f>IF(OR(E104="",F104="",NOT(ISNUMBER(E104)),NOT(ISNUMBER(F104)),E104=0),"",IFERROR(F104/E104,""))</f>
        <v/>
      </c>
      <c r="J104" s="33">
        <f>IF(OR(E104="",H104="",NOT(ISNUMBER(E104)),NOT(ISNUMBER(H104)),E104=0),"",IFERROR(H104/E104,""))</f>
        <v/>
      </c>
      <c r="K104" s="22">
        <f>IF(COUNTA(B104,D104:G104)=0,"",IF(OR(B104="",D104="",E104="",F104="",G104=""),"Preenchimento incompleto",IF(COUNTIFS($B$2:$B$201,B104,$D$2:$D$201,D104)&gt;1,"Duplicidade: data e faixa",IF(L104="Não","Revisar dados",IF(OR(B104&lt;'Parâmetros'!$B$2,B104&gt;'Parâmetros'!$B$3),"Fora do período analisado",IF(AND(E104=0,G104&gt;0),"Procura sem oferta",IF(E104=0,"Sem oferta",IF(J104&gt;='Parâmetros'!$B$6,"Pico de procura",IF(I104&gt;='Parâmetros'!$B$5,"Alta ocupação",IF(AND(I104&lt;'Parâmetros'!$B$4,G104=0),"Baixa utilização","Normal"))))))))))</f>
        <v/>
      </c>
      <c r="L104" s="16">
        <f>IF(COUNTA(B104,D104:G104)=0,"",IF(OR(B104="",D104="",E104="",F104="",G104=""),"Não",IF(OR(NOT(ISNUMBER(B104)),NOT(ISNUMBER(E104)),NOT(ISNUMBER(F104)),NOT(ISNUMBER(G104))),"Não",IF(AND(B104=INT(B104),B104&lt;=TODAY(),COUNTIF('Parâmetros'!$E$2:$E$6,D104)=1,E104=INT(E104),F104=INT(F104),G104=INT(G104),E104&gt;=0,F104&gt;=0,G104&gt;=0,F104&lt;=E104,COUNTIFS($B$2:$B$201,B104,$D$2:$D$201,D104)=1),"Sim","Não"))))</f>
        <v/>
      </c>
      <c r="M104" s="12" t="n"/>
    </row>
    <row r="105" ht="22" customHeight="1">
      <c r="A105" s="16">
        <f>IF(B105="","","REG-"&amp;TEXT(ROW()-1,"000"))</f>
        <v/>
      </c>
      <c r="B105" s="17" t="n"/>
      <c r="C105" s="16">
        <f>IF(B105="","",IFERROR(CHOOSE(WEEKDAY(B105,2),"segunda-feira","terça-feira","quarta-feira","quinta-feira","sexta-feira","sábado","domingo"),"Data inválida"))</f>
        <v/>
      </c>
      <c r="D105" s="18" t="n"/>
      <c r="E105" s="19" t="n"/>
      <c r="F105" s="19" t="n"/>
      <c r="G105" s="19" t="n"/>
      <c r="H105" s="20">
        <f>IF(COUNTA(B105,D105:G105)=0,"",IF(OR(B105="",D105="",E105="",F105="",G105=""),"",IF(AND(ISNUMBER(F105),ISNUMBER(G105)),F105+G105,"")))</f>
        <v/>
      </c>
      <c r="I105" s="33">
        <f>IF(OR(E105="",F105="",NOT(ISNUMBER(E105)),NOT(ISNUMBER(F105)),E105=0),"",IFERROR(F105/E105,""))</f>
        <v/>
      </c>
      <c r="J105" s="33">
        <f>IF(OR(E105="",H105="",NOT(ISNUMBER(E105)),NOT(ISNUMBER(H105)),E105=0),"",IFERROR(H105/E105,""))</f>
        <v/>
      </c>
      <c r="K105" s="22">
        <f>IF(COUNTA(B105,D105:G105)=0,"",IF(OR(B105="",D105="",E105="",F105="",G105=""),"Preenchimento incompleto",IF(COUNTIFS($B$2:$B$201,B105,$D$2:$D$201,D105)&gt;1,"Duplicidade: data e faixa",IF(L105="Não","Revisar dados",IF(OR(B105&lt;'Parâmetros'!$B$2,B105&gt;'Parâmetros'!$B$3),"Fora do período analisado",IF(AND(E105=0,G105&gt;0),"Procura sem oferta",IF(E105=0,"Sem oferta",IF(J105&gt;='Parâmetros'!$B$6,"Pico de procura",IF(I105&gt;='Parâmetros'!$B$5,"Alta ocupação",IF(AND(I105&lt;'Parâmetros'!$B$4,G105=0),"Baixa utilização","Normal"))))))))))</f>
        <v/>
      </c>
      <c r="L105" s="16">
        <f>IF(COUNTA(B105,D105:G105)=0,"",IF(OR(B105="",D105="",E105="",F105="",G105=""),"Não",IF(OR(NOT(ISNUMBER(B105)),NOT(ISNUMBER(E105)),NOT(ISNUMBER(F105)),NOT(ISNUMBER(G105))),"Não",IF(AND(B105=INT(B105),B105&lt;=TODAY(),COUNTIF('Parâmetros'!$E$2:$E$6,D105)=1,E105=INT(E105),F105=INT(F105),G105=INT(G105),E105&gt;=0,F105&gt;=0,G105&gt;=0,F105&lt;=E105,COUNTIFS($B$2:$B$201,B105,$D$2:$D$201,D105)=1),"Sim","Não"))))</f>
        <v/>
      </c>
      <c r="M105" s="12" t="n"/>
    </row>
    <row r="106" ht="22" customHeight="1">
      <c r="A106" s="16">
        <f>IF(B106="","","REG-"&amp;TEXT(ROW()-1,"000"))</f>
        <v/>
      </c>
      <c r="B106" s="17" t="n"/>
      <c r="C106" s="16">
        <f>IF(B106="","",IFERROR(CHOOSE(WEEKDAY(B106,2),"segunda-feira","terça-feira","quarta-feira","quinta-feira","sexta-feira","sábado","domingo"),"Data inválida"))</f>
        <v/>
      </c>
      <c r="D106" s="18" t="n"/>
      <c r="E106" s="19" t="n"/>
      <c r="F106" s="19" t="n"/>
      <c r="G106" s="19" t="n"/>
      <c r="H106" s="20">
        <f>IF(COUNTA(B106,D106:G106)=0,"",IF(OR(B106="",D106="",E106="",F106="",G106=""),"",IF(AND(ISNUMBER(F106),ISNUMBER(G106)),F106+G106,"")))</f>
        <v/>
      </c>
      <c r="I106" s="33">
        <f>IF(OR(E106="",F106="",NOT(ISNUMBER(E106)),NOT(ISNUMBER(F106)),E106=0),"",IFERROR(F106/E106,""))</f>
        <v/>
      </c>
      <c r="J106" s="33">
        <f>IF(OR(E106="",H106="",NOT(ISNUMBER(E106)),NOT(ISNUMBER(H106)),E106=0),"",IFERROR(H106/E106,""))</f>
        <v/>
      </c>
      <c r="K106" s="22">
        <f>IF(COUNTA(B106,D106:G106)=0,"",IF(OR(B106="",D106="",E106="",F106="",G106=""),"Preenchimento incompleto",IF(COUNTIFS($B$2:$B$201,B106,$D$2:$D$201,D106)&gt;1,"Duplicidade: data e faixa",IF(L106="Não","Revisar dados",IF(OR(B106&lt;'Parâmetros'!$B$2,B106&gt;'Parâmetros'!$B$3),"Fora do período analisado",IF(AND(E106=0,G106&gt;0),"Procura sem oferta",IF(E106=0,"Sem oferta",IF(J106&gt;='Parâmetros'!$B$6,"Pico de procura",IF(I106&gt;='Parâmetros'!$B$5,"Alta ocupação",IF(AND(I106&lt;'Parâmetros'!$B$4,G106=0),"Baixa utilização","Normal"))))))))))</f>
        <v/>
      </c>
      <c r="L106" s="16">
        <f>IF(COUNTA(B106,D106:G106)=0,"",IF(OR(B106="",D106="",E106="",F106="",G106=""),"Não",IF(OR(NOT(ISNUMBER(B106)),NOT(ISNUMBER(E106)),NOT(ISNUMBER(F106)),NOT(ISNUMBER(G106))),"Não",IF(AND(B106=INT(B106),B106&lt;=TODAY(),COUNTIF('Parâmetros'!$E$2:$E$6,D106)=1,E106=INT(E106),F106=INT(F106),G106=INT(G106),E106&gt;=0,F106&gt;=0,G106&gt;=0,F106&lt;=E106,COUNTIFS($B$2:$B$201,B106,$D$2:$D$201,D106)=1),"Sim","Não"))))</f>
        <v/>
      </c>
      <c r="M106" s="12" t="n"/>
    </row>
    <row r="107" ht="22" customHeight="1">
      <c r="A107" s="16">
        <f>IF(B107="","","REG-"&amp;TEXT(ROW()-1,"000"))</f>
        <v/>
      </c>
      <c r="B107" s="17" t="n"/>
      <c r="C107" s="16">
        <f>IF(B107="","",IFERROR(CHOOSE(WEEKDAY(B107,2),"segunda-feira","terça-feira","quarta-feira","quinta-feira","sexta-feira","sábado","domingo"),"Data inválida"))</f>
        <v/>
      </c>
      <c r="D107" s="18" t="n"/>
      <c r="E107" s="19" t="n"/>
      <c r="F107" s="19" t="n"/>
      <c r="G107" s="19" t="n"/>
      <c r="H107" s="20">
        <f>IF(COUNTA(B107,D107:G107)=0,"",IF(OR(B107="",D107="",E107="",F107="",G107=""),"",IF(AND(ISNUMBER(F107),ISNUMBER(G107)),F107+G107,"")))</f>
        <v/>
      </c>
      <c r="I107" s="33">
        <f>IF(OR(E107="",F107="",NOT(ISNUMBER(E107)),NOT(ISNUMBER(F107)),E107=0),"",IFERROR(F107/E107,""))</f>
        <v/>
      </c>
      <c r="J107" s="33">
        <f>IF(OR(E107="",H107="",NOT(ISNUMBER(E107)),NOT(ISNUMBER(H107)),E107=0),"",IFERROR(H107/E107,""))</f>
        <v/>
      </c>
      <c r="K107" s="22">
        <f>IF(COUNTA(B107,D107:G107)=0,"",IF(OR(B107="",D107="",E107="",F107="",G107=""),"Preenchimento incompleto",IF(COUNTIFS($B$2:$B$201,B107,$D$2:$D$201,D107)&gt;1,"Duplicidade: data e faixa",IF(L107="Não","Revisar dados",IF(OR(B107&lt;'Parâmetros'!$B$2,B107&gt;'Parâmetros'!$B$3),"Fora do período analisado",IF(AND(E107=0,G107&gt;0),"Procura sem oferta",IF(E107=0,"Sem oferta",IF(J107&gt;='Parâmetros'!$B$6,"Pico de procura",IF(I107&gt;='Parâmetros'!$B$5,"Alta ocupação",IF(AND(I107&lt;'Parâmetros'!$B$4,G107=0),"Baixa utilização","Normal"))))))))))</f>
        <v/>
      </c>
      <c r="L107" s="16">
        <f>IF(COUNTA(B107,D107:G107)=0,"",IF(OR(B107="",D107="",E107="",F107="",G107=""),"Não",IF(OR(NOT(ISNUMBER(B107)),NOT(ISNUMBER(E107)),NOT(ISNUMBER(F107)),NOT(ISNUMBER(G107))),"Não",IF(AND(B107=INT(B107),B107&lt;=TODAY(),COUNTIF('Parâmetros'!$E$2:$E$6,D107)=1,E107=INT(E107),F107=INT(F107),G107=INT(G107),E107&gt;=0,F107&gt;=0,G107&gt;=0,F107&lt;=E107,COUNTIFS($B$2:$B$201,B107,$D$2:$D$201,D107)=1),"Sim","Não"))))</f>
        <v/>
      </c>
      <c r="M107" s="12" t="n"/>
    </row>
    <row r="108" ht="22" customHeight="1">
      <c r="A108" s="16">
        <f>IF(B108="","","REG-"&amp;TEXT(ROW()-1,"000"))</f>
        <v/>
      </c>
      <c r="B108" s="17" t="n"/>
      <c r="C108" s="16">
        <f>IF(B108="","",IFERROR(CHOOSE(WEEKDAY(B108,2),"segunda-feira","terça-feira","quarta-feira","quinta-feira","sexta-feira","sábado","domingo"),"Data inválida"))</f>
        <v/>
      </c>
      <c r="D108" s="18" t="n"/>
      <c r="E108" s="19" t="n"/>
      <c r="F108" s="19" t="n"/>
      <c r="G108" s="19" t="n"/>
      <c r="H108" s="20">
        <f>IF(COUNTA(B108,D108:G108)=0,"",IF(OR(B108="",D108="",E108="",F108="",G108=""),"",IF(AND(ISNUMBER(F108),ISNUMBER(G108)),F108+G108,"")))</f>
        <v/>
      </c>
      <c r="I108" s="33">
        <f>IF(OR(E108="",F108="",NOT(ISNUMBER(E108)),NOT(ISNUMBER(F108)),E108=0),"",IFERROR(F108/E108,""))</f>
        <v/>
      </c>
      <c r="J108" s="33">
        <f>IF(OR(E108="",H108="",NOT(ISNUMBER(E108)),NOT(ISNUMBER(H108)),E108=0),"",IFERROR(H108/E108,""))</f>
        <v/>
      </c>
      <c r="K108" s="22">
        <f>IF(COUNTA(B108,D108:G108)=0,"",IF(OR(B108="",D108="",E108="",F108="",G108=""),"Preenchimento incompleto",IF(COUNTIFS($B$2:$B$201,B108,$D$2:$D$201,D108)&gt;1,"Duplicidade: data e faixa",IF(L108="Não","Revisar dados",IF(OR(B108&lt;'Parâmetros'!$B$2,B108&gt;'Parâmetros'!$B$3),"Fora do período analisado",IF(AND(E108=0,G108&gt;0),"Procura sem oferta",IF(E108=0,"Sem oferta",IF(J108&gt;='Parâmetros'!$B$6,"Pico de procura",IF(I108&gt;='Parâmetros'!$B$5,"Alta ocupação",IF(AND(I108&lt;'Parâmetros'!$B$4,G108=0),"Baixa utilização","Normal"))))))))))</f>
        <v/>
      </c>
      <c r="L108" s="16">
        <f>IF(COUNTA(B108,D108:G108)=0,"",IF(OR(B108="",D108="",E108="",F108="",G108=""),"Não",IF(OR(NOT(ISNUMBER(B108)),NOT(ISNUMBER(E108)),NOT(ISNUMBER(F108)),NOT(ISNUMBER(G108))),"Não",IF(AND(B108=INT(B108),B108&lt;=TODAY(),COUNTIF('Parâmetros'!$E$2:$E$6,D108)=1,E108=INT(E108),F108=INT(F108),G108=INT(G108),E108&gt;=0,F108&gt;=0,G108&gt;=0,F108&lt;=E108,COUNTIFS($B$2:$B$201,B108,$D$2:$D$201,D108)=1),"Sim","Não"))))</f>
        <v/>
      </c>
      <c r="M108" s="12" t="n"/>
    </row>
    <row r="109" ht="22" customHeight="1">
      <c r="A109" s="16">
        <f>IF(B109="","","REG-"&amp;TEXT(ROW()-1,"000"))</f>
        <v/>
      </c>
      <c r="B109" s="17" t="n"/>
      <c r="C109" s="16">
        <f>IF(B109="","",IFERROR(CHOOSE(WEEKDAY(B109,2),"segunda-feira","terça-feira","quarta-feira","quinta-feira","sexta-feira","sábado","domingo"),"Data inválida"))</f>
        <v/>
      </c>
      <c r="D109" s="18" t="n"/>
      <c r="E109" s="19" t="n"/>
      <c r="F109" s="19" t="n"/>
      <c r="G109" s="19" t="n"/>
      <c r="H109" s="20">
        <f>IF(COUNTA(B109,D109:G109)=0,"",IF(OR(B109="",D109="",E109="",F109="",G109=""),"",IF(AND(ISNUMBER(F109),ISNUMBER(G109)),F109+G109,"")))</f>
        <v/>
      </c>
      <c r="I109" s="33">
        <f>IF(OR(E109="",F109="",NOT(ISNUMBER(E109)),NOT(ISNUMBER(F109)),E109=0),"",IFERROR(F109/E109,""))</f>
        <v/>
      </c>
      <c r="J109" s="33">
        <f>IF(OR(E109="",H109="",NOT(ISNUMBER(E109)),NOT(ISNUMBER(H109)),E109=0),"",IFERROR(H109/E109,""))</f>
        <v/>
      </c>
      <c r="K109" s="22">
        <f>IF(COUNTA(B109,D109:G109)=0,"",IF(OR(B109="",D109="",E109="",F109="",G109=""),"Preenchimento incompleto",IF(COUNTIFS($B$2:$B$201,B109,$D$2:$D$201,D109)&gt;1,"Duplicidade: data e faixa",IF(L109="Não","Revisar dados",IF(OR(B109&lt;'Parâmetros'!$B$2,B109&gt;'Parâmetros'!$B$3),"Fora do período analisado",IF(AND(E109=0,G109&gt;0),"Procura sem oferta",IF(E109=0,"Sem oferta",IF(J109&gt;='Parâmetros'!$B$6,"Pico de procura",IF(I109&gt;='Parâmetros'!$B$5,"Alta ocupação",IF(AND(I109&lt;'Parâmetros'!$B$4,G109=0),"Baixa utilização","Normal"))))))))))</f>
        <v/>
      </c>
      <c r="L109" s="16">
        <f>IF(COUNTA(B109,D109:G109)=0,"",IF(OR(B109="",D109="",E109="",F109="",G109=""),"Não",IF(OR(NOT(ISNUMBER(B109)),NOT(ISNUMBER(E109)),NOT(ISNUMBER(F109)),NOT(ISNUMBER(G109))),"Não",IF(AND(B109=INT(B109),B109&lt;=TODAY(),COUNTIF('Parâmetros'!$E$2:$E$6,D109)=1,E109=INT(E109),F109=INT(F109),G109=INT(G109),E109&gt;=0,F109&gt;=0,G109&gt;=0,F109&lt;=E109,COUNTIFS($B$2:$B$201,B109,$D$2:$D$201,D109)=1),"Sim","Não"))))</f>
        <v/>
      </c>
      <c r="M109" s="12" t="n"/>
    </row>
    <row r="110" ht="22" customHeight="1">
      <c r="A110" s="16">
        <f>IF(B110="","","REG-"&amp;TEXT(ROW()-1,"000"))</f>
        <v/>
      </c>
      <c r="B110" s="17" t="n"/>
      <c r="C110" s="16">
        <f>IF(B110="","",IFERROR(CHOOSE(WEEKDAY(B110,2),"segunda-feira","terça-feira","quarta-feira","quinta-feira","sexta-feira","sábado","domingo"),"Data inválida"))</f>
        <v/>
      </c>
      <c r="D110" s="18" t="n"/>
      <c r="E110" s="19" t="n"/>
      <c r="F110" s="19" t="n"/>
      <c r="G110" s="19" t="n"/>
      <c r="H110" s="20">
        <f>IF(COUNTA(B110,D110:G110)=0,"",IF(OR(B110="",D110="",E110="",F110="",G110=""),"",IF(AND(ISNUMBER(F110),ISNUMBER(G110)),F110+G110,"")))</f>
        <v/>
      </c>
      <c r="I110" s="33">
        <f>IF(OR(E110="",F110="",NOT(ISNUMBER(E110)),NOT(ISNUMBER(F110)),E110=0),"",IFERROR(F110/E110,""))</f>
        <v/>
      </c>
      <c r="J110" s="33">
        <f>IF(OR(E110="",H110="",NOT(ISNUMBER(E110)),NOT(ISNUMBER(H110)),E110=0),"",IFERROR(H110/E110,""))</f>
        <v/>
      </c>
      <c r="K110" s="22">
        <f>IF(COUNTA(B110,D110:G110)=0,"",IF(OR(B110="",D110="",E110="",F110="",G110=""),"Preenchimento incompleto",IF(COUNTIFS($B$2:$B$201,B110,$D$2:$D$201,D110)&gt;1,"Duplicidade: data e faixa",IF(L110="Não","Revisar dados",IF(OR(B110&lt;'Parâmetros'!$B$2,B110&gt;'Parâmetros'!$B$3),"Fora do período analisado",IF(AND(E110=0,G110&gt;0),"Procura sem oferta",IF(E110=0,"Sem oferta",IF(J110&gt;='Parâmetros'!$B$6,"Pico de procura",IF(I110&gt;='Parâmetros'!$B$5,"Alta ocupação",IF(AND(I110&lt;'Parâmetros'!$B$4,G110=0),"Baixa utilização","Normal"))))))))))</f>
        <v/>
      </c>
      <c r="L110" s="16">
        <f>IF(COUNTA(B110,D110:G110)=0,"",IF(OR(B110="",D110="",E110="",F110="",G110=""),"Não",IF(OR(NOT(ISNUMBER(B110)),NOT(ISNUMBER(E110)),NOT(ISNUMBER(F110)),NOT(ISNUMBER(G110))),"Não",IF(AND(B110=INT(B110),B110&lt;=TODAY(),COUNTIF('Parâmetros'!$E$2:$E$6,D110)=1,E110=INT(E110),F110=INT(F110),G110=INT(G110),E110&gt;=0,F110&gt;=0,G110&gt;=0,F110&lt;=E110,COUNTIFS($B$2:$B$201,B110,$D$2:$D$201,D110)=1),"Sim","Não"))))</f>
        <v/>
      </c>
      <c r="M110" s="12" t="n"/>
    </row>
    <row r="111" ht="22" customHeight="1">
      <c r="A111" s="16">
        <f>IF(B111="","","REG-"&amp;TEXT(ROW()-1,"000"))</f>
        <v/>
      </c>
      <c r="B111" s="17" t="n"/>
      <c r="C111" s="16">
        <f>IF(B111="","",IFERROR(CHOOSE(WEEKDAY(B111,2),"segunda-feira","terça-feira","quarta-feira","quinta-feira","sexta-feira","sábado","domingo"),"Data inválida"))</f>
        <v/>
      </c>
      <c r="D111" s="18" t="n"/>
      <c r="E111" s="19" t="n"/>
      <c r="F111" s="19" t="n"/>
      <c r="G111" s="19" t="n"/>
      <c r="H111" s="20">
        <f>IF(COUNTA(B111,D111:G111)=0,"",IF(OR(B111="",D111="",E111="",F111="",G111=""),"",IF(AND(ISNUMBER(F111),ISNUMBER(G111)),F111+G111,"")))</f>
        <v/>
      </c>
      <c r="I111" s="33">
        <f>IF(OR(E111="",F111="",NOT(ISNUMBER(E111)),NOT(ISNUMBER(F111)),E111=0),"",IFERROR(F111/E111,""))</f>
        <v/>
      </c>
      <c r="J111" s="33">
        <f>IF(OR(E111="",H111="",NOT(ISNUMBER(E111)),NOT(ISNUMBER(H111)),E111=0),"",IFERROR(H111/E111,""))</f>
        <v/>
      </c>
      <c r="K111" s="22">
        <f>IF(COUNTA(B111,D111:G111)=0,"",IF(OR(B111="",D111="",E111="",F111="",G111=""),"Preenchimento incompleto",IF(COUNTIFS($B$2:$B$201,B111,$D$2:$D$201,D111)&gt;1,"Duplicidade: data e faixa",IF(L111="Não","Revisar dados",IF(OR(B111&lt;'Parâmetros'!$B$2,B111&gt;'Parâmetros'!$B$3),"Fora do período analisado",IF(AND(E111=0,G111&gt;0),"Procura sem oferta",IF(E111=0,"Sem oferta",IF(J111&gt;='Parâmetros'!$B$6,"Pico de procura",IF(I111&gt;='Parâmetros'!$B$5,"Alta ocupação",IF(AND(I111&lt;'Parâmetros'!$B$4,G111=0),"Baixa utilização","Normal"))))))))))</f>
        <v/>
      </c>
      <c r="L111" s="16">
        <f>IF(COUNTA(B111,D111:G111)=0,"",IF(OR(B111="",D111="",E111="",F111="",G111=""),"Não",IF(OR(NOT(ISNUMBER(B111)),NOT(ISNUMBER(E111)),NOT(ISNUMBER(F111)),NOT(ISNUMBER(G111))),"Não",IF(AND(B111=INT(B111),B111&lt;=TODAY(),COUNTIF('Parâmetros'!$E$2:$E$6,D111)=1,E111=INT(E111),F111=INT(F111),G111=INT(G111),E111&gt;=0,F111&gt;=0,G111&gt;=0,F111&lt;=E111,COUNTIFS($B$2:$B$201,B111,$D$2:$D$201,D111)=1),"Sim","Não"))))</f>
        <v/>
      </c>
      <c r="M111" s="12" t="n"/>
    </row>
    <row r="112" ht="22" customHeight="1">
      <c r="A112" s="16">
        <f>IF(B112="","","REG-"&amp;TEXT(ROW()-1,"000"))</f>
        <v/>
      </c>
      <c r="B112" s="17" t="n"/>
      <c r="C112" s="16">
        <f>IF(B112="","",IFERROR(CHOOSE(WEEKDAY(B112,2),"segunda-feira","terça-feira","quarta-feira","quinta-feira","sexta-feira","sábado","domingo"),"Data inválida"))</f>
        <v/>
      </c>
      <c r="D112" s="18" t="n"/>
      <c r="E112" s="19" t="n"/>
      <c r="F112" s="19" t="n"/>
      <c r="G112" s="19" t="n"/>
      <c r="H112" s="20">
        <f>IF(COUNTA(B112,D112:G112)=0,"",IF(OR(B112="",D112="",E112="",F112="",G112=""),"",IF(AND(ISNUMBER(F112),ISNUMBER(G112)),F112+G112,"")))</f>
        <v/>
      </c>
      <c r="I112" s="33">
        <f>IF(OR(E112="",F112="",NOT(ISNUMBER(E112)),NOT(ISNUMBER(F112)),E112=0),"",IFERROR(F112/E112,""))</f>
        <v/>
      </c>
      <c r="J112" s="33">
        <f>IF(OR(E112="",H112="",NOT(ISNUMBER(E112)),NOT(ISNUMBER(H112)),E112=0),"",IFERROR(H112/E112,""))</f>
        <v/>
      </c>
      <c r="K112" s="22">
        <f>IF(COUNTA(B112,D112:G112)=0,"",IF(OR(B112="",D112="",E112="",F112="",G112=""),"Preenchimento incompleto",IF(COUNTIFS($B$2:$B$201,B112,$D$2:$D$201,D112)&gt;1,"Duplicidade: data e faixa",IF(L112="Não","Revisar dados",IF(OR(B112&lt;'Parâmetros'!$B$2,B112&gt;'Parâmetros'!$B$3),"Fora do período analisado",IF(AND(E112=0,G112&gt;0),"Procura sem oferta",IF(E112=0,"Sem oferta",IF(J112&gt;='Parâmetros'!$B$6,"Pico de procura",IF(I112&gt;='Parâmetros'!$B$5,"Alta ocupação",IF(AND(I112&lt;'Parâmetros'!$B$4,G112=0),"Baixa utilização","Normal"))))))))))</f>
        <v/>
      </c>
      <c r="L112" s="16">
        <f>IF(COUNTA(B112,D112:G112)=0,"",IF(OR(B112="",D112="",E112="",F112="",G112=""),"Não",IF(OR(NOT(ISNUMBER(B112)),NOT(ISNUMBER(E112)),NOT(ISNUMBER(F112)),NOT(ISNUMBER(G112))),"Não",IF(AND(B112=INT(B112),B112&lt;=TODAY(),COUNTIF('Parâmetros'!$E$2:$E$6,D112)=1,E112=INT(E112),F112=INT(F112),G112=INT(G112),E112&gt;=0,F112&gt;=0,G112&gt;=0,F112&lt;=E112,COUNTIFS($B$2:$B$201,B112,$D$2:$D$201,D112)=1),"Sim","Não"))))</f>
        <v/>
      </c>
      <c r="M112" s="12" t="n"/>
    </row>
    <row r="113" ht="22" customHeight="1">
      <c r="A113" s="16">
        <f>IF(B113="","","REG-"&amp;TEXT(ROW()-1,"000"))</f>
        <v/>
      </c>
      <c r="B113" s="17" t="n"/>
      <c r="C113" s="16">
        <f>IF(B113="","",IFERROR(CHOOSE(WEEKDAY(B113,2),"segunda-feira","terça-feira","quarta-feira","quinta-feira","sexta-feira","sábado","domingo"),"Data inválida"))</f>
        <v/>
      </c>
      <c r="D113" s="18" t="n"/>
      <c r="E113" s="19" t="n"/>
      <c r="F113" s="19" t="n"/>
      <c r="G113" s="19" t="n"/>
      <c r="H113" s="20">
        <f>IF(COUNTA(B113,D113:G113)=0,"",IF(OR(B113="",D113="",E113="",F113="",G113=""),"",IF(AND(ISNUMBER(F113),ISNUMBER(G113)),F113+G113,"")))</f>
        <v/>
      </c>
      <c r="I113" s="33">
        <f>IF(OR(E113="",F113="",NOT(ISNUMBER(E113)),NOT(ISNUMBER(F113)),E113=0),"",IFERROR(F113/E113,""))</f>
        <v/>
      </c>
      <c r="J113" s="33">
        <f>IF(OR(E113="",H113="",NOT(ISNUMBER(E113)),NOT(ISNUMBER(H113)),E113=0),"",IFERROR(H113/E113,""))</f>
        <v/>
      </c>
      <c r="K113" s="22">
        <f>IF(COUNTA(B113,D113:G113)=0,"",IF(OR(B113="",D113="",E113="",F113="",G113=""),"Preenchimento incompleto",IF(COUNTIFS($B$2:$B$201,B113,$D$2:$D$201,D113)&gt;1,"Duplicidade: data e faixa",IF(L113="Não","Revisar dados",IF(OR(B113&lt;'Parâmetros'!$B$2,B113&gt;'Parâmetros'!$B$3),"Fora do período analisado",IF(AND(E113=0,G113&gt;0),"Procura sem oferta",IF(E113=0,"Sem oferta",IF(J113&gt;='Parâmetros'!$B$6,"Pico de procura",IF(I113&gt;='Parâmetros'!$B$5,"Alta ocupação",IF(AND(I113&lt;'Parâmetros'!$B$4,G113=0),"Baixa utilização","Normal"))))))))))</f>
        <v/>
      </c>
      <c r="L113" s="16">
        <f>IF(COUNTA(B113,D113:G113)=0,"",IF(OR(B113="",D113="",E113="",F113="",G113=""),"Não",IF(OR(NOT(ISNUMBER(B113)),NOT(ISNUMBER(E113)),NOT(ISNUMBER(F113)),NOT(ISNUMBER(G113))),"Não",IF(AND(B113=INT(B113),B113&lt;=TODAY(),COUNTIF('Parâmetros'!$E$2:$E$6,D113)=1,E113=INT(E113),F113=INT(F113),G113=INT(G113),E113&gt;=0,F113&gt;=0,G113&gt;=0,F113&lt;=E113,COUNTIFS($B$2:$B$201,B113,$D$2:$D$201,D113)=1),"Sim","Não"))))</f>
        <v/>
      </c>
      <c r="M113" s="12" t="n"/>
    </row>
    <row r="114" ht="22" customHeight="1">
      <c r="A114" s="16">
        <f>IF(B114="","","REG-"&amp;TEXT(ROW()-1,"000"))</f>
        <v/>
      </c>
      <c r="B114" s="17" t="n"/>
      <c r="C114" s="16">
        <f>IF(B114="","",IFERROR(CHOOSE(WEEKDAY(B114,2),"segunda-feira","terça-feira","quarta-feira","quinta-feira","sexta-feira","sábado","domingo"),"Data inválida"))</f>
        <v/>
      </c>
      <c r="D114" s="18" t="n"/>
      <c r="E114" s="19" t="n"/>
      <c r="F114" s="19" t="n"/>
      <c r="G114" s="19" t="n"/>
      <c r="H114" s="20">
        <f>IF(COUNTA(B114,D114:G114)=0,"",IF(OR(B114="",D114="",E114="",F114="",G114=""),"",IF(AND(ISNUMBER(F114),ISNUMBER(G114)),F114+G114,"")))</f>
        <v/>
      </c>
      <c r="I114" s="33">
        <f>IF(OR(E114="",F114="",NOT(ISNUMBER(E114)),NOT(ISNUMBER(F114)),E114=0),"",IFERROR(F114/E114,""))</f>
        <v/>
      </c>
      <c r="J114" s="33">
        <f>IF(OR(E114="",H114="",NOT(ISNUMBER(E114)),NOT(ISNUMBER(H114)),E114=0),"",IFERROR(H114/E114,""))</f>
        <v/>
      </c>
      <c r="K114" s="22">
        <f>IF(COUNTA(B114,D114:G114)=0,"",IF(OR(B114="",D114="",E114="",F114="",G114=""),"Preenchimento incompleto",IF(COUNTIFS($B$2:$B$201,B114,$D$2:$D$201,D114)&gt;1,"Duplicidade: data e faixa",IF(L114="Não","Revisar dados",IF(OR(B114&lt;'Parâmetros'!$B$2,B114&gt;'Parâmetros'!$B$3),"Fora do período analisado",IF(AND(E114=0,G114&gt;0),"Procura sem oferta",IF(E114=0,"Sem oferta",IF(J114&gt;='Parâmetros'!$B$6,"Pico de procura",IF(I114&gt;='Parâmetros'!$B$5,"Alta ocupação",IF(AND(I114&lt;'Parâmetros'!$B$4,G114=0),"Baixa utilização","Normal"))))))))))</f>
        <v/>
      </c>
      <c r="L114" s="16">
        <f>IF(COUNTA(B114,D114:G114)=0,"",IF(OR(B114="",D114="",E114="",F114="",G114=""),"Não",IF(OR(NOT(ISNUMBER(B114)),NOT(ISNUMBER(E114)),NOT(ISNUMBER(F114)),NOT(ISNUMBER(G114))),"Não",IF(AND(B114=INT(B114),B114&lt;=TODAY(),COUNTIF('Parâmetros'!$E$2:$E$6,D114)=1,E114=INT(E114),F114=INT(F114),G114=INT(G114),E114&gt;=0,F114&gt;=0,G114&gt;=0,F114&lt;=E114,COUNTIFS($B$2:$B$201,B114,$D$2:$D$201,D114)=1),"Sim","Não"))))</f>
        <v/>
      </c>
      <c r="M114" s="12" t="n"/>
    </row>
    <row r="115" ht="22" customHeight="1">
      <c r="A115" s="16">
        <f>IF(B115="","","REG-"&amp;TEXT(ROW()-1,"000"))</f>
        <v/>
      </c>
      <c r="B115" s="17" t="n"/>
      <c r="C115" s="16">
        <f>IF(B115="","",IFERROR(CHOOSE(WEEKDAY(B115,2),"segunda-feira","terça-feira","quarta-feira","quinta-feira","sexta-feira","sábado","domingo"),"Data inválida"))</f>
        <v/>
      </c>
      <c r="D115" s="18" t="n"/>
      <c r="E115" s="19" t="n"/>
      <c r="F115" s="19" t="n"/>
      <c r="G115" s="19" t="n"/>
      <c r="H115" s="20">
        <f>IF(COUNTA(B115,D115:G115)=0,"",IF(OR(B115="",D115="",E115="",F115="",G115=""),"",IF(AND(ISNUMBER(F115),ISNUMBER(G115)),F115+G115,"")))</f>
        <v/>
      </c>
      <c r="I115" s="33">
        <f>IF(OR(E115="",F115="",NOT(ISNUMBER(E115)),NOT(ISNUMBER(F115)),E115=0),"",IFERROR(F115/E115,""))</f>
        <v/>
      </c>
      <c r="J115" s="33">
        <f>IF(OR(E115="",H115="",NOT(ISNUMBER(E115)),NOT(ISNUMBER(H115)),E115=0),"",IFERROR(H115/E115,""))</f>
        <v/>
      </c>
      <c r="K115" s="22">
        <f>IF(COUNTA(B115,D115:G115)=0,"",IF(OR(B115="",D115="",E115="",F115="",G115=""),"Preenchimento incompleto",IF(COUNTIFS($B$2:$B$201,B115,$D$2:$D$201,D115)&gt;1,"Duplicidade: data e faixa",IF(L115="Não","Revisar dados",IF(OR(B115&lt;'Parâmetros'!$B$2,B115&gt;'Parâmetros'!$B$3),"Fora do período analisado",IF(AND(E115=0,G115&gt;0),"Procura sem oferta",IF(E115=0,"Sem oferta",IF(J115&gt;='Parâmetros'!$B$6,"Pico de procura",IF(I115&gt;='Parâmetros'!$B$5,"Alta ocupação",IF(AND(I115&lt;'Parâmetros'!$B$4,G115=0),"Baixa utilização","Normal"))))))))))</f>
        <v/>
      </c>
      <c r="L115" s="16">
        <f>IF(COUNTA(B115,D115:G115)=0,"",IF(OR(B115="",D115="",E115="",F115="",G115=""),"Não",IF(OR(NOT(ISNUMBER(B115)),NOT(ISNUMBER(E115)),NOT(ISNUMBER(F115)),NOT(ISNUMBER(G115))),"Não",IF(AND(B115=INT(B115),B115&lt;=TODAY(),COUNTIF('Parâmetros'!$E$2:$E$6,D115)=1,E115=INT(E115),F115=INT(F115),G115=INT(G115),E115&gt;=0,F115&gt;=0,G115&gt;=0,F115&lt;=E115,COUNTIFS($B$2:$B$201,B115,$D$2:$D$201,D115)=1),"Sim","Não"))))</f>
        <v/>
      </c>
      <c r="M115" s="12" t="n"/>
    </row>
    <row r="116" ht="22" customHeight="1">
      <c r="A116" s="16">
        <f>IF(B116="","","REG-"&amp;TEXT(ROW()-1,"000"))</f>
        <v/>
      </c>
      <c r="B116" s="17" t="n"/>
      <c r="C116" s="16">
        <f>IF(B116="","",IFERROR(CHOOSE(WEEKDAY(B116,2),"segunda-feira","terça-feira","quarta-feira","quinta-feira","sexta-feira","sábado","domingo"),"Data inválida"))</f>
        <v/>
      </c>
      <c r="D116" s="18" t="n"/>
      <c r="E116" s="19" t="n"/>
      <c r="F116" s="19" t="n"/>
      <c r="G116" s="19" t="n"/>
      <c r="H116" s="20">
        <f>IF(COUNTA(B116,D116:G116)=0,"",IF(OR(B116="",D116="",E116="",F116="",G116=""),"",IF(AND(ISNUMBER(F116),ISNUMBER(G116)),F116+G116,"")))</f>
        <v/>
      </c>
      <c r="I116" s="33">
        <f>IF(OR(E116="",F116="",NOT(ISNUMBER(E116)),NOT(ISNUMBER(F116)),E116=0),"",IFERROR(F116/E116,""))</f>
        <v/>
      </c>
      <c r="J116" s="33">
        <f>IF(OR(E116="",H116="",NOT(ISNUMBER(E116)),NOT(ISNUMBER(H116)),E116=0),"",IFERROR(H116/E116,""))</f>
        <v/>
      </c>
      <c r="K116" s="22">
        <f>IF(COUNTA(B116,D116:G116)=0,"",IF(OR(B116="",D116="",E116="",F116="",G116=""),"Preenchimento incompleto",IF(COUNTIFS($B$2:$B$201,B116,$D$2:$D$201,D116)&gt;1,"Duplicidade: data e faixa",IF(L116="Não","Revisar dados",IF(OR(B116&lt;'Parâmetros'!$B$2,B116&gt;'Parâmetros'!$B$3),"Fora do período analisado",IF(AND(E116=0,G116&gt;0),"Procura sem oferta",IF(E116=0,"Sem oferta",IF(J116&gt;='Parâmetros'!$B$6,"Pico de procura",IF(I116&gt;='Parâmetros'!$B$5,"Alta ocupação",IF(AND(I116&lt;'Parâmetros'!$B$4,G116=0),"Baixa utilização","Normal"))))))))))</f>
        <v/>
      </c>
      <c r="L116" s="16">
        <f>IF(COUNTA(B116,D116:G116)=0,"",IF(OR(B116="",D116="",E116="",F116="",G116=""),"Não",IF(OR(NOT(ISNUMBER(B116)),NOT(ISNUMBER(E116)),NOT(ISNUMBER(F116)),NOT(ISNUMBER(G116))),"Não",IF(AND(B116=INT(B116),B116&lt;=TODAY(),COUNTIF('Parâmetros'!$E$2:$E$6,D116)=1,E116=INT(E116),F116=INT(F116),G116=INT(G116),E116&gt;=0,F116&gt;=0,G116&gt;=0,F116&lt;=E116,COUNTIFS($B$2:$B$201,B116,$D$2:$D$201,D116)=1),"Sim","Não"))))</f>
        <v/>
      </c>
      <c r="M116" s="12" t="n"/>
    </row>
    <row r="117" ht="22" customHeight="1">
      <c r="A117" s="16">
        <f>IF(B117="","","REG-"&amp;TEXT(ROW()-1,"000"))</f>
        <v/>
      </c>
      <c r="B117" s="17" t="n"/>
      <c r="C117" s="16">
        <f>IF(B117="","",IFERROR(CHOOSE(WEEKDAY(B117,2),"segunda-feira","terça-feira","quarta-feira","quinta-feira","sexta-feira","sábado","domingo"),"Data inválida"))</f>
        <v/>
      </c>
      <c r="D117" s="18" t="n"/>
      <c r="E117" s="19" t="n"/>
      <c r="F117" s="19" t="n"/>
      <c r="G117" s="19" t="n"/>
      <c r="H117" s="20">
        <f>IF(COUNTA(B117,D117:G117)=0,"",IF(OR(B117="",D117="",E117="",F117="",G117=""),"",IF(AND(ISNUMBER(F117),ISNUMBER(G117)),F117+G117,"")))</f>
        <v/>
      </c>
      <c r="I117" s="33">
        <f>IF(OR(E117="",F117="",NOT(ISNUMBER(E117)),NOT(ISNUMBER(F117)),E117=0),"",IFERROR(F117/E117,""))</f>
        <v/>
      </c>
      <c r="J117" s="33">
        <f>IF(OR(E117="",H117="",NOT(ISNUMBER(E117)),NOT(ISNUMBER(H117)),E117=0),"",IFERROR(H117/E117,""))</f>
        <v/>
      </c>
      <c r="K117" s="22">
        <f>IF(COUNTA(B117,D117:G117)=0,"",IF(OR(B117="",D117="",E117="",F117="",G117=""),"Preenchimento incompleto",IF(COUNTIFS($B$2:$B$201,B117,$D$2:$D$201,D117)&gt;1,"Duplicidade: data e faixa",IF(L117="Não","Revisar dados",IF(OR(B117&lt;'Parâmetros'!$B$2,B117&gt;'Parâmetros'!$B$3),"Fora do período analisado",IF(AND(E117=0,G117&gt;0),"Procura sem oferta",IF(E117=0,"Sem oferta",IF(J117&gt;='Parâmetros'!$B$6,"Pico de procura",IF(I117&gt;='Parâmetros'!$B$5,"Alta ocupação",IF(AND(I117&lt;'Parâmetros'!$B$4,G117=0),"Baixa utilização","Normal"))))))))))</f>
        <v/>
      </c>
      <c r="L117" s="16">
        <f>IF(COUNTA(B117,D117:G117)=0,"",IF(OR(B117="",D117="",E117="",F117="",G117=""),"Não",IF(OR(NOT(ISNUMBER(B117)),NOT(ISNUMBER(E117)),NOT(ISNUMBER(F117)),NOT(ISNUMBER(G117))),"Não",IF(AND(B117=INT(B117),B117&lt;=TODAY(),COUNTIF('Parâmetros'!$E$2:$E$6,D117)=1,E117=INT(E117),F117=INT(F117),G117=INT(G117),E117&gt;=0,F117&gt;=0,G117&gt;=0,F117&lt;=E117,COUNTIFS($B$2:$B$201,B117,$D$2:$D$201,D117)=1),"Sim","Não"))))</f>
        <v/>
      </c>
      <c r="M117" s="12" t="n"/>
    </row>
    <row r="118" ht="22" customHeight="1">
      <c r="A118" s="16">
        <f>IF(B118="","","REG-"&amp;TEXT(ROW()-1,"000"))</f>
        <v/>
      </c>
      <c r="B118" s="17" t="n"/>
      <c r="C118" s="16">
        <f>IF(B118="","",IFERROR(CHOOSE(WEEKDAY(B118,2),"segunda-feira","terça-feira","quarta-feira","quinta-feira","sexta-feira","sábado","domingo"),"Data inválida"))</f>
        <v/>
      </c>
      <c r="D118" s="18" t="n"/>
      <c r="E118" s="19" t="n"/>
      <c r="F118" s="19" t="n"/>
      <c r="G118" s="19" t="n"/>
      <c r="H118" s="20">
        <f>IF(COUNTA(B118,D118:G118)=0,"",IF(OR(B118="",D118="",E118="",F118="",G118=""),"",IF(AND(ISNUMBER(F118),ISNUMBER(G118)),F118+G118,"")))</f>
        <v/>
      </c>
      <c r="I118" s="33">
        <f>IF(OR(E118="",F118="",NOT(ISNUMBER(E118)),NOT(ISNUMBER(F118)),E118=0),"",IFERROR(F118/E118,""))</f>
        <v/>
      </c>
      <c r="J118" s="33">
        <f>IF(OR(E118="",H118="",NOT(ISNUMBER(E118)),NOT(ISNUMBER(H118)),E118=0),"",IFERROR(H118/E118,""))</f>
        <v/>
      </c>
      <c r="K118" s="22">
        <f>IF(COUNTA(B118,D118:G118)=0,"",IF(OR(B118="",D118="",E118="",F118="",G118=""),"Preenchimento incompleto",IF(COUNTIFS($B$2:$B$201,B118,$D$2:$D$201,D118)&gt;1,"Duplicidade: data e faixa",IF(L118="Não","Revisar dados",IF(OR(B118&lt;'Parâmetros'!$B$2,B118&gt;'Parâmetros'!$B$3),"Fora do período analisado",IF(AND(E118=0,G118&gt;0),"Procura sem oferta",IF(E118=0,"Sem oferta",IF(J118&gt;='Parâmetros'!$B$6,"Pico de procura",IF(I118&gt;='Parâmetros'!$B$5,"Alta ocupação",IF(AND(I118&lt;'Parâmetros'!$B$4,G118=0),"Baixa utilização","Normal"))))))))))</f>
        <v/>
      </c>
      <c r="L118" s="16">
        <f>IF(COUNTA(B118,D118:G118)=0,"",IF(OR(B118="",D118="",E118="",F118="",G118=""),"Não",IF(OR(NOT(ISNUMBER(B118)),NOT(ISNUMBER(E118)),NOT(ISNUMBER(F118)),NOT(ISNUMBER(G118))),"Não",IF(AND(B118=INT(B118),B118&lt;=TODAY(),COUNTIF('Parâmetros'!$E$2:$E$6,D118)=1,E118=INT(E118),F118=INT(F118),G118=INT(G118),E118&gt;=0,F118&gt;=0,G118&gt;=0,F118&lt;=E118,COUNTIFS($B$2:$B$201,B118,$D$2:$D$201,D118)=1),"Sim","Não"))))</f>
        <v/>
      </c>
      <c r="M118" s="12" t="n"/>
    </row>
    <row r="119" ht="22" customHeight="1">
      <c r="A119" s="16">
        <f>IF(B119="","","REG-"&amp;TEXT(ROW()-1,"000"))</f>
        <v/>
      </c>
      <c r="B119" s="17" t="n"/>
      <c r="C119" s="16">
        <f>IF(B119="","",IFERROR(CHOOSE(WEEKDAY(B119,2),"segunda-feira","terça-feira","quarta-feira","quinta-feira","sexta-feira","sábado","domingo"),"Data inválida"))</f>
        <v/>
      </c>
      <c r="D119" s="18" t="n"/>
      <c r="E119" s="19" t="n"/>
      <c r="F119" s="19" t="n"/>
      <c r="G119" s="19" t="n"/>
      <c r="H119" s="20">
        <f>IF(COUNTA(B119,D119:G119)=0,"",IF(OR(B119="",D119="",E119="",F119="",G119=""),"",IF(AND(ISNUMBER(F119),ISNUMBER(G119)),F119+G119,"")))</f>
        <v/>
      </c>
      <c r="I119" s="33">
        <f>IF(OR(E119="",F119="",NOT(ISNUMBER(E119)),NOT(ISNUMBER(F119)),E119=0),"",IFERROR(F119/E119,""))</f>
        <v/>
      </c>
      <c r="J119" s="33">
        <f>IF(OR(E119="",H119="",NOT(ISNUMBER(E119)),NOT(ISNUMBER(H119)),E119=0),"",IFERROR(H119/E119,""))</f>
        <v/>
      </c>
      <c r="K119" s="22">
        <f>IF(COUNTA(B119,D119:G119)=0,"",IF(OR(B119="",D119="",E119="",F119="",G119=""),"Preenchimento incompleto",IF(COUNTIFS($B$2:$B$201,B119,$D$2:$D$201,D119)&gt;1,"Duplicidade: data e faixa",IF(L119="Não","Revisar dados",IF(OR(B119&lt;'Parâmetros'!$B$2,B119&gt;'Parâmetros'!$B$3),"Fora do período analisado",IF(AND(E119=0,G119&gt;0),"Procura sem oferta",IF(E119=0,"Sem oferta",IF(J119&gt;='Parâmetros'!$B$6,"Pico de procura",IF(I119&gt;='Parâmetros'!$B$5,"Alta ocupação",IF(AND(I119&lt;'Parâmetros'!$B$4,G119=0),"Baixa utilização","Normal"))))))))))</f>
        <v/>
      </c>
      <c r="L119" s="16">
        <f>IF(COUNTA(B119,D119:G119)=0,"",IF(OR(B119="",D119="",E119="",F119="",G119=""),"Não",IF(OR(NOT(ISNUMBER(B119)),NOT(ISNUMBER(E119)),NOT(ISNUMBER(F119)),NOT(ISNUMBER(G119))),"Não",IF(AND(B119=INT(B119),B119&lt;=TODAY(),COUNTIF('Parâmetros'!$E$2:$E$6,D119)=1,E119=INT(E119),F119=INT(F119),G119=INT(G119),E119&gt;=0,F119&gt;=0,G119&gt;=0,F119&lt;=E119,COUNTIFS($B$2:$B$201,B119,$D$2:$D$201,D119)=1),"Sim","Não"))))</f>
        <v/>
      </c>
      <c r="M119" s="12" t="n"/>
    </row>
    <row r="120" ht="22" customHeight="1">
      <c r="A120" s="16">
        <f>IF(B120="","","REG-"&amp;TEXT(ROW()-1,"000"))</f>
        <v/>
      </c>
      <c r="B120" s="17" t="n"/>
      <c r="C120" s="16">
        <f>IF(B120="","",IFERROR(CHOOSE(WEEKDAY(B120,2),"segunda-feira","terça-feira","quarta-feira","quinta-feira","sexta-feira","sábado","domingo"),"Data inválida"))</f>
        <v/>
      </c>
      <c r="D120" s="18" t="n"/>
      <c r="E120" s="19" t="n"/>
      <c r="F120" s="19" t="n"/>
      <c r="G120" s="19" t="n"/>
      <c r="H120" s="20">
        <f>IF(COUNTA(B120,D120:G120)=0,"",IF(OR(B120="",D120="",E120="",F120="",G120=""),"",IF(AND(ISNUMBER(F120),ISNUMBER(G120)),F120+G120,"")))</f>
        <v/>
      </c>
      <c r="I120" s="33">
        <f>IF(OR(E120="",F120="",NOT(ISNUMBER(E120)),NOT(ISNUMBER(F120)),E120=0),"",IFERROR(F120/E120,""))</f>
        <v/>
      </c>
      <c r="J120" s="33">
        <f>IF(OR(E120="",H120="",NOT(ISNUMBER(E120)),NOT(ISNUMBER(H120)),E120=0),"",IFERROR(H120/E120,""))</f>
        <v/>
      </c>
      <c r="K120" s="22">
        <f>IF(COUNTA(B120,D120:G120)=0,"",IF(OR(B120="",D120="",E120="",F120="",G120=""),"Preenchimento incompleto",IF(COUNTIFS($B$2:$B$201,B120,$D$2:$D$201,D120)&gt;1,"Duplicidade: data e faixa",IF(L120="Não","Revisar dados",IF(OR(B120&lt;'Parâmetros'!$B$2,B120&gt;'Parâmetros'!$B$3),"Fora do período analisado",IF(AND(E120=0,G120&gt;0),"Procura sem oferta",IF(E120=0,"Sem oferta",IF(J120&gt;='Parâmetros'!$B$6,"Pico de procura",IF(I120&gt;='Parâmetros'!$B$5,"Alta ocupação",IF(AND(I120&lt;'Parâmetros'!$B$4,G120=0),"Baixa utilização","Normal"))))))))))</f>
        <v/>
      </c>
      <c r="L120" s="16">
        <f>IF(COUNTA(B120,D120:G120)=0,"",IF(OR(B120="",D120="",E120="",F120="",G120=""),"Não",IF(OR(NOT(ISNUMBER(B120)),NOT(ISNUMBER(E120)),NOT(ISNUMBER(F120)),NOT(ISNUMBER(G120))),"Não",IF(AND(B120=INT(B120),B120&lt;=TODAY(),COUNTIF('Parâmetros'!$E$2:$E$6,D120)=1,E120=INT(E120),F120=INT(F120),G120=INT(G120),E120&gt;=0,F120&gt;=0,G120&gt;=0,F120&lt;=E120,COUNTIFS($B$2:$B$201,B120,$D$2:$D$201,D120)=1),"Sim","Não"))))</f>
        <v/>
      </c>
      <c r="M120" s="12" t="n"/>
    </row>
    <row r="121" ht="22" customHeight="1">
      <c r="A121" s="16">
        <f>IF(B121="","","REG-"&amp;TEXT(ROW()-1,"000"))</f>
        <v/>
      </c>
      <c r="B121" s="17" t="n"/>
      <c r="C121" s="16">
        <f>IF(B121="","",IFERROR(CHOOSE(WEEKDAY(B121,2),"segunda-feira","terça-feira","quarta-feira","quinta-feira","sexta-feira","sábado","domingo"),"Data inválida"))</f>
        <v/>
      </c>
      <c r="D121" s="18" t="n"/>
      <c r="E121" s="19" t="n"/>
      <c r="F121" s="19" t="n"/>
      <c r="G121" s="19" t="n"/>
      <c r="H121" s="20">
        <f>IF(COUNTA(B121,D121:G121)=0,"",IF(OR(B121="",D121="",E121="",F121="",G121=""),"",IF(AND(ISNUMBER(F121),ISNUMBER(G121)),F121+G121,"")))</f>
        <v/>
      </c>
      <c r="I121" s="33">
        <f>IF(OR(E121="",F121="",NOT(ISNUMBER(E121)),NOT(ISNUMBER(F121)),E121=0),"",IFERROR(F121/E121,""))</f>
        <v/>
      </c>
      <c r="J121" s="33">
        <f>IF(OR(E121="",H121="",NOT(ISNUMBER(E121)),NOT(ISNUMBER(H121)),E121=0),"",IFERROR(H121/E121,""))</f>
        <v/>
      </c>
      <c r="K121" s="22">
        <f>IF(COUNTA(B121,D121:G121)=0,"",IF(OR(B121="",D121="",E121="",F121="",G121=""),"Preenchimento incompleto",IF(COUNTIFS($B$2:$B$201,B121,$D$2:$D$201,D121)&gt;1,"Duplicidade: data e faixa",IF(L121="Não","Revisar dados",IF(OR(B121&lt;'Parâmetros'!$B$2,B121&gt;'Parâmetros'!$B$3),"Fora do período analisado",IF(AND(E121=0,G121&gt;0),"Procura sem oferta",IF(E121=0,"Sem oferta",IF(J121&gt;='Parâmetros'!$B$6,"Pico de procura",IF(I121&gt;='Parâmetros'!$B$5,"Alta ocupação",IF(AND(I121&lt;'Parâmetros'!$B$4,G121=0),"Baixa utilização","Normal"))))))))))</f>
        <v/>
      </c>
      <c r="L121" s="16">
        <f>IF(COUNTA(B121,D121:G121)=0,"",IF(OR(B121="",D121="",E121="",F121="",G121=""),"Não",IF(OR(NOT(ISNUMBER(B121)),NOT(ISNUMBER(E121)),NOT(ISNUMBER(F121)),NOT(ISNUMBER(G121))),"Não",IF(AND(B121=INT(B121),B121&lt;=TODAY(),COUNTIF('Parâmetros'!$E$2:$E$6,D121)=1,E121=INT(E121),F121=INT(F121),G121=INT(G121),E121&gt;=0,F121&gt;=0,G121&gt;=0,F121&lt;=E121,COUNTIFS($B$2:$B$201,B121,$D$2:$D$201,D121)=1),"Sim","Não"))))</f>
        <v/>
      </c>
      <c r="M121" s="12" t="n"/>
    </row>
    <row r="122" ht="22" customHeight="1">
      <c r="A122" s="16">
        <f>IF(B122="","","REG-"&amp;TEXT(ROW()-1,"000"))</f>
        <v/>
      </c>
      <c r="B122" s="17" t="n"/>
      <c r="C122" s="16">
        <f>IF(B122="","",IFERROR(CHOOSE(WEEKDAY(B122,2),"segunda-feira","terça-feira","quarta-feira","quinta-feira","sexta-feira","sábado","domingo"),"Data inválida"))</f>
        <v/>
      </c>
      <c r="D122" s="18" t="n"/>
      <c r="E122" s="19" t="n"/>
      <c r="F122" s="19" t="n"/>
      <c r="G122" s="19" t="n"/>
      <c r="H122" s="20">
        <f>IF(COUNTA(B122,D122:G122)=0,"",IF(OR(B122="",D122="",E122="",F122="",G122=""),"",IF(AND(ISNUMBER(F122),ISNUMBER(G122)),F122+G122,"")))</f>
        <v/>
      </c>
      <c r="I122" s="33">
        <f>IF(OR(E122="",F122="",NOT(ISNUMBER(E122)),NOT(ISNUMBER(F122)),E122=0),"",IFERROR(F122/E122,""))</f>
        <v/>
      </c>
      <c r="J122" s="33">
        <f>IF(OR(E122="",H122="",NOT(ISNUMBER(E122)),NOT(ISNUMBER(H122)),E122=0),"",IFERROR(H122/E122,""))</f>
        <v/>
      </c>
      <c r="K122" s="22">
        <f>IF(COUNTA(B122,D122:G122)=0,"",IF(OR(B122="",D122="",E122="",F122="",G122=""),"Preenchimento incompleto",IF(COUNTIFS($B$2:$B$201,B122,$D$2:$D$201,D122)&gt;1,"Duplicidade: data e faixa",IF(L122="Não","Revisar dados",IF(OR(B122&lt;'Parâmetros'!$B$2,B122&gt;'Parâmetros'!$B$3),"Fora do período analisado",IF(AND(E122=0,G122&gt;0),"Procura sem oferta",IF(E122=0,"Sem oferta",IF(J122&gt;='Parâmetros'!$B$6,"Pico de procura",IF(I122&gt;='Parâmetros'!$B$5,"Alta ocupação",IF(AND(I122&lt;'Parâmetros'!$B$4,G122=0),"Baixa utilização","Normal"))))))))))</f>
        <v/>
      </c>
      <c r="L122" s="16">
        <f>IF(COUNTA(B122,D122:G122)=0,"",IF(OR(B122="",D122="",E122="",F122="",G122=""),"Não",IF(OR(NOT(ISNUMBER(B122)),NOT(ISNUMBER(E122)),NOT(ISNUMBER(F122)),NOT(ISNUMBER(G122))),"Não",IF(AND(B122=INT(B122),B122&lt;=TODAY(),COUNTIF('Parâmetros'!$E$2:$E$6,D122)=1,E122=INT(E122),F122=INT(F122),G122=INT(G122),E122&gt;=0,F122&gt;=0,G122&gt;=0,F122&lt;=E122,COUNTIFS($B$2:$B$201,B122,$D$2:$D$201,D122)=1),"Sim","Não"))))</f>
        <v/>
      </c>
      <c r="M122" s="12" t="n"/>
    </row>
    <row r="123" ht="22" customHeight="1">
      <c r="A123" s="16">
        <f>IF(B123="","","REG-"&amp;TEXT(ROW()-1,"000"))</f>
        <v/>
      </c>
      <c r="B123" s="17" t="n"/>
      <c r="C123" s="16">
        <f>IF(B123="","",IFERROR(CHOOSE(WEEKDAY(B123,2),"segunda-feira","terça-feira","quarta-feira","quinta-feira","sexta-feira","sábado","domingo"),"Data inválida"))</f>
        <v/>
      </c>
      <c r="D123" s="18" t="n"/>
      <c r="E123" s="19" t="n"/>
      <c r="F123" s="19" t="n"/>
      <c r="G123" s="19" t="n"/>
      <c r="H123" s="20">
        <f>IF(COUNTA(B123,D123:G123)=0,"",IF(OR(B123="",D123="",E123="",F123="",G123=""),"",IF(AND(ISNUMBER(F123),ISNUMBER(G123)),F123+G123,"")))</f>
        <v/>
      </c>
      <c r="I123" s="33">
        <f>IF(OR(E123="",F123="",NOT(ISNUMBER(E123)),NOT(ISNUMBER(F123)),E123=0),"",IFERROR(F123/E123,""))</f>
        <v/>
      </c>
      <c r="J123" s="33">
        <f>IF(OR(E123="",H123="",NOT(ISNUMBER(E123)),NOT(ISNUMBER(H123)),E123=0),"",IFERROR(H123/E123,""))</f>
        <v/>
      </c>
      <c r="K123" s="22">
        <f>IF(COUNTA(B123,D123:G123)=0,"",IF(OR(B123="",D123="",E123="",F123="",G123=""),"Preenchimento incompleto",IF(COUNTIFS($B$2:$B$201,B123,$D$2:$D$201,D123)&gt;1,"Duplicidade: data e faixa",IF(L123="Não","Revisar dados",IF(OR(B123&lt;'Parâmetros'!$B$2,B123&gt;'Parâmetros'!$B$3),"Fora do período analisado",IF(AND(E123=0,G123&gt;0),"Procura sem oferta",IF(E123=0,"Sem oferta",IF(J123&gt;='Parâmetros'!$B$6,"Pico de procura",IF(I123&gt;='Parâmetros'!$B$5,"Alta ocupação",IF(AND(I123&lt;'Parâmetros'!$B$4,G123=0),"Baixa utilização","Normal"))))))))))</f>
        <v/>
      </c>
      <c r="L123" s="16">
        <f>IF(COUNTA(B123,D123:G123)=0,"",IF(OR(B123="",D123="",E123="",F123="",G123=""),"Não",IF(OR(NOT(ISNUMBER(B123)),NOT(ISNUMBER(E123)),NOT(ISNUMBER(F123)),NOT(ISNUMBER(G123))),"Não",IF(AND(B123=INT(B123),B123&lt;=TODAY(),COUNTIF('Parâmetros'!$E$2:$E$6,D123)=1,E123=INT(E123),F123=INT(F123),G123=INT(G123),E123&gt;=0,F123&gt;=0,G123&gt;=0,F123&lt;=E123,COUNTIFS($B$2:$B$201,B123,$D$2:$D$201,D123)=1),"Sim","Não"))))</f>
        <v/>
      </c>
      <c r="M123" s="12" t="n"/>
    </row>
    <row r="124" ht="22" customHeight="1">
      <c r="A124" s="16">
        <f>IF(B124="","","REG-"&amp;TEXT(ROW()-1,"000"))</f>
        <v/>
      </c>
      <c r="B124" s="17" t="n"/>
      <c r="C124" s="16">
        <f>IF(B124="","",IFERROR(CHOOSE(WEEKDAY(B124,2),"segunda-feira","terça-feira","quarta-feira","quinta-feira","sexta-feira","sábado","domingo"),"Data inválida"))</f>
        <v/>
      </c>
      <c r="D124" s="18" t="n"/>
      <c r="E124" s="19" t="n"/>
      <c r="F124" s="19" t="n"/>
      <c r="G124" s="19" t="n"/>
      <c r="H124" s="20">
        <f>IF(COUNTA(B124,D124:G124)=0,"",IF(OR(B124="",D124="",E124="",F124="",G124=""),"",IF(AND(ISNUMBER(F124),ISNUMBER(G124)),F124+G124,"")))</f>
        <v/>
      </c>
      <c r="I124" s="33">
        <f>IF(OR(E124="",F124="",NOT(ISNUMBER(E124)),NOT(ISNUMBER(F124)),E124=0),"",IFERROR(F124/E124,""))</f>
        <v/>
      </c>
      <c r="J124" s="33">
        <f>IF(OR(E124="",H124="",NOT(ISNUMBER(E124)),NOT(ISNUMBER(H124)),E124=0),"",IFERROR(H124/E124,""))</f>
        <v/>
      </c>
      <c r="K124" s="22">
        <f>IF(COUNTA(B124,D124:G124)=0,"",IF(OR(B124="",D124="",E124="",F124="",G124=""),"Preenchimento incompleto",IF(COUNTIFS($B$2:$B$201,B124,$D$2:$D$201,D124)&gt;1,"Duplicidade: data e faixa",IF(L124="Não","Revisar dados",IF(OR(B124&lt;'Parâmetros'!$B$2,B124&gt;'Parâmetros'!$B$3),"Fora do período analisado",IF(AND(E124=0,G124&gt;0),"Procura sem oferta",IF(E124=0,"Sem oferta",IF(J124&gt;='Parâmetros'!$B$6,"Pico de procura",IF(I124&gt;='Parâmetros'!$B$5,"Alta ocupação",IF(AND(I124&lt;'Parâmetros'!$B$4,G124=0),"Baixa utilização","Normal"))))))))))</f>
        <v/>
      </c>
      <c r="L124" s="16">
        <f>IF(COUNTA(B124,D124:G124)=0,"",IF(OR(B124="",D124="",E124="",F124="",G124=""),"Não",IF(OR(NOT(ISNUMBER(B124)),NOT(ISNUMBER(E124)),NOT(ISNUMBER(F124)),NOT(ISNUMBER(G124))),"Não",IF(AND(B124=INT(B124),B124&lt;=TODAY(),COUNTIF('Parâmetros'!$E$2:$E$6,D124)=1,E124=INT(E124),F124=INT(F124),G124=INT(G124),E124&gt;=0,F124&gt;=0,G124&gt;=0,F124&lt;=E124,COUNTIFS($B$2:$B$201,B124,$D$2:$D$201,D124)=1),"Sim","Não"))))</f>
        <v/>
      </c>
      <c r="M124" s="12" t="n"/>
    </row>
    <row r="125" ht="22" customHeight="1">
      <c r="A125" s="16">
        <f>IF(B125="","","REG-"&amp;TEXT(ROW()-1,"000"))</f>
        <v/>
      </c>
      <c r="B125" s="17" t="n"/>
      <c r="C125" s="16">
        <f>IF(B125="","",IFERROR(CHOOSE(WEEKDAY(B125,2),"segunda-feira","terça-feira","quarta-feira","quinta-feira","sexta-feira","sábado","domingo"),"Data inválida"))</f>
        <v/>
      </c>
      <c r="D125" s="18" t="n"/>
      <c r="E125" s="19" t="n"/>
      <c r="F125" s="19" t="n"/>
      <c r="G125" s="19" t="n"/>
      <c r="H125" s="20">
        <f>IF(COUNTA(B125,D125:G125)=0,"",IF(OR(B125="",D125="",E125="",F125="",G125=""),"",IF(AND(ISNUMBER(F125),ISNUMBER(G125)),F125+G125,"")))</f>
        <v/>
      </c>
      <c r="I125" s="33">
        <f>IF(OR(E125="",F125="",NOT(ISNUMBER(E125)),NOT(ISNUMBER(F125)),E125=0),"",IFERROR(F125/E125,""))</f>
        <v/>
      </c>
      <c r="J125" s="33">
        <f>IF(OR(E125="",H125="",NOT(ISNUMBER(E125)),NOT(ISNUMBER(H125)),E125=0),"",IFERROR(H125/E125,""))</f>
        <v/>
      </c>
      <c r="K125" s="22">
        <f>IF(COUNTA(B125,D125:G125)=0,"",IF(OR(B125="",D125="",E125="",F125="",G125=""),"Preenchimento incompleto",IF(COUNTIFS($B$2:$B$201,B125,$D$2:$D$201,D125)&gt;1,"Duplicidade: data e faixa",IF(L125="Não","Revisar dados",IF(OR(B125&lt;'Parâmetros'!$B$2,B125&gt;'Parâmetros'!$B$3),"Fora do período analisado",IF(AND(E125=0,G125&gt;0),"Procura sem oferta",IF(E125=0,"Sem oferta",IF(J125&gt;='Parâmetros'!$B$6,"Pico de procura",IF(I125&gt;='Parâmetros'!$B$5,"Alta ocupação",IF(AND(I125&lt;'Parâmetros'!$B$4,G125=0),"Baixa utilização","Normal"))))))))))</f>
        <v/>
      </c>
      <c r="L125" s="16">
        <f>IF(COUNTA(B125,D125:G125)=0,"",IF(OR(B125="",D125="",E125="",F125="",G125=""),"Não",IF(OR(NOT(ISNUMBER(B125)),NOT(ISNUMBER(E125)),NOT(ISNUMBER(F125)),NOT(ISNUMBER(G125))),"Não",IF(AND(B125=INT(B125),B125&lt;=TODAY(),COUNTIF('Parâmetros'!$E$2:$E$6,D125)=1,E125=INT(E125),F125=INT(F125),G125=INT(G125),E125&gt;=0,F125&gt;=0,G125&gt;=0,F125&lt;=E125,COUNTIFS($B$2:$B$201,B125,$D$2:$D$201,D125)=1),"Sim","Não"))))</f>
        <v/>
      </c>
      <c r="M125" s="12" t="n"/>
    </row>
    <row r="126" ht="22" customHeight="1">
      <c r="A126" s="16">
        <f>IF(B126="","","REG-"&amp;TEXT(ROW()-1,"000"))</f>
        <v/>
      </c>
      <c r="B126" s="17" t="n"/>
      <c r="C126" s="16">
        <f>IF(B126="","",IFERROR(CHOOSE(WEEKDAY(B126,2),"segunda-feira","terça-feira","quarta-feira","quinta-feira","sexta-feira","sábado","domingo"),"Data inválida"))</f>
        <v/>
      </c>
      <c r="D126" s="18" t="n"/>
      <c r="E126" s="19" t="n"/>
      <c r="F126" s="19" t="n"/>
      <c r="G126" s="19" t="n"/>
      <c r="H126" s="20">
        <f>IF(COUNTA(B126,D126:G126)=0,"",IF(OR(B126="",D126="",E126="",F126="",G126=""),"",IF(AND(ISNUMBER(F126),ISNUMBER(G126)),F126+G126,"")))</f>
        <v/>
      </c>
      <c r="I126" s="33">
        <f>IF(OR(E126="",F126="",NOT(ISNUMBER(E126)),NOT(ISNUMBER(F126)),E126=0),"",IFERROR(F126/E126,""))</f>
        <v/>
      </c>
      <c r="J126" s="33">
        <f>IF(OR(E126="",H126="",NOT(ISNUMBER(E126)),NOT(ISNUMBER(H126)),E126=0),"",IFERROR(H126/E126,""))</f>
        <v/>
      </c>
      <c r="K126" s="22">
        <f>IF(COUNTA(B126,D126:G126)=0,"",IF(OR(B126="",D126="",E126="",F126="",G126=""),"Preenchimento incompleto",IF(COUNTIFS($B$2:$B$201,B126,$D$2:$D$201,D126)&gt;1,"Duplicidade: data e faixa",IF(L126="Não","Revisar dados",IF(OR(B126&lt;'Parâmetros'!$B$2,B126&gt;'Parâmetros'!$B$3),"Fora do período analisado",IF(AND(E126=0,G126&gt;0),"Procura sem oferta",IF(E126=0,"Sem oferta",IF(J126&gt;='Parâmetros'!$B$6,"Pico de procura",IF(I126&gt;='Parâmetros'!$B$5,"Alta ocupação",IF(AND(I126&lt;'Parâmetros'!$B$4,G126=0),"Baixa utilização","Normal"))))))))))</f>
        <v/>
      </c>
      <c r="L126" s="16">
        <f>IF(COUNTA(B126,D126:G126)=0,"",IF(OR(B126="",D126="",E126="",F126="",G126=""),"Não",IF(OR(NOT(ISNUMBER(B126)),NOT(ISNUMBER(E126)),NOT(ISNUMBER(F126)),NOT(ISNUMBER(G126))),"Não",IF(AND(B126=INT(B126),B126&lt;=TODAY(),COUNTIF('Parâmetros'!$E$2:$E$6,D126)=1,E126=INT(E126),F126=INT(F126),G126=INT(G126),E126&gt;=0,F126&gt;=0,G126&gt;=0,F126&lt;=E126,COUNTIFS($B$2:$B$201,B126,$D$2:$D$201,D126)=1),"Sim","Não"))))</f>
        <v/>
      </c>
      <c r="M126" s="12" t="n"/>
    </row>
    <row r="127" ht="22" customHeight="1">
      <c r="A127" s="16">
        <f>IF(B127="","","REG-"&amp;TEXT(ROW()-1,"000"))</f>
        <v/>
      </c>
      <c r="B127" s="17" t="n"/>
      <c r="C127" s="16">
        <f>IF(B127="","",IFERROR(CHOOSE(WEEKDAY(B127,2),"segunda-feira","terça-feira","quarta-feira","quinta-feira","sexta-feira","sábado","domingo"),"Data inválida"))</f>
        <v/>
      </c>
      <c r="D127" s="18" t="n"/>
      <c r="E127" s="19" t="n"/>
      <c r="F127" s="19" t="n"/>
      <c r="G127" s="19" t="n"/>
      <c r="H127" s="20">
        <f>IF(COUNTA(B127,D127:G127)=0,"",IF(OR(B127="",D127="",E127="",F127="",G127=""),"",IF(AND(ISNUMBER(F127),ISNUMBER(G127)),F127+G127,"")))</f>
        <v/>
      </c>
      <c r="I127" s="33">
        <f>IF(OR(E127="",F127="",NOT(ISNUMBER(E127)),NOT(ISNUMBER(F127)),E127=0),"",IFERROR(F127/E127,""))</f>
        <v/>
      </c>
      <c r="J127" s="33">
        <f>IF(OR(E127="",H127="",NOT(ISNUMBER(E127)),NOT(ISNUMBER(H127)),E127=0),"",IFERROR(H127/E127,""))</f>
        <v/>
      </c>
      <c r="K127" s="22">
        <f>IF(COUNTA(B127,D127:G127)=0,"",IF(OR(B127="",D127="",E127="",F127="",G127=""),"Preenchimento incompleto",IF(COUNTIFS($B$2:$B$201,B127,$D$2:$D$201,D127)&gt;1,"Duplicidade: data e faixa",IF(L127="Não","Revisar dados",IF(OR(B127&lt;'Parâmetros'!$B$2,B127&gt;'Parâmetros'!$B$3),"Fora do período analisado",IF(AND(E127=0,G127&gt;0),"Procura sem oferta",IF(E127=0,"Sem oferta",IF(J127&gt;='Parâmetros'!$B$6,"Pico de procura",IF(I127&gt;='Parâmetros'!$B$5,"Alta ocupação",IF(AND(I127&lt;'Parâmetros'!$B$4,G127=0),"Baixa utilização","Normal"))))))))))</f>
        <v/>
      </c>
      <c r="L127" s="16">
        <f>IF(COUNTA(B127,D127:G127)=0,"",IF(OR(B127="",D127="",E127="",F127="",G127=""),"Não",IF(OR(NOT(ISNUMBER(B127)),NOT(ISNUMBER(E127)),NOT(ISNUMBER(F127)),NOT(ISNUMBER(G127))),"Não",IF(AND(B127=INT(B127),B127&lt;=TODAY(),COUNTIF('Parâmetros'!$E$2:$E$6,D127)=1,E127=INT(E127),F127=INT(F127),G127=INT(G127),E127&gt;=0,F127&gt;=0,G127&gt;=0,F127&lt;=E127,COUNTIFS($B$2:$B$201,B127,$D$2:$D$201,D127)=1),"Sim","Não"))))</f>
        <v/>
      </c>
      <c r="M127" s="12" t="n"/>
    </row>
    <row r="128" ht="22" customHeight="1">
      <c r="A128" s="16">
        <f>IF(B128="","","REG-"&amp;TEXT(ROW()-1,"000"))</f>
        <v/>
      </c>
      <c r="B128" s="17" t="n"/>
      <c r="C128" s="16">
        <f>IF(B128="","",IFERROR(CHOOSE(WEEKDAY(B128,2),"segunda-feira","terça-feira","quarta-feira","quinta-feira","sexta-feira","sábado","domingo"),"Data inválida"))</f>
        <v/>
      </c>
      <c r="D128" s="18" t="n"/>
      <c r="E128" s="19" t="n"/>
      <c r="F128" s="19" t="n"/>
      <c r="G128" s="19" t="n"/>
      <c r="H128" s="20">
        <f>IF(COUNTA(B128,D128:G128)=0,"",IF(OR(B128="",D128="",E128="",F128="",G128=""),"",IF(AND(ISNUMBER(F128),ISNUMBER(G128)),F128+G128,"")))</f>
        <v/>
      </c>
      <c r="I128" s="33">
        <f>IF(OR(E128="",F128="",NOT(ISNUMBER(E128)),NOT(ISNUMBER(F128)),E128=0),"",IFERROR(F128/E128,""))</f>
        <v/>
      </c>
      <c r="J128" s="33">
        <f>IF(OR(E128="",H128="",NOT(ISNUMBER(E128)),NOT(ISNUMBER(H128)),E128=0),"",IFERROR(H128/E128,""))</f>
        <v/>
      </c>
      <c r="K128" s="22">
        <f>IF(COUNTA(B128,D128:G128)=0,"",IF(OR(B128="",D128="",E128="",F128="",G128=""),"Preenchimento incompleto",IF(COUNTIFS($B$2:$B$201,B128,$D$2:$D$201,D128)&gt;1,"Duplicidade: data e faixa",IF(L128="Não","Revisar dados",IF(OR(B128&lt;'Parâmetros'!$B$2,B128&gt;'Parâmetros'!$B$3),"Fora do período analisado",IF(AND(E128=0,G128&gt;0),"Procura sem oferta",IF(E128=0,"Sem oferta",IF(J128&gt;='Parâmetros'!$B$6,"Pico de procura",IF(I128&gt;='Parâmetros'!$B$5,"Alta ocupação",IF(AND(I128&lt;'Parâmetros'!$B$4,G128=0),"Baixa utilização","Normal"))))))))))</f>
        <v/>
      </c>
      <c r="L128" s="16">
        <f>IF(COUNTA(B128,D128:G128)=0,"",IF(OR(B128="",D128="",E128="",F128="",G128=""),"Não",IF(OR(NOT(ISNUMBER(B128)),NOT(ISNUMBER(E128)),NOT(ISNUMBER(F128)),NOT(ISNUMBER(G128))),"Não",IF(AND(B128=INT(B128),B128&lt;=TODAY(),COUNTIF('Parâmetros'!$E$2:$E$6,D128)=1,E128=INT(E128),F128=INT(F128),G128=INT(G128),E128&gt;=0,F128&gt;=0,G128&gt;=0,F128&lt;=E128,COUNTIFS($B$2:$B$201,B128,$D$2:$D$201,D128)=1),"Sim","Não"))))</f>
        <v/>
      </c>
      <c r="M128" s="12" t="n"/>
    </row>
    <row r="129" ht="22" customHeight="1">
      <c r="A129" s="16">
        <f>IF(B129="","","REG-"&amp;TEXT(ROW()-1,"000"))</f>
        <v/>
      </c>
      <c r="B129" s="17" t="n"/>
      <c r="C129" s="16">
        <f>IF(B129="","",IFERROR(CHOOSE(WEEKDAY(B129,2),"segunda-feira","terça-feira","quarta-feira","quinta-feira","sexta-feira","sábado","domingo"),"Data inválida"))</f>
        <v/>
      </c>
      <c r="D129" s="18" t="n"/>
      <c r="E129" s="19" t="n"/>
      <c r="F129" s="19" t="n"/>
      <c r="G129" s="19" t="n"/>
      <c r="H129" s="20">
        <f>IF(COUNTA(B129,D129:G129)=0,"",IF(OR(B129="",D129="",E129="",F129="",G129=""),"",IF(AND(ISNUMBER(F129),ISNUMBER(G129)),F129+G129,"")))</f>
        <v/>
      </c>
      <c r="I129" s="33">
        <f>IF(OR(E129="",F129="",NOT(ISNUMBER(E129)),NOT(ISNUMBER(F129)),E129=0),"",IFERROR(F129/E129,""))</f>
        <v/>
      </c>
      <c r="J129" s="33">
        <f>IF(OR(E129="",H129="",NOT(ISNUMBER(E129)),NOT(ISNUMBER(H129)),E129=0),"",IFERROR(H129/E129,""))</f>
        <v/>
      </c>
      <c r="K129" s="22">
        <f>IF(COUNTA(B129,D129:G129)=0,"",IF(OR(B129="",D129="",E129="",F129="",G129=""),"Preenchimento incompleto",IF(COUNTIFS($B$2:$B$201,B129,$D$2:$D$201,D129)&gt;1,"Duplicidade: data e faixa",IF(L129="Não","Revisar dados",IF(OR(B129&lt;'Parâmetros'!$B$2,B129&gt;'Parâmetros'!$B$3),"Fora do período analisado",IF(AND(E129=0,G129&gt;0),"Procura sem oferta",IF(E129=0,"Sem oferta",IF(J129&gt;='Parâmetros'!$B$6,"Pico de procura",IF(I129&gt;='Parâmetros'!$B$5,"Alta ocupação",IF(AND(I129&lt;'Parâmetros'!$B$4,G129=0),"Baixa utilização","Normal"))))))))))</f>
        <v/>
      </c>
      <c r="L129" s="16">
        <f>IF(COUNTA(B129,D129:G129)=0,"",IF(OR(B129="",D129="",E129="",F129="",G129=""),"Não",IF(OR(NOT(ISNUMBER(B129)),NOT(ISNUMBER(E129)),NOT(ISNUMBER(F129)),NOT(ISNUMBER(G129))),"Não",IF(AND(B129=INT(B129),B129&lt;=TODAY(),COUNTIF('Parâmetros'!$E$2:$E$6,D129)=1,E129=INT(E129),F129=INT(F129),G129=INT(G129),E129&gt;=0,F129&gt;=0,G129&gt;=0,F129&lt;=E129,COUNTIFS($B$2:$B$201,B129,$D$2:$D$201,D129)=1),"Sim","Não"))))</f>
        <v/>
      </c>
      <c r="M129" s="12" t="n"/>
    </row>
    <row r="130" ht="22" customHeight="1">
      <c r="A130" s="16">
        <f>IF(B130="","","REG-"&amp;TEXT(ROW()-1,"000"))</f>
        <v/>
      </c>
      <c r="B130" s="17" t="n"/>
      <c r="C130" s="16">
        <f>IF(B130="","",IFERROR(CHOOSE(WEEKDAY(B130,2),"segunda-feira","terça-feira","quarta-feira","quinta-feira","sexta-feira","sábado","domingo"),"Data inválida"))</f>
        <v/>
      </c>
      <c r="D130" s="18" t="n"/>
      <c r="E130" s="19" t="n"/>
      <c r="F130" s="19" t="n"/>
      <c r="G130" s="19" t="n"/>
      <c r="H130" s="20">
        <f>IF(COUNTA(B130,D130:G130)=0,"",IF(OR(B130="",D130="",E130="",F130="",G130=""),"",IF(AND(ISNUMBER(F130),ISNUMBER(G130)),F130+G130,"")))</f>
        <v/>
      </c>
      <c r="I130" s="33">
        <f>IF(OR(E130="",F130="",NOT(ISNUMBER(E130)),NOT(ISNUMBER(F130)),E130=0),"",IFERROR(F130/E130,""))</f>
        <v/>
      </c>
      <c r="J130" s="33">
        <f>IF(OR(E130="",H130="",NOT(ISNUMBER(E130)),NOT(ISNUMBER(H130)),E130=0),"",IFERROR(H130/E130,""))</f>
        <v/>
      </c>
      <c r="K130" s="22">
        <f>IF(COUNTA(B130,D130:G130)=0,"",IF(OR(B130="",D130="",E130="",F130="",G130=""),"Preenchimento incompleto",IF(COUNTIFS($B$2:$B$201,B130,$D$2:$D$201,D130)&gt;1,"Duplicidade: data e faixa",IF(L130="Não","Revisar dados",IF(OR(B130&lt;'Parâmetros'!$B$2,B130&gt;'Parâmetros'!$B$3),"Fora do período analisado",IF(AND(E130=0,G130&gt;0),"Procura sem oferta",IF(E130=0,"Sem oferta",IF(J130&gt;='Parâmetros'!$B$6,"Pico de procura",IF(I130&gt;='Parâmetros'!$B$5,"Alta ocupação",IF(AND(I130&lt;'Parâmetros'!$B$4,G130=0),"Baixa utilização","Normal"))))))))))</f>
        <v/>
      </c>
      <c r="L130" s="16">
        <f>IF(COUNTA(B130,D130:G130)=0,"",IF(OR(B130="",D130="",E130="",F130="",G130=""),"Não",IF(OR(NOT(ISNUMBER(B130)),NOT(ISNUMBER(E130)),NOT(ISNUMBER(F130)),NOT(ISNUMBER(G130))),"Não",IF(AND(B130=INT(B130),B130&lt;=TODAY(),COUNTIF('Parâmetros'!$E$2:$E$6,D130)=1,E130=INT(E130),F130=INT(F130),G130=INT(G130),E130&gt;=0,F130&gt;=0,G130&gt;=0,F130&lt;=E130,COUNTIFS($B$2:$B$201,B130,$D$2:$D$201,D130)=1),"Sim","Não"))))</f>
        <v/>
      </c>
      <c r="M130" s="12" t="n"/>
    </row>
    <row r="131" ht="22" customHeight="1">
      <c r="A131" s="16">
        <f>IF(B131="","","REG-"&amp;TEXT(ROW()-1,"000"))</f>
        <v/>
      </c>
      <c r="B131" s="17" t="n"/>
      <c r="C131" s="16">
        <f>IF(B131="","",IFERROR(CHOOSE(WEEKDAY(B131,2),"segunda-feira","terça-feira","quarta-feira","quinta-feira","sexta-feira","sábado","domingo"),"Data inválida"))</f>
        <v/>
      </c>
      <c r="D131" s="18" t="n"/>
      <c r="E131" s="19" t="n"/>
      <c r="F131" s="19" t="n"/>
      <c r="G131" s="19" t="n"/>
      <c r="H131" s="20">
        <f>IF(COUNTA(B131,D131:G131)=0,"",IF(OR(B131="",D131="",E131="",F131="",G131=""),"",IF(AND(ISNUMBER(F131),ISNUMBER(G131)),F131+G131,"")))</f>
        <v/>
      </c>
      <c r="I131" s="33">
        <f>IF(OR(E131="",F131="",NOT(ISNUMBER(E131)),NOT(ISNUMBER(F131)),E131=0),"",IFERROR(F131/E131,""))</f>
        <v/>
      </c>
      <c r="J131" s="33">
        <f>IF(OR(E131="",H131="",NOT(ISNUMBER(E131)),NOT(ISNUMBER(H131)),E131=0),"",IFERROR(H131/E131,""))</f>
        <v/>
      </c>
      <c r="K131" s="22">
        <f>IF(COUNTA(B131,D131:G131)=0,"",IF(OR(B131="",D131="",E131="",F131="",G131=""),"Preenchimento incompleto",IF(COUNTIFS($B$2:$B$201,B131,$D$2:$D$201,D131)&gt;1,"Duplicidade: data e faixa",IF(L131="Não","Revisar dados",IF(OR(B131&lt;'Parâmetros'!$B$2,B131&gt;'Parâmetros'!$B$3),"Fora do período analisado",IF(AND(E131=0,G131&gt;0),"Procura sem oferta",IF(E131=0,"Sem oferta",IF(J131&gt;='Parâmetros'!$B$6,"Pico de procura",IF(I131&gt;='Parâmetros'!$B$5,"Alta ocupação",IF(AND(I131&lt;'Parâmetros'!$B$4,G131=0),"Baixa utilização","Normal"))))))))))</f>
        <v/>
      </c>
      <c r="L131" s="16">
        <f>IF(COUNTA(B131,D131:G131)=0,"",IF(OR(B131="",D131="",E131="",F131="",G131=""),"Não",IF(OR(NOT(ISNUMBER(B131)),NOT(ISNUMBER(E131)),NOT(ISNUMBER(F131)),NOT(ISNUMBER(G131))),"Não",IF(AND(B131=INT(B131),B131&lt;=TODAY(),COUNTIF('Parâmetros'!$E$2:$E$6,D131)=1,E131=INT(E131),F131=INT(F131),G131=INT(G131),E131&gt;=0,F131&gt;=0,G131&gt;=0,F131&lt;=E131,COUNTIFS($B$2:$B$201,B131,$D$2:$D$201,D131)=1),"Sim","Não"))))</f>
        <v/>
      </c>
      <c r="M131" s="12" t="n"/>
    </row>
    <row r="132" ht="22" customHeight="1">
      <c r="A132" s="16">
        <f>IF(B132="","","REG-"&amp;TEXT(ROW()-1,"000"))</f>
        <v/>
      </c>
      <c r="B132" s="17" t="n"/>
      <c r="C132" s="16">
        <f>IF(B132="","",IFERROR(CHOOSE(WEEKDAY(B132,2),"segunda-feira","terça-feira","quarta-feira","quinta-feira","sexta-feira","sábado","domingo"),"Data inválida"))</f>
        <v/>
      </c>
      <c r="D132" s="18" t="n"/>
      <c r="E132" s="19" t="n"/>
      <c r="F132" s="19" t="n"/>
      <c r="G132" s="19" t="n"/>
      <c r="H132" s="20">
        <f>IF(COUNTA(B132,D132:G132)=0,"",IF(OR(B132="",D132="",E132="",F132="",G132=""),"",IF(AND(ISNUMBER(F132),ISNUMBER(G132)),F132+G132,"")))</f>
        <v/>
      </c>
      <c r="I132" s="33">
        <f>IF(OR(E132="",F132="",NOT(ISNUMBER(E132)),NOT(ISNUMBER(F132)),E132=0),"",IFERROR(F132/E132,""))</f>
        <v/>
      </c>
      <c r="J132" s="33">
        <f>IF(OR(E132="",H132="",NOT(ISNUMBER(E132)),NOT(ISNUMBER(H132)),E132=0),"",IFERROR(H132/E132,""))</f>
        <v/>
      </c>
      <c r="K132" s="22">
        <f>IF(COUNTA(B132,D132:G132)=0,"",IF(OR(B132="",D132="",E132="",F132="",G132=""),"Preenchimento incompleto",IF(COUNTIFS($B$2:$B$201,B132,$D$2:$D$201,D132)&gt;1,"Duplicidade: data e faixa",IF(L132="Não","Revisar dados",IF(OR(B132&lt;'Parâmetros'!$B$2,B132&gt;'Parâmetros'!$B$3),"Fora do período analisado",IF(AND(E132=0,G132&gt;0),"Procura sem oferta",IF(E132=0,"Sem oferta",IF(J132&gt;='Parâmetros'!$B$6,"Pico de procura",IF(I132&gt;='Parâmetros'!$B$5,"Alta ocupação",IF(AND(I132&lt;'Parâmetros'!$B$4,G132=0),"Baixa utilização","Normal"))))))))))</f>
        <v/>
      </c>
      <c r="L132" s="16">
        <f>IF(COUNTA(B132,D132:G132)=0,"",IF(OR(B132="",D132="",E132="",F132="",G132=""),"Não",IF(OR(NOT(ISNUMBER(B132)),NOT(ISNUMBER(E132)),NOT(ISNUMBER(F132)),NOT(ISNUMBER(G132))),"Não",IF(AND(B132=INT(B132),B132&lt;=TODAY(),COUNTIF('Parâmetros'!$E$2:$E$6,D132)=1,E132=INT(E132),F132=INT(F132),G132=INT(G132),E132&gt;=0,F132&gt;=0,G132&gt;=0,F132&lt;=E132,COUNTIFS($B$2:$B$201,B132,$D$2:$D$201,D132)=1),"Sim","Não"))))</f>
        <v/>
      </c>
      <c r="M132" s="12" t="n"/>
    </row>
    <row r="133" ht="22" customHeight="1">
      <c r="A133" s="16">
        <f>IF(B133="","","REG-"&amp;TEXT(ROW()-1,"000"))</f>
        <v/>
      </c>
      <c r="B133" s="17" t="n"/>
      <c r="C133" s="16">
        <f>IF(B133="","",IFERROR(CHOOSE(WEEKDAY(B133,2),"segunda-feira","terça-feira","quarta-feira","quinta-feira","sexta-feira","sábado","domingo"),"Data inválida"))</f>
        <v/>
      </c>
      <c r="D133" s="18" t="n"/>
      <c r="E133" s="19" t="n"/>
      <c r="F133" s="19" t="n"/>
      <c r="G133" s="19" t="n"/>
      <c r="H133" s="20">
        <f>IF(COUNTA(B133,D133:G133)=0,"",IF(OR(B133="",D133="",E133="",F133="",G133=""),"",IF(AND(ISNUMBER(F133),ISNUMBER(G133)),F133+G133,"")))</f>
        <v/>
      </c>
      <c r="I133" s="33">
        <f>IF(OR(E133="",F133="",NOT(ISNUMBER(E133)),NOT(ISNUMBER(F133)),E133=0),"",IFERROR(F133/E133,""))</f>
        <v/>
      </c>
      <c r="J133" s="33">
        <f>IF(OR(E133="",H133="",NOT(ISNUMBER(E133)),NOT(ISNUMBER(H133)),E133=0),"",IFERROR(H133/E133,""))</f>
        <v/>
      </c>
      <c r="K133" s="22">
        <f>IF(COUNTA(B133,D133:G133)=0,"",IF(OR(B133="",D133="",E133="",F133="",G133=""),"Preenchimento incompleto",IF(COUNTIFS($B$2:$B$201,B133,$D$2:$D$201,D133)&gt;1,"Duplicidade: data e faixa",IF(L133="Não","Revisar dados",IF(OR(B133&lt;'Parâmetros'!$B$2,B133&gt;'Parâmetros'!$B$3),"Fora do período analisado",IF(AND(E133=0,G133&gt;0),"Procura sem oferta",IF(E133=0,"Sem oferta",IF(J133&gt;='Parâmetros'!$B$6,"Pico de procura",IF(I133&gt;='Parâmetros'!$B$5,"Alta ocupação",IF(AND(I133&lt;'Parâmetros'!$B$4,G133=0),"Baixa utilização","Normal"))))))))))</f>
        <v/>
      </c>
      <c r="L133" s="16">
        <f>IF(COUNTA(B133,D133:G133)=0,"",IF(OR(B133="",D133="",E133="",F133="",G133=""),"Não",IF(OR(NOT(ISNUMBER(B133)),NOT(ISNUMBER(E133)),NOT(ISNUMBER(F133)),NOT(ISNUMBER(G133))),"Não",IF(AND(B133=INT(B133),B133&lt;=TODAY(),COUNTIF('Parâmetros'!$E$2:$E$6,D133)=1,E133=INT(E133),F133=INT(F133),G133=INT(G133),E133&gt;=0,F133&gt;=0,G133&gt;=0,F133&lt;=E133,COUNTIFS($B$2:$B$201,B133,$D$2:$D$201,D133)=1),"Sim","Não"))))</f>
        <v/>
      </c>
      <c r="M133" s="12" t="n"/>
    </row>
    <row r="134" ht="22" customHeight="1">
      <c r="A134" s="16">
        <f>IF(B134="","","REG-"&amp;TEXT(ROW()-1,"000"))</f>
        <v/>
      </c>
      <c r="B134" s="17" t="n"/>
      <c r="C134" s="16">
        <f>IF(B134="","",IFERROR(CHOOSE(WEEKDAY(B134,2),"segunda-feira","terça-feira","quarta-feira","quinta-feira","sexta-feira","sábado","domingo"),"Data inválida"))</f>
        <v/>
      </c>
      <c r="D134" s="18" t="n"/>
      <c r="E134" s="19" t="n"/>
      <c r="F134" s="19" t="n"/>
      <c r="G134" s="19" t="n"/>
      <c r="H134" s="20">
        <f>IF(COUNTA(B134,D134:G134)=0,"",IF(OR(B134="",D134="",E134="",F134="",G134=""),"",IF(AND(ISNUMBER(F134),ISNUMBER(G134)),F134+G134,"")))</f>
        <v/>
      </c>
      <c r="I134" s="33">
        <f>IF(OR(E134="",F134="",NOT(ISNUMBER(E134)),NOT(ISNUMBER(F134)),E134=0),"",IFERROR(F134/E134,""))</f>
        <v/>
      </c>
      <c r="J134" s="33">
        <f>IF(OR(E134="",H134="",NOT(ISNUMBER(E134)),NOT(ISNUMBER(H134)),E134=0),"",IFERROR(H134/E134,""))</f>
        <v/>
      </c>
      <c r="K134" s="22">
        <f>IF(COUNTA(B134,D134:G134)=0,"",IF(OR(B134="",D134="",E134="",F134="",G134=""),"Preenchimento incompleto",IF(COUNTIFS($B$2:$B$201,B134,$D$2:$D$201,D134)&gt;1,"Duplicidade: data e faixa",IF(L134="Não","Revisar dados",IF(OR(B134&lt;'Parâmetros'!$B$2,B134&gt;'Parâmetros'!$B$3),"Fora do período analisado",IF(AND(E134=0,G134&gt;0),"Procura sem oferta",IF(E134=0,"Sem oferta",IF(J134&gt;='Parâmetros'!$B$6,"Pico de procura",IF(I134&gt;='Parâmetros'!$B$5,"Alta ocupação",IF(AND(I134&lt;'Parâmetros'!$B$4,G134=0),"Baixa utilização","Normal"))))))))))</f>
        <v/>
      </c>
      <c r="L134" s="16">
        <f>IF(COUNTA(B134,D134:G134)=0,"",IF(OR(B134="",D134="",E134="",F134="",G134=""),"Não",IF(OR(NOT(ISNUMBER(B134)),NOT(ISNUMBER(E134)),NOT(ISNUMBER(F134)),NOT(ISNUMBER(G134))),"Não",IF(AND(B134=INT(B134),B134&lt;=TODAY(),COUNTIF('Parâmetros'!$E$2:$E$6,D134)=1,E134=INT(E134),F134=INT(F134),G134=INT(G134),E134&gt;=0,F134&gt;=0,G134&gt;=0,F134&lt;=E134,COUNTIFS($B$2:$B$201,B134,$D$2:$D$201,D134)=1),"Sim","Não"))))</f>
        <v/>
      </c>
      <c r="M134" s="12" t="n"/>
    </row>
    <row r="135" ht="22" customHeight="1">
      <c r="A135" s="16">
        <f>IF(B135="","","REG-"&amp;TEXT(ROW()-1,"000"))</f>
        <v/>
      </c>
      <c r="B135" s="17" t="n"/>
      <c r="C135" s="16">
        <f>IF(B135="","",IFERROR(CHOOSE(WEEKDAY(B135,2),"segunda-feira","terça-feira","quarta-feira","quinta-feira","sexta-feira","sábado","domingo"),"Data inválida"))</f>
        <v/>
      </c>
      <c r="D135" s="18" t="n"/>
      <c r="E135" s="19" t="n"/>
      <c r="F135" s="19" t="n"/>
      <c r="G135" s="19" t="n"/>
      <c r="H135" s="20">
        <f>IF(COUNTA(B135,D135:G135)=0,"",IF(OR(B135="",D135="",E135="",F135="",G135=""),"",IF(AND(ISNUMBER(F135),ISNUMBER(G135)),F135+G135,"")))</f>
        <v/>
      </c>
      <c r="I135" s="33">
        <f>IF(OR(E135="",F135="",NOT(ISNUMBER(E135)),NOT(ISNUMBER(F135)),E135=0),"",IFERROR(F135/E135,""))</f>
        <v/>
      </c>
      <c r="J135" s="33">
        <f>IF(OR(E135="",H135="",NOT(ISNUMBER(E135)),NOT(ISNUMBER(H135)),E135=0),"",IFERROR(H135/E135,""))</f>
        <v/>
      </c>
      <c r="K135" s="22">
        <f>IF(COUNTA(B135,D135:G135)=0,"",IF(OR(B135="",D135="",E135="",F135="",G135=""),"Preenchimento incompleto",IF(COUNTIFS($B$2:$B$201,B135,$D$2:$D$201,D135)&gt;1,"Duplicidade: data e faixa",IF(L135="Não","Revisar dados",IF(OR(B135&lt;'Parâmetros'!$B$2,B135&gt;'Parâmetros'!$B$3),"Fora do período analisado",IF(AND(E135=0,G135&gt;0),"Procura sem oferta",IF(E135=0,"Sem oferta",IF(J135&gt;='Parâmetros'!$B$6,"Pico de procura",IF(I135&gt;='Parâmetros'!$B$5,"Alta ocupação",IF(AND(I135&lt;'Parâmetros'!$B$4,G135=0),"Baixa utilização","Normal"))))))))))</f>
        <v/>
      </c>
      <c r="L135" s="16">
        <f>IF(COUNTA(B135,D135:G135)=0,"",IF(OR(B135="",D135="",E135="",F135="",G135=""),"Não",IF(OR(NOT(ISNUMBER(B135)),NOT(ISNUMBER(E135)),NOT(ISNUMBER(F135)),NOT(ISNUMBER(G135))),"Não",IF(AND(B135=INT(B135),B135&lt;=TODAY(),COUNTIF('Parâmetros'!$E$2:$E$6,D135)=1,E135=INT(E135),F135=INT(F135),G135=INT(G135),E135&gt;=0,F135&gt;=0,G135&gt;=0,F135&lt;=E135,COUNTIFS($B$2:$B$201,B135,$D$2:$D$201,D135)=1),"Sim","Não"))))</f>
        <v/>
      </c>
      <c r="M135" s="12" t="n"/>
    </row>
    <row r="136" ht="22" customHeight="1">
      <c r="A136" s="16">
        <f>IF(B136="","","REG-"&amp;TEXT(ROW()-1,"000"))</f>
        <v/>
      </c>
      <c r="B136" s="17" t="n"/>
      <c r="C136" s="16">
        <f>IF(B136="","",IFERROR(CHOOSE(WEEKDAY(B136,2),"segunda-feira","terça-feira","quarta-feira","quinta-feira","sexta-feira","sábado","domingo"),"Data inválida"))</f>
        <v/>
      </c>
      <c r="D136" s="18" t="n"/>
      <c r="E136" s="19" t="n"/>
      <c r="F136" s="19" t="n"/>
      <c r="G136" s="19" t="n"/>
      <c r="H136" s="20">
        <f>IF(COUNTA(B136,D136:G136)=0,"",IF(OR(B136="",D136="",E136="",F136="",G136=""),"",IF(AND(ISNUMBER(F136),ISNUMBER(G136)),F136+G136,"")))</f>
        <v/>
      </c>
      <c r="I136" s="33">
        <f>IF(OR(E136="",F136="",NOT(ISNUMBER(E136)),NOT(ISNUMBER(F136)),E136=0),"",IFERROR(F136/E136,""))</f>
        <v/>
      </c>
      <c r="J136" s="33">
        <f>IF(OR(E136="",H136="",NOT(ISNUMBER(E136)),NOT(ISNUMBER(H136)),E136=0),"",IFERROR(H136/E136,""))</f>
        <v/>
      </c>
      <c r="K136" s="22">
        <f>IF(COUNTA(B136,D136:G136)=0,"",IF(OR(B136="",D136="",E136="",F136="",G136=""),"Preenchimento incompleto",IF(COUNTIFS($B$2:$B$201,B136,$D$2:$D$201,D136)&gt;1,"Duplicidade: data e faixa",IF(L136="Não","Revisar dados",IF(OR(B136&lt;'Parâmetros'!$B$2,B136&gt;'Parâmetros'!$B$3),"Fora do período analisado",IF(AND(E136=0,G136&gt;0),"Procura sem oferta",IF(E136=0,"Sem oferta",IF(J136&gt;='Parâmetros'!$B$6,"Pico de procura",IF(I136&gt;='Parâmetros'!$B$5,"Alta ocupação",IF(AND(I136&lt;'Parâmetros'!$B$4,G136=0),"Baixa utilização","Normal"))))))))))</f>
        <v/>
      </c>
      <c r="L136" s="16">
        <f>IF(COUNTA(B136,D136:G136)=0,"",IF(OR(B136="",D136="",E136="",F136="",G136=""),"Não",IF(OR(NOT(ISNUMBER(B136)),NOT(ISNUMBER(E136)),NOT(ISNUMBER(F136)),NOT(ISNUMBER(G136))),"Não",IF(AND(B136=INT(B136),B136&lt;=TODAY(),COUNTIF('Parâmetros'!$E$2:$E$6,D136)=1,E136=INT(E136),F136=INT(F136),G136=INT(G136),E136&gt;=0,F136&gt;=0,G136&gt;=0,F136&lt;=E136,COUNTIFS($B$2:$B$201,B136,$D$2:$D$201,D136)=1),"Sim","Não"))))</f>
        <v/>
      </c>
      <c r="M136" s="12" t="n"/>
    </row>
    <row r="137" ht="22" customHeight="1">
      <c r="A137" s="16">
        <f>IF(B137="","","REG-"&amp;TEXT(ROW()-1,"000"))</f>
        <v/>
      </c>
      <c r="B137" s="17" t="n"/>
      <c r="C137" s="16">
        <f>IF(B137="","",IFERROR(CHOOSE(WEEKDAY(B137,2),"segunda-feira","terça-feira","quarta-feira","quinta-feira","sexta-feira","sábado","domingo"),"Data inválida"))</f>
        <v/>
      </c>
      <c r="D137" s="18" t="n"/>
      <c r="E137" s="19" t="n"/>
      <c r="F137" s="19" t="n"/>
      <c r="G137" s="19" t="n"/>
      <c r="H137" s="20">
        <f>IF(COUNTA(B137,D137:G137)=0,"",IF(OR(B137="",D137="",E137="",F137="",G137=""),"",IF(AND(ISNUMBER(F137),ISNUMBER(G137)),F137+G137,"")))</f>
        <v/>
      </c>
      <c r="I137" s="33">
        <f>IF(OR(E137="",F137="",NOT(ISNUMBER(E137)),NOT(ISNUMBER(F137)),E137=0),"",IFERROR(F137/E137,""))</f>
        <v/>
      </c>
      <c r="J137" s="33">
        <f>IF(OR(E137="",H137="",NOT(ISNUMBER(E137)),NOT(ISNUMBER(H137)),E137=0),"",IFERROR(H137/E137,""))</f>
        <v/>
      </c>
      <c r="K137" s="22">
        <f>IF(COUNTA(B137,D137:G137)=0,"",IF(OR(B137="",D137="",E137="",F137="",G137=""),"Preenchimento incompleto",IF(COUNTIFS($B$2:$B$201,B137,$D$2:$D$201,D137)&gt;1,"Duplicidade: data e faixa",IF(L137="Não","Revisar dados",IF(OR(B137&lt;'Parâmetros'!$B$2,B137&gt;'Parâmetros'!$B$3),"Fora do período analisado",IF(AND(E137=0,G137&gt;0),"Procura sem oferta",IF(E137=0,"Sem oferta",IF(J137&gt;='Parâmetros'!$B$6,"Pico de procura",IF(I137&gt;='Parâmetros'!$B$5,"Alta ocupação",IF(AND(I137&lt;'Parâmetros'!$B$4,G137=0),"Baixa utilização","Normal"))))))))))</f>
        <v/>
      </c>
      <c r="L137" s="16">
        <f>IF(COUNTA(B137,D137:G137)=0,"",IF(OR(B137="",D137="",E137="",F137="",G137=""),"Não",IF(OR(NOT(ISNUMBER(B137)),NOT(ISNUMBER(E137)),NOT(ISNUMBER(F137)),NOT(ISNUMBER(G137))),"Não",IF(AND(B137=INT(B137),B137&lt;=TODAY(),COUNTIF('Parâmetros'!$E$2:$E$6,D137)=1,E137=INT(E137),F137=INT(F137),G137=INT(G137),E137&gt;=0,F137&gt;=0,G137&gt;=0,F137&lt;=E137,COUNTIFS($B$2:$B$201,B137,$D$2:$D$201,D137)=1),"Sim","Não"))))</f>
        <v/>
      </c>
      <c r="M137" s="12" t="n"/>
    </row>
    <row r="138" ht="22" customHeight="1">
      <c r="A138" s="16">
        <f>IF(B138="","","REG-"&amp;TEXT(ROW()-1,"000"))</f>
        <v/>
      </c>
      <c r="B138" s="17" t="n"/>
      <c r="C138" s="16">
        <f>IF(B138="","",IFERROR(CHOOSE(WEEKDAY(B138,2),"segunda-feira","terça-feira","quarta-feira","quinta-feira","sexta-feira","sábado","domingo"),"Data inválida"))</f>
        <v/>
      </c>
      <c r="D138" s="18" t="n"/>
      <c r="E138" s="19" t="n"/>
      <c r="F138" s="19" t="n"/>
      <c r="G138" s="19" t="n"/>
      <c r="H138" s="20">
        <f>IF(COUNTA(B138,D138:G138)=0,"",IF(OR(B138="",D138="",E138="",F138="",G138=""),"",IF(AND(ISNUMBER(F138),ISNUMBER(G138)),F138+G138,"")))</f>
        <v/>
      </c>
      <c r="I138" s="33">
        <f>IF(OR(E138="",F138="",NOT(ISNUMBER(E138)),NOT(ISNUMBER(F138)),E138=0),"",IFERROR(F138/E138,""))</f>
        <v/>
      </c>
      <c r="J138" s="33">
        <f>IF(OR(E138="",H138="",NOT(ISNUMBER(E138)),NOT(ISNUMBER(H138)),E138=0),"",IFERROR(H138/E138,""))</f>
        <v/>
      </c>
      <c r="K138" s="22">
        <f>IF(COUNTA(B138,D138:G138)=0,"",IF(OR(B138="",D138="",E138="",F138="",G138=""),"Preenchimento incompleto",IF(COUNTIFS($B$2:$B$201,B138,$D$2:$D$201,D138)&gt;1,"Duplicidade: data e faixa",IF(L138="Não","Revisar dados",IF(OR(B138&lt;'Parâmetros'!$B$2,B138&gt;'Parâmetros'!$B$3),"Fora do período analisado",IF(AND(E138=0,G138&gt;0),"Procura sem oferta",IF(E138=0,"Sem oferta",IF(J138&gt;='Parâmetros'!$B$6,"Pico de procura",IF(I138&gt;='Parâmetros'!$B$5,"Alta ocupação",IF(AND(I138&lt;'Parâmetros'!$B$4,G138=0),"Baixa utilização","Normal"))))))))))</f>
        <v/>
      </c>
      <c r="L138" s="16">
        <f>IF(COUNTA(B138,D138:G138)=0,"",IF(OR(B138="",D138="",E138="",F138="",G138=""),"Não",IF(OR(NOT(ISNUMBER(B138)),NOT(ISNUMBER(E138)),NOT(ISNUMBER(F138)),NOT(ISNUMBER(G138))),"Não",IF(AND(B138=INT(B138),B138&lt;=TODAY(),COUNTIF('Parâmetros'!$E$2:$E$6,D138)=1,E138=INT(E138),F138=INT(F138),G138=INT(G138),E138&gt;=0,F138&gt;=0,G138&gt;=0,F138&lt;=E138,COUNTIFS($B$2:$B$201,B138,$D$2:$D$201,D138)=1),"Sim","Não"))))</f>
        <v/>
      </c>
      <c r="M138" s="12" t="n"/>
    </row>
    <row r="139" ht="22" customHeight="1">
      <c r="A139" s="16">
        <f>IF(B139="","","REG-"&amp;TEXT(ROW()-1,"000"))</f>
        <v/>
      </c>
      <c r="B139" s="17" t="n"/>
      <c r="C139" s="16">
        <f>IF(B139="","",IFERROR(CHOOSE(WEEKDAY(B139,2),"segunda-feira","terça-feira","quarta-feira","quinta-feira","sexta-feira","sábado","domingo"),"Data inválida"))</f>
        <v/>
      </c>
      <c r="D139" s="18" t="n"/>
      <c r="E139" s="19" t="n"/>
      <c r="F139" s="19" t="n"/>
      <c r="G139" s="19" t="n"/>
      <c r="H139" s="20">
        <f>IF(COUNTA(B139,D139:G139)=0,"",IF(OR(B139="",D139="",E139="",F139="",G139=""),"",IF(AND(ISNUMBER(F139),ISNUMBER(G139)),F139+G139,"")))</f>
        <v/>
      </c>
      <c r="I139" s="33">
        <f>IF(OR(E139="",F139="",NOT(ISNUMBER(E139)),NOT(ISNUMBER(F139)),E139=0),"",IFERROR(F139/E139,""))</f>
        <v/>
      </c>
      <c r="J139" s="33">
        <f>IF(OR(E139="",H139="",NOT(ISNUMBER(E139)),NOT(ISNUMBER(H139)),E139=0),"",IFERROR(H139/E139,""))</f>
        <v/>
      </c>
      <c r="K139" s="22">
        <f>IF(COUNTA(B139,D139:G139)=0,"",IF(OR(B139="",D139="",E139="",F139="",G139=""),"Preenchimento incompleto",IF(COUNTIFS($B$2:$B$201,B139,$D$2:$D$201,D139)&gt;1,"Duplicidade: data e faixa",IF(L139="Não","Revisar dados",IF(OR(B139&lt;'Parâmetros'!$B$2,B139&gt;'Parâmetros'!$B$3),"Fora do período analisado",IF(AND(E139=0,G139&gt;0),"Procura sem oferta",IF(E139=0,"Sem oferta",IF(J139&gt;='Parâmetros'!$B$6,"Pico de procura",IF(I139&gt;='Parâmetros'!$B$5,"Alta ocupação",IF(AND(I139&lt;'Parâmetros'!$B$4,G139=0),"Baixa utilização","Normal"))))))))))</f>
        <v/>
      </c>
      <c r="L139" s="16">
        <f>IF(COUNTA(B139,D139:G139)=0,"",IF(OR(B139="",D139="",E139="",F139="",G139=""),"Não",IF(OR(NOT(ISNUMBER(B139)),NOT(ISNUMBER(E139)),NOT(ISNUMBER(F139)),NOT(ISNUMBER(G139))),"Não",IF(AND(B139=INT(B139),B139&lt;=TODAY(),COUNTIF('Parâmetros'!$E$2:$E$6,D139)=1,E139=INT(E139),F139=INT(F139),G139=INT(G139),E139&gt;=0,F139&gt;=0,G139&gt;=0,F139&lt;=E139,COUNTIFS($B$2:$B$201,B139,$D$2:$D$201,D139)=1),"Sim","Não"))))</f>
        <v/>
      </c>
      <c r="M139" s="12" t="n"/>
    </row>
    <row r="140" ht="22" customHeight="1">
      <c r="A140" s="16">
        <f>IF(B140="","","REG-"&amp;TEXT(ROW()-1,"000"))</f>
        <v/>
      </c>
      <c r="B140" s="17" t="n"/>
      <c r="C140" s="16">
        <f>IF(B140="","",IFERROR(CHOOSE(WEEKDAY(B140,2),"segunda-feira","terça-feira","quarta-feira","quinta-feira","sexta-feira","sábado","domingo"),"Data inválida"))</f>
        <v/>
      </c>
      <c r="D140" s="18" t="n"/>
      <c r="E140" s="19" t="n"/>
      <c r="F140" s="19" t="n"/>
      <c r="G140" s="19" t="n"/>
      <c r="H140" s="20">
        <f>IF(COUNTA(B140,D140:G140)=0,"",IF(OR(B140="",D140="",E140="",F140="",G140=""),"",IF(AND(ISNUMBER(F140),ISNUMBER(G140)),F140+G140,"")))</f>
        <v/>
      </c>
      <c r="I140" s="33">
        <f>IF(OR(E140="",F140="",NOT(ISNUMBER(E140)),NOT(ISNUMBER(F140)),E140=0),"",IFERROR(F140/E140,""))</f>
        <v/>
      </c>
      <c r="J140" s="33">
        <f>IF(OR(E140="",H140="",NOT(ISNUMBER(E140)),NOT(ISNUMBER(H140)),E140=0),"",IFERROR(H140/E140,""))</f>
        <v/>
      </c>
      <c r="K140" s="22">
        <f>IF(COUNTA(B140,D140:G140)=0,"",IF(OR(B140="",D140="",E140="",F140="",G140=""),"Preenchimento incompleto",IF(COUNTIFS($B$2:$B$201,B140,$D$2:$D$201,D140)&gt;1,"Duplicidade: data e faixa",IF(L140="Não","Revisar dados",IF(OR(B140&lt;'Parâmetros'!$B$2,B140&gt;'Parâmetros'!$B$3),"Fora do período analisado",IF(AND(E140=0,G140&gt;0),"Procura sem oferta",IF(E140=0,"Sem oferta",IF(J140&gt;='Parâmetros'!$B$6,"Pico de procura",IF(I140&gt;='Parâmetros'!$B$5,"Alta ocupação",IF(AND(I140&lt;'Parâmetros'!$B$4,G140=0),"Baixa utilização","Normal"))))))))))</f>
        <v/>
      </c>
      <c r="L140" s="16">
        <f>IF(COUNTA(B140,D140:G140)=0,"",IF(OR(B140="",D140="",E140="",F140="",G140=""),"Não",IF(OR(NOT(ISNUMBER(B140)),NOT(ISNUMBER(E140)),NOT(ISNUMBER(F140)),NOT(ISNUMBER(G140))),"Não",IF(AND(B140=INT(B140),B140&lt;=TODAY(),COUNTIF('Parâmetros'!$E$2:$E$6,D140)=1,E140=INT(E140),F140=INT(F140),G140=INT(G140),E140&gt;=0,F140&gt;=0,G140&gt;=0,F140&lt;=E140,COUNTIFS($B$2:$B$201,B140,$D$2:$D$201,D140)=1),"Sim","Não"))))</f>
        <v/>
      </c>
      <c r="M140" s="12" t="n"/>
    </row>
    <row r="141" ht="22" customHeight="1">
      <c r="A141" s="16">
        <f>IF(B141="","","REG-"&amp;TEXT(ROW()-1,"000"))</f>
        <v/>
      </c>
      <c r="B141" s="17" t="n"/>
      <c r="C141" s="16">
        <f>IF(B141="","",IFERROR(CHOOSE(WEEKDAY(B141,2),"segunda-feira","terça-feira","quarta-feira","quinta-feira","sexta-feira","sábado","domingo"),"Data inválida"))</f>
        <v/>
      </c>
      <c r="D141" s="18" t="n"/>
      <c r="E141" s="19" t="n"/>
      <c r="F141" s="19" t="n"/>
      <c r="G141" s="19" t="n"/>
      <c r="H141" s="20">
        <f>IF(COUNTA(B141,D141:G141)=0,"",IF(OR(B141="",D141="",E141="",F141="",G141=""),"",IF(AND(ISNUMBER(F141),ISNUMBER(G141)),F141+G141,"")))</f>
        <v/>
      </c>
      <c r="I141" s="33">
        <f>IF(OR(E141="",F141="",NOT(ISNUMBER(E141)),NOT(ISNUMBER(F141)),E141=0),"",IFERROR(F141/E141,""))</f>
        <v/>
      </c>
      <c r="J141" s="33">
        <f>IF(OR(E141="",H141="",NOT(ISNUMBER(E141)),NOT(ISNUMBER(H141)),E141=0),"",IFERROR(H141/E141,""))</f>
        <v/>
      </c>
      <c r="K141" s="22">
        <f>IF(COUNTA(B141,D141:G141)=0,"",IF(OR(B141="",D141="",E141="",F141="",G141=""),"Preenchimento incompleto",IF(COUNTIFS($B$2:$B$201,B141,$D$2:$D$201,D141)&gt;1,"Duplicidade: data e faixa",IF(L141="Não","Revisar dados",IF(OR(B141&lt;'Parâmetros'!$B$2,B141&gt;'Parâmetros'!$B$3),"Fora do período analisado",IF(AND(E141=0,G141&gt;0),"Procura sem oferta",IF(E141=0,"Sem oferta",IF(J141&gt;='Parâmetros'!$B$6,"Pico de procura",IF(I141&gt;='Parâmetros'!$B$5,"Alta ocupação",IF(AND(I141&lt;'Parâmetros'!$B$4,G141=0),"Baixa utilização","Normal"))))))))))</f>
        <v/>
      </c>
      <c r="L141" s="16">
        <f>IF(COUNTA(B141,D141:G141)=0,"",IF(OR(B141="",D141="",E141="",F141="",G141=""),"Não",IF(OR(NOT(ISNUMBER(B141)),NOT(ISNUMBER(E141)),NOT(ISNUMBER(F141)),NOT(ISNUMBER(G141))),"Não",IF(AND(B141=INT(B141),B141&lt;=TODAY(),COUNTIF('Parâmetros'!$E$2:$E$6,D141)=1,E141=INT(E141),F141=INT(F141),G141=INT(G141),E141&gt;=0,F141&gt;=0,G141&gt;=0,F141&lt;=E141,COUNTIFS($B$2:$B$201,B141,$D$2:$D$201,D141)=1),"Sim","Não"))))</f>
        <v/>
      </c>
      <c r="M141" s="12" t="n"/>
    </row>
    <row r="142" ht="22" customHeight="1">
      <c r="A142" s="16">
        <f>IF(B142="","","REG-"&amp;TEXT(ROW()-1,"000"))</f>
        <v/>
      </c>
      <c r="B142" s="17" t="n"/>
      <c r="C142" s="16">
        <f>IF(B142="","",IFERROR(CHOOSE(WEEKDAY(B142,2),"segunda-feira","terça-feira","quarta-feira","quinta-feira","sexta-feira","sábado","domingo"),"Data inválida"))</f>
        <v/>
      </c>
      <c r="D142" s="18" t="n"/>
      <c r="E142" s="19" t="n"/>
      <c r="F142" s="19" t="n"/>
      <c r="G142" s="19" t="n"/>
      <c r="H142" s="20">
        <f>IF(COUNTA(B142,D142:G142)=0,"",IF(OR(B142="",D142="",E142="",F142="",G142=""),"",IF(AND(ISNUMBER(F142),ISNUMBER(G142)),F142+G142,"")))</f>
        <v/>
      </c>
      <c r="I142" s="33">
        <f>IF(OR(E142="",F142="",NOT(ISNUMBER(E142)),NOT(ISNUMBER(F142)),E142=0),"",IFERROR(F142/E142,""))</f>
        <v/>
      </c>
      <c r="J142" s="33">
        <f>IF(OR(E142="",H142="",NOT(ISNUMBER(E142)),NOT(ISNUMBER(H142)),E142=0),"",IFERROR(H142/E142,""))</f>
        <v/>
      </c>
      <c r="K142" s="22">
        <f>IF(COUNTA(B142,D142:G142)=0,"",IF(OR(B142="",D142="",E142="",F142="",G142=""),"Preenchimento incompleto",IF(COUNTIFS($B$2:$B$201,B142,$D$2:$D$201,D142)&gt;1,"Duplicidade: data e faixa",IF(L142="Não","Revisar dados",IF(OR(B142&lt;'Parâmetros'!$B$2,B142&gt;'Parâmetros'!$B$3),"Fora do período analisado",IF(AND(E142=0,G142&gt;0),"Procura sem oferta",IF(E142=0,"Sem oferta",IF(J142&gt;='Parâmetros'!$B$6,"Pico de procura",IF(I142&gt;='Parâmetros'!$B$5,"Alta ocupação",IF(AND(I142&lt;'Parâmetros'!$B$4,G142=0),"Baixa utilização","Normal"))))))))))</f>
        <v/>
      </c>
      <c r="L142" s="16">
        <f>IF(COUNTA(B142,D142:G142)=0,"",IF(OR(B142="",D142="",E142="",F142="",G142=""),"Não",IF(OR(NOT(ISNUMBER(B142)),NOT(ISNUMBER(E142)),NOT(ISNUMBER(F142)),NOT(ISNUMBER(G142))),"Não",IF(AND(B142=INT(B142),B142&lt;=TODAY(),COUNTIF('Parâmetros'!$E$2:$E$6,D142)=1,E142=INT(E142),F142=INT(F142),G142=INT(G142),E142&gt;=0,F142&gt;=0,G142&gt;=0,F142&lt;=E142,COUNTIFS($B$2:$B$201,B142,$D$2:$D$201,D142)=1),"Sim","Não"))))</f>
        <v/>
      </c>
      <c r="M142" s="12" t="n"/>
    </row>
    <row r="143" ht="22" customHeight="1">
      <c r="A143" s="16">
        <f>IF(B143="","","REG-"&amp;TEXT(ROW()-1,"000"))</f>
        <v/>
      </c>
      <c r="B143" s="17" t="n"/>
      <c r="C143" s="16">
        <f>IF(B143="","",IFERROR(CHOOSE(WEEKDAY(B143,2),"segunda-feira","terça-feira","quarta-feira","quinta-feira","sexta-feira","sábado","domingo"),"Data inválida"))</f>
        <v/>
      </c>
      <c r="D143" s="18" t="n"/>
      <c r="E143" s="19" t="n"/>
      <c r="F143" s="19" t="n"/>
      <c r="G143" s="19" t="n"/>
      <c r="H143" s="20">
        <f>IF(COUNTA(B143,D143:G143)=0,"",IF(OR(B143="",D143="",E143="",F143="",G143=""),"",IF(AND(ISNUMBER(F143),ISNUMBER(G143)),F143+G143,"")))</f>
        <v/>
      </c>
      <c r="I143" s="33">
        <f>IF(OR(E143="",F143="",NOT(ISNUMBER(E143)),NOT(ISNUMBER(F143)),E143=0),"",IFERROR(F143/E143,""))</f>
        <v/>
      </c>
      <c r="J143" s="33">
        <f>IF(OR(E143="",H143="",NOT(ISNUMBER(E143)),NOT(ISNUMBER(H143)),E143=0),"",IFERROR(H143/E143,""))</f>
        <v/>
      </c>
      <c r="K143" s="22">
        <f>IF(COUNTA(B143,D143:G143)=0,"",IF(OR(B143="",D143="",E143="",F143="",G143=""),"Preenchimento incompleto",IF(COUNTIFS($B$2:$B$201,B143,$D$2:$D$201,D143)&gt;1,"Duplicidade: data e faixa",IF(L143="Não","Revisar dados",IF(OR(B143&lt;'Parâmetros'!$B$2,B143&gt;'Parâmetros'!$B$3),"Fora do período analisado",IF(AND(E143=0,G143&gt;0),"Procura sem oferta",IF(E143=0,"Sem oferta",IF(J143&gt;='Parâmetros'!$B$6,"Pico de procura",IF(I143&gt;='Parâmetros'!$B$5,"Alta ocupação",IF(AND(I143&lt;'Parâmetros'!$B$4,G143=0),"Baixa utilização","Normal"))))))))))</f>
        <v/>
      </c>
      <c r="L143" s="16">
        <f>IF(COUNTA(B143,D143:G143)=0,"",IF(OR(B143="",D143="",E143="",F143="",G143=""),"Não",IF(OR(NOT(ISNUMBER(B143)),NOT(ISNUMBER(E143)),NOT(ISNUMBER(F143)),NOT(ISNUMBER(G143))),"Não",IF(AND(B143=INT(B143),B143&lt;=TODAY(),COUNTIF('Parâmetros'!$E$2:$E$6,D143)=1,E143=INT(E143),F143=INT(F143),G143=INT(G143),E143&gt;=0,F143&gt;=0,G143&gt;=0,F143&lt;=E143,COUNTIFS($B$2:$B$201,B143,$D$2:$D$201,D143)=1),"Sim","Não"))))</f>
        <v/>
      </c>
      <c r="M143" s="12" t="n"/>
    </row>
    <row r="144" ht="22" customHeight="1">
      <c r="A144" s="16">
        <f>IF(B144="","","REG-"&amp;TEXT(ROW()-1,"000"))</f>
        <v/>
      </c>
      <c r="B144" s="17" t="n"/>
      <c r="C144" s="16">
        <f>IF(B144="","",IFERROR(CHOOSE(WEEKDAY(B144,2),"segunda-feira","terça-feira","quarta-feira","quinta-feira","sexta-feira","sábado","domingo"),"Data inválida"))</f>
        <v/>
      </c>
      <c r="D144" s="18" t="n"/>
      <c r="E144" s="19" t="n"/>
      <c r="F144" s="19" t="n"/>
      <c r="G144" s="19" t="n"/>
      <c r="H144" s="20">
        <f>IF(COUNTA(B144,D144:G144)=0,"",IF(OR(B144="",D144="",E144="",F144="",G144=""),"",IF(AND(ISNUMBER(F144),ISNUMBER(G144)),F144+G144,"")))</f>
        <v/>
      </c>
      <c r="I144" s="33">
        <f>IF(OR(E144="",F144="",NOT(ISNUMBER(E144)),NOT(ISNUMBER(F144)),E144=0),"",IFERROR(F144/E144,""))</f>
        <v/>
      </c>
      <c r="J144" s="33">
        <f>IF(OR(E144="",H144="",NOT(ISNUMBER(E144)),NOT(ISNUMBER(H144)),E144=0),"",IFERROR(H144/E144,""))</f>
        <v/>
      </c>
      <c r="K144" s="22">
        <f>IF(COUNTA(B144,D144:G144)=0,"",IF(OR(B144="",D144="",E144="",F144="",G144=""),"Preenchimento incompleto",IF(COUNTIFS($B$2:$B$201,B144,$D$2:$D$201,D144)&gt;1,"Duplicidade: data e faixa",IF(L144="Não","Revisar dados",IF(OR(B144&lt;'Parâmetros'!$B$2,B144&gt;'Parâmetros'!$B$3),"Fora do período analisado",IF(AND(E144=0,G144&gt;0),"Procura sem oferta",IF(E144=0,"Sem oferta",IF(J144&gt;='Parâmetros'!$B$6,"Pico de procura",IF(I144&gt;='Parâmetros'!$B$5,"Alta ocupação",IF(AND(I144&lt;'Parâmetros'!$B$4,G144=0),"Baixa utilização","Normal"))))))))))</f>
        <v/>
      </c>
      <c r="L144" s="16">
        <f>IF(COUNTA(B144,D144:G144)=0,"",IF(OR(B144="",D144="",E144="",F144="",G144=""),"Não",IF(OR(NOT(ISNUMBER(B144)),NOT(ISNUMBER(E144)),NOT(ISNUMBER(F144)),NOT(ISNUMBER(G144))),"Não",IF(AND(B144=INT(B144),B144&lt;=TODAY(),COUNTIF('Parâmetros'!$E$2:$E$6,D144)=1,E144=INT(E144),F144=INT(F144),G144=INT(G144),E144&gt;=0,F144&gt;=0,G144&gt;=0,F144&lt;=E144,COUNTIFS($B$2:$B$201,B144,$D$2:$D$201,D144)=1),"Sim","Não"))))</f>
        <v/>
      </c>
      <c r="M144" s="12" t="n"/>
    </row>
    <row r="145" ht="22" customHeight="1">
      <c r="A145" s="16">
        <f>IF(B145="","","REG-"&amp;TEXT(ROW()-1,"000"))</f>
        <v/>
      </c>
      <c r="B145" s="17" t="n"/>
      <c r="C145" s="16">
        <f>IF(B145="","",IFERROR(CHOOSE(WEEKDAY(B145,2),"segunda-feira","terça-feira","quarta-feira","quinta-feira","sexta-feira","sábado","domingo"),"Data inválida"))</f>
        <v/>
      </c>
      <c r="D145" s="18" t="n"/>
      <c r="E145" s="19" t="n"/>
      <c r="F145" s="19" t="n"/>
      <c r="G145" s="19" t="n"/>
      <c r="H145" s="20">
        <f>IF(COUNTA(B145,D145:G145)=0,"",IF(OR(B145="",D145="",E145="",F145="",G145=""),"",IF(AND(ISNUMBER(F145),ISNUMBER(G145)),F145+G145,"")))</f>
        <v/>
      </c>
      <c r="I145" s="33">
        <f>IF(OR(E145="",F145="",NOT(ISNUMBER(E145)),NOT(ISNUMBER(F145)),E145=0),"",IFERROR(F145/E145,""))</f>
        <v/>
      </c>
      <c r="J145" s="33">
        <f>IF(OR(E145="",H145="",NOT(ISNUMBER(E145)),NOT(ISNUMBER(H145)),E145=0),"",IFERROR(H145/E145,""))</f>
        <v/>
      </c>
      <c r="K145" s="22">
        <f>IF(COUNTA(B145,D145:G145)=0,"",IF(OR(B145="",D145="",E145="",F145="",G145=""),"Preenchimento incompleto",IF(COUNTIFS($B$2:$B$201,B145,$D$2:$D$201,D145)&gt;1,"Duplicidade: data e faixa",IF(L145="Não","Revisar dados",IF(OR(B145&lt;'Parâmetros'!$B$2,B145&gt;'Parâmetros'!$B$3),"Fora do período analisado",IF(AND(E145=0,G145&gt;0),"Procura sem oferta",IF(E145=0,"Sem oferta",IF(J145&gt;='Parâmetros'!$B$6,"Pico de procura",IF(I145&gt;='Parâmetros'!$B$5,"Alta ocupação",IF(AND(I145&lt;'Parâmetros'!$B$4,G145=0),"Baixa utilização","Normal"))))))))))</f>
        <v/>
      </c>
      <c r="L145" s="16">
        <f>IF(COUNTA(B145,D145:G145)=0,"",IF(OR(B145="",D145="",E145="",F145="",G145=""),"Não",IF(OR(NOT(ISNUMBER(B145)),NOT(ISNUMBER(E145)),NOT(ISNUMBER(F145)),NOT(ISNUMBER(G145))),"Não",IF(AND(B145=INT(B145),B145&lt;=TODAY(),COUNTIF('Parâmetros'!$E$2:$E$6,D145)=1,E145=INT(E145),F145=INT(F145),G145=INT(G145),E145&gt;=0,F145&gt;=0,G145&gt;=0,F145&lt;=E145,COUNTIFS($B$2:$B$201,B145,$D$2:$D$201,D145)=1),"Sim","Não"))))</f>
        <v/>
      </c>
      <c r="M145" s="12" t="n"/>
    </row>
    <row r="146" ht="22" customHeight="1">
      <c r="A146" s="16">
        <f>IF(B146="","","REG-"&amp;TEXT(ROW()-1,"000"))</f>
        <v/>
      </c>
      <c r="B146" s="17" t="n"/>
      <c r="C146" s="16">
        <f>IF(B146="","",IFERROR(CHOOSE(WEEKDAY(B146,2),"segunda-feira","terça-feira","quarta-feira","quinta-feira","sexta-feira","sábado","domingo"),"Data inválida"))</f>
        <v/>
      </c>
      <c r="D146" s="18" t="n"/>
      <c r="E146" s="19" t="n"/>
      <c r="F146" s="19" t="n"/>
      <c r="G146" s="19" t="n"/>
      <c r="H146" s="20">
        <f>IF(COUNTA(B146,D146:G146)=0,"",IF(OR(B146="",D146="",E146="",F146="",G146=""),"",IF(AND(ISNUMBER(F146),ISNUMBER(G146)),F146+G146,"")))</f>
        <v/>
      </c>
      <c r="I146" s="33">
        <f>IF(OR(E146="",F146="",NOT(ISNUMBER(E146)),NOT(ISNUMBER(F146)),E146=0),"",IFERROR(F146/E146,""))</f>
        <v/>
      </c>
      <c r="J146" s="33">
        <f>IF(OR(E146="",H146="",NOT(ISNUMBER(E146)),NOT(ISNUMBER(H146)),E146=0),"",IFERROR(H146/E146,""))</f>
        <v/>
      </c>
      <c r="K146" s="22">
        <f>IF(COUNTA(B146,D146:G146)=0,"",IF(OR(B146="",D146="",E146="",F146="",G146=""),"Preenchimento incompleto",IF(COUNTIFS($B$2:$B$201,B146,$D$2:$D$201,D146)&gt;1,"Duplicidade: data e faixa",IF(L146="Não","Revisar dados",IF(OR(B146&lt;'Parâmetros'!$B$2,B146&gt;'Parâmetros'!$B$3),"Fora do período analisado",IF(AND(E146=0,G146&gt;0),"Procura sem oferta",IF(E146=0,"Sem oferta",IF(J146&gt;='Parâmetros'!$B$6,"Pico de procura",IF(I146&gt;='Parâmetros'!$B$5,"Alta ocupação",IF(AND(I146&lt;'Parâmetros'!$B$4,G146=0),"Baixa utilização","Normal"))))))))))</f>
        <v/>
      </c>
      <c r="L146" s="16">
        <f>IF(COUNTA(B146,D146:G146)=0,"",IF(OR(B146="",D146="",E146="",F146="",G146=""),"Não",IF(OR(NOT(ISNUMBER(B146)),NOT(ISNUMBER(E146)),NOT(ISNUMBER(F146)),NOT(ISNUMBER(G146))),"Não",IF(AND(B146=INT(B146),B146&lt;=TODAY(),COUNTIF('Parâmetros'!$E$2:$E$6,D146)=1,E146=INT(E146),F146=INT(F146),G146=INT(G146),E146&gt;=0,F146&gt;=0,G146&gt;=0,F146&lt;=E146,COUNTIFS($B$2:$B$201,B146,$D$2:$D$201,D146)=1),"Sim","Não"))))</f>
        <v/>
      </c>
      <c r="M146" s="12" t="n"/>
    </row>
    <row r="147" ht="22" customHeight="1">
      <c r="A147" s="16">
        <f>IF(B147="","","REG-"&amp;TEXT(ROW()-1,"000"))</f>
        <v/>
      </c>
      <c r="B147" s="17" t="n"/>
      <c r="C147" s="16">
        <f>IF(B147="","",IFERROR(CHOOSE(WEEKDAY(B147,2),"segunda-feira","terça-feira","quarta-feira","quinta-feira","sexta-feira","sábado","domingo"),"Data inválida"))</f>
        <v/>
      </c>
      <c r="D147" s="18" t="n"/>
      <c r="E147" s="19" t="n"/>
      <c r="F147" s="19" t="n"/>
      <c r="G147" s="19" t="n"/>
      <c r="H147" s="20">
        <f>IF(COUNTA(B147,D147:G147)=0,"",IF(OR(B147="",D147="",E147="",F147="",G147=""),"",IF(AND(ISNUMBER(F147),ISNUMBER(G147)),F147+G147,"")))</f>
        <v/>
      </c>
      <c r="I147" s="33">
        <f>IF(OR(E147="",F147="",NOT(ISNUMBER(E147)),NOT(ISNUMBER(F147)),E147=0),"",IFERROR(F147/E147,""))</f>
        <v/>
      </c>
      <c r="J147" s="33">
        <f>IF(OR(E147="",H147="",NOT(ISNUMBER(E147)),NOT(ISNUMBER(H147)),E147=0),"",IFERROR(H147/E147,""))</f>
        <v/>
      </c>
      <c r="K147" s="22">
        <f>IF(COUNTA(B147,D147:G147)=0,"",IF(OR(B147="",D147="",E147="",F147="",G147=""),"Preenchimento incompleto",IF(COUNTIFS($B$2:$B$201,B147,$D$2:$D$201,D147)&gt;1,"Duplicidade: data e faixa",IF(L147="Não","Revisar dados",IF(OR(B147&lt;'Parâmetros'!$B$2,B147&gt;'Parâmetros'!$B$3),"Fora do período analisado",IF(AND(E147=0,G147&gt;0),"Procura sem oferta",IF(E147=0,"Sem oferta",IF(J147&gt;='Parâmetros'!$B$6,"Pico de procura",IF(I147&gt;='Parâmetros'!$B$5,"Alta ocupação",IF(AND(I147&lt;'Parâmetros'!$B$4,G147=0),"Baixa utilização","Normal"))))))))))</f>
        <v/>
      </c>
      <c r="L147" s="16">
        <f>IF(COUNTA(B147,D147:G147)=0,"",IF(OR(B147="",D147="",E147="",F147="",G147=""),"Não",IF(OR(NOT(ISNUMBER(B147)),NOT(ISNUMBER(E147)),NOT(ISNUMBER(F147)),NOT(ISNUMBER(G147))),"Não",IF(AND(B147=INT(B147),B147&lt;=TODAY(),COUNTIF('Parâmetros'!$E$2:$E$6,D147)=1,E147=INT(E147),F147=INT(F147),G147=INT(G147),E147&gt;=0,F147&gt;=0,G147&gt;=0,F147&lt;=E147,COUNTIFS($B$2:$B$201,B147,$D$2:$D$201,D147)=1),"Sim","Não"))))</f>
        <v/>
      </c>
      <c r="M147" s="12" t="n"/>
    </row>
    <row r="148" ht="22" customHeight="1">
      <c r="A148" s="16">
        <f>IF(B148="","","REG-"&amp;TEXT(ROW()-1,"000"))</f>
        <v/>
      </c>
      <c r="B148" s="17" t="n"/>
      <c r="C148" s="16">
        <f>IF(B148="","",IFERROR(CHOOSE(WEEKDAY(B148,2),"segunda-feira","terça-feira","quarta-feira","quinta-feira","sexta-feira","sábado","domingo"),"Data inválida"))</f>
        <v/>
      </c>
      <c r="D148" s="18" t="n"/>
      <c r="E148" s="19" t="n"/>
      <c r="F148" s="19" t="n"/>
      <c r="G148" s="19" t="n"/>
      <c r="H148" s="20">
        <f>IF(COUNTA(B148,D148:G148)=0,"",IF(OR(B148="",D148="",E148="",F148="",G148=""),"",IF(AND(ISNUMBER(F148),ISNUMBER(G148)),F148+G148,"")))</f>
        <v/>
      </c>
      <c r="I148" s="33">
        <f>IF(OR(E148="",F148="",NOT(ISNUMBER(E148)),NOT(ISNUMBER(F148)),E148=0),"",IFERROR(F148/E148,""))</f>
        <v/>
      </c>
      <c r="J148" s="33">
        <f>IF(OR(E148="",H148="",NOT(ISNUMBER(E148)),NOT(ISNUMBER(H148)),E148=0),"",IFERROR(H148/E148,""))</f>
        <v/>
      </c>
      <c r="K148" s="22">
        <f>IF(COUNTA(B148,D148:G148)=0,"",IF(OR(B148="",D148="",E148="",F148="",G148=""),"Preenchimento incompleto",IF(COUNTIFS($B$2:$B$201,B148,$D$2:$D$201,D148)&gt;1,"Duplicidade: data e faixa",IF(L148="Não","Revisar dados",IF(OR(B148&lt;'Parâmetros'!$B$2,B148&gt;'Parâmetros'!$B$3),"Fora do período analisado",IF(AND(E148=0,G148&gt;0),"Procura sem oferta",IF(E148=0,"Sem oferta",IF(J148&gt;='Parâmetros'!$B$6,"Pico de procura",IF(I148&gt;='Parâmetros'!$B$5,"Alta ocupação",IF(AND(I148&lt;'Parâmetros'!$B$4,G148=0),"Baixa utilização","Normal"))))))))))</f>
        <v/>
      </c>
      <c r="L148" s="16">
        <f>IF(COUNTA(B148,D148:G148)=0,"",IF(OR(B148="",D148="",E148="",F148="",G148=""),"Não",IF(OR(NOT(ISNUMBER(B148)),NOT(ISNUMBER(E148)),NOT(ISNUMBER(F148)),NOT(ISNUMBER(G148))),"Não",IF(AND(B148=INT(B148),B148&lt;=TODAY(),COUNTIF('Parâmetros'!$E$2:$E$6,D148)=1,E148=INT(E148),F148=INT(F148),G148=INT(G148),E148&gt;=0,F148&gt;=0,G148&gt;=0,F148&lt;=E148,COUNTIFS($B$2:$B$201,B148,$D$2:$D$201,D148)=1),"Sim","Não"))))</f>
        <v/>
      </c>
      <c r="M148" s="12" t="n"/>
    </row>
    <row r="149" ht="22" customHeight="1">
      <c r="A149" s="16">
        <f>IF(B149="","","REG-"&amp;TEXT(ROW()-1,"000"))</f>
        <v/>
      </c>
      <c r="B149" s="17" t="n"/>
      <c r="C149" s="16">
        <f>IF(B149="","",IFERROR(CHOOSE(WEEKDAY(B149,2),"segunda-feira","terça-feira","quarta-feira","quinta-feira","sexta-feira","sábado","domingo"),"Data inválida"))</f>
        <v/>
      </c>
      <c r="D149" s="18" t="n"/>
      <c r="E149" s="19" t="n"/>
      <c r="F149" s="19" t="n"/>
      <c r="G149" s="19" t="n"/>
      <c r="H149" s="20">
        <f>IF(COUNTA(B149,D149:G149)=0,"",IF(OR(B149="",D149="",E149="",F149="",G149=""),"",IF(AND(ISNUMBER(F149),ISNUMBER(G149)),F149+G149,"")))</f>
        <v/>
      </c>
      <c r="I149" s="33">
        <f>IF(OR(E149="",F149="",NOT(ISNUMBER(E149)),NOT(ISNUMBER(F149)),E149=0),"",IFERROR(F149/E149,""))</f>
        <v/>
      </c>
      <c r="J149" s="33">
        <f>IF(OR(E149="",H149="",NOT(ISNUMBER(E149)),NOT(ISNUMBER(H149)),E149=0),"",IFERROR(H149/E149,""))</f>
        <v/>
      </c>
      <c r="K149" s="22">
        <f>IF(COUNTA(B149,D149:G149)=0,"",IF(OR(B149="",D149="",E149="",F149="",G149=""),"Preenchimento incompleto",IF(COUNTIFS($B$2:$B$201,B149,$D$2:$D$201,D149)&gt;1,"Duplicidade: data e faixa",IF(L149="Não","Revisar dados",IF(OR(B149&lt;'Parâmetros'!$B$2,B149&gt;'Parâmetros'!$B$3),"Fora do período analisado",IF(AND(E149=0,G149&gt;0),"Procura sem oferta",IF(E149=0,"Sem oferta",IF(J149&gt;='Parâmetros'!$B$6,"Pico de procura",IF(I149&gt;='Parâmetros'!$B$5,"Alta ocupação",IF(AND(I149&lt;'Parâmetros'!$B$4,G149=0),"Baixa utilização","Normal"))))))))))</f>
        <v/>
      </c>
      <c r="L149" s="16">
        <f>IF(COUNTA(B149,D149:G149)=0,"",IF(OR(B149="",D149="",E149="",F149="",G149=""),"Não",IF(OR(NOT(ISNUMBER(B149)),NOT(ISNUMBER(E149)),NOT(ISNUMBER(F149)),NOT(ISNUMBER(G149))),"Não",IF(AND(B149=INT(B149),B149&lt;=TODAY(),COUNTIF('Parâmetros'!$E$2:$E$6,D149)=1,E149=INT(E149),F149=INT(F149),G149=INT(G149),E149&gt;=0,F149&gt;=0,G149&gt;=0,F149&lt;=E149,COUNTIFS($B$2:$B$201,B149,$D$2:$D$201,D149)=1),"Sim","Não"))))</f>
        <v/>
      </c>
      <c r="M149" s="12" t="n"/>
    </row>
    <row r="150" ht="22" customHeight="1">
      <c r="A150" s="16">
        <f>IF(B150="","","REG-"&amp;TEXT(ROW()-1,"000"))</f>
        <v/>
      </c>
      <c r="B150" s="17" t="n"/>
      <c r="C150" s="16">
        <f>IF(B150="","",IFERROR(CHOOSE(WEEKDAY(B150,2),"segunda-feira","terça-feira","quarta-feira","quinta-feira","sexta-feira","sábado","domingo"),"Data inválida"))</f>
        <v/>
      </c>
      <c r="D150" s="18" t="n"/>
      <c r="E150" s="19" t="n"/>
      <c r="F150" s="19" t="n"/>
      <c r="G150" s="19" t="n"/>
      <c r="H150" s="20">
        <f>IF(COUNTA(B150,D150:G150)=0,"",IF(OR(B150="",D150="",E150="",F150="",G150=""),"",IF(AND(ISNUMBER(F150),ISNUMBER(G150)),F150+G150,"")))</f>
        <v/>
      </c>
      <c r="I150" s="33">
        <f>IF(OR(E150="",F150="",NOT(ISNUMBER(E150)),NOT(ISNUMBER(F150)),E150=0),"",IFERROR(F150/E150,""))</f>
        <v/>
      </c>
      <c r="J150" s="33">
        <f>IF(OR(E150="",H150="",NOT(ISNUMBER(E150)),NOT(ISNUMBER(H150)),E150=0),"",IFERROR(H150/E150,""))</f>
        <v/>
      </c>
      <c r="K150" s="22">
        <f>IF(COUNTA(B150,D150:G150)=0,"",IF(OR(B150="",D150="",E150="",F150="",G150=""),"Preenchimento incompleto",IF(COUNTIFS($B$2:$B$201,B150,$D$2:$D$201,D150)&gt;1,"Duplicidade: data e faixa",IF(L150="Não","Revisar dados",IF(OR(B150&lt;'Parâmetros'!$B$2,B150&gt;'Parâmetros'!$B$3),"Fora do período analisado",IF(AND(E150=0,G150&gt;0),"Procura sem oferta",IF(E150=0,"Sem oferta",IF(J150&gt;='Parâmetros'!$B$6,"Pico de procura",IF(I150&gt;='Parâmetros'!$B$5,"Alta ocupação",IF(AND(I150&lt;'Parâmetros'!$B$4,G150=0),"Baixa utilização","Normal"))))))))))</f>
        <v/>
      </c>
      <c r="L150" s="16">
        <f>IF(COUNTA(B150,D150:G150)=0,"",IF(OR(B150="",D150="",E150="",F150="",G150=""),"Não",IF(OR(NOT(ISNUMBER(B150)),NOT(ISNUMBER(E150)),NOT(ISNUMBER(F150)),NOT(ISNUMBER(G150))),"Não",IF(AND(B150=INT(B150),B150&lt;=TODAY(),COUNTIF('Parâmetros'!$E$2:$E$6,D150)=1,E150=INT(E150),F150=INT(F150),G150=INT(G150),E150&gt;=0,F150&gt;=0,G150&gt;=0,F150&lt;=E150,COUNTIFS($B$2:$B$201,B150,$D$2:$D$201,D150)=1),"Sim","Não"))))</f>
        <v/>
      </c>
      <c r="M150" s="12" t="n"/>
    </row>
    <row r="151" ht="22" customHeight="1">
      <c r="A151" s="16">
        <f>IF(B151="","","REG-"&amp;TEXT(ROW()-1,"000"))</f>
        <v/>
      </c>
      <c r="B151" s="17" t="n"/>
      <c r="C151" s="16">
        <f>IF(B151="","",IFERROR(CHOOSE(WEEKDAY(B151,2),"segunda-feira","terça-feira","quarta-feira","quinta-feira","sexta-feira","sábado","domingo"),"Data inválida"))</f>
        <v/>
      </c>
      <c r="D151" s="18" t="n"/>
      <c r="E151" s="19" t="n"/>
      <c r="F151" s="19" t="n"/>
      <c r="G151" s="19" t="n"/>
      <c r="H151" s="20">
        <f>IF(COUNTA(B151,D151:G151)=0,"",IF(OR(B151="",D151="",E151="",F151="",G151=""),"",IF(AND(ISNUMBER(F151),ISNUMBER(G151)),F151+G151,"")))</f>
        <v/>
      </c>
      <c r="I151" s="33">
        <f>IF(OR(E151="",F151="",NOT(ISNUMBER(E151)),NOT(ISNUMBER(F151)),E151=0),"",IFERROR(F151/E151,""))</f>
        <v/>
      </c>
      <c r="J151" s="33">
        <f>IF(OR(E151="",H151="",NOT(ISNUMBER(E151)),NOT(ISNUMBER(H151)),E151=0),"",IFERROR(H151/E151,""))</f>
        <v/>
      </c>
      <c r="K151" s="22">
        <f>IF(COUNTA(B151,D151:G151)=0,"",IF(OR(B151="",D151="",E151="",F151="",G151=""),"Preenchimento incompleto",IF(COUNTIFS($B$2:$B$201,B151,$D$2:$D$201,D151)&gt;1,"Duplicidade: data e faixa",IF(L151="Não","Revisar dados",IF(OR(B151&lt;'Parâmetros'!$B$2,B151&gt;'Parâmetros'!$B$3),"Fora do período analisado",IF(AND(E151=0,G151&gt;0),"Procura sem oferta",IF(E151=0,"Sem oferta",IF(J151&gt;='Parâmetros'!$B$6,"Pico de procura",IF(I151&gt;='Parâmetros'!$B$5,"Alta ocupação",IF(AND(I151&lt;'Parâmetros'!$B$4,G151=0),"Baixa utilização","Normal"))))))))))</f>
        <v/>
      </c>
      <c r="L151" s="16">
        <f>IF(COUNTA(B151,D151:G151)=0,"",IF(OR(B151="",D151="",E151="",F151="",G151=""),"Não",IF(OR(NOT(ISNUMBER(B151)),NOT(ISNUMBER(E151)),NOT(ISNUMBER(F151)),NOT(ISNUMBER(G151))),"Não",IF(AND(B151=INT(B151),B151&lt;=TODAY(),COUNTIF('Parâmetros'!$E$2:$E$6,D151)=1,E151=INT(E151),F151=INT(F151),G151=INT(G151),E151&gt;=0,F151&gt;=0,G151&gt;=0,F151&lt;=E151,COUNTIFS($B$2:$B$201,B151,$D$2:$D$201,D151)=1),"Sim","Não"))))</f>
        <v/>
      </c>
      <c r="M151" s="12" t="n"/>
    </row>
    <row r="152" ht="22" customHeight="1">
      <c r="A152" s="16">
        <f>IF(B152="","","REG-"&amp;TEXT(ROW()-1,"000"))</f>
        <v/>
      </c>
      <c r="B152" s="17" t="n"/>
      <c r="C152" s="16">
        <f>IF(B152="","",IFERROR(CHOOSE(WEEKDAY(B152,2),"segunda-feira","terça-feira","quarta-feira","quinta-feira","sexta-feira","sábado","domingo"),"Data inválida"))</f>
        <v/>
      </c>
      <c r="D152" s="18" t="n"/>
      <c r="E152" s="19" t="n"/>
      <c r="F152" s="19" t="n"/>
      <c r="G152" s="19" t="n"/>
      <c r="H152" s="20">
        <f>IF(COUNTA(B152,D152:G152)=0,"",IF(OR(B152="",D152="",E152="",F152="",G152=""),"",IF(AND(ISNUMBER(F152),ISNUMBER(G152)),F152+G152,"")))</f>
        <v/>
      </c>
      <c r="I152" s="33">
        <f>IF(OR(E152="",F152="",NOT(ISNUMBER(E152)),NOT(ISNUMBER(F152)),E152=0),"",IFERROR(F152/E152,""))</f>
        <v/>
      </c>
      <c r="J152" s="33">
        <f>IF(OR(E152="",H152="",NOT(ISNUMBER(E152)),NOT(ISNUMBER(H152)),E152=0),"",IFERROR(H152/E152,""))</f>
        <v/>
      </c>
      <c r="K152" s="22">
        <f>IF(COUNTA(B152,D152:G152)=0,"",IF(OR(B152="",D152="",E152="",F152="",G152=""),"Preenchimento incompleto",IF(COUNTIFS($B$2:$B$201,B152,$D$2:$D$201,D152)&gt;1,"Duplicidade: data e faixa",IF(L152="Não","Revisar dados",IF(OR(B152&lt;'Parâmetros'!$B$2,B152&gt;'Parâmetros'!$B$3),"Fora do período analisado",IF(AND(E152=0,G152&gt;0),"Procura sem oferta",IF(E152=0,"Sem oferta",IF(J152&gt;='Parâmetros'!$B$6,"Pico de procura",IF(I152&gt;='Parâmetros'!$B$5,"Alta ocupação",IF(AND(I152&lt;'Parâmetros'!$B$4,G152=0),"Baixa utilização","Normal"))))))))))</f>
        <v/>
      </c>
      <c r="L152" s="16">
        <f>IF(COUNTA(B152,D152:G152)=0,"",IF(OR(B152="",D152="",E152="",F152="",G152=""),"Não",IF(OR(NOT(ISNUMBER(B152)),NOT(ISNUMBER(E152)),NOT(ISNUMBER(F152)),NOT(ISNUMBER(G152))),"Não",IF(AND(B152=INT(B152),B152&lt;=TODAY(),COUNTIF('Parâmetros'!$E$2:$E$6,D152)=1,E152=INT(E152),F152=INT(F152),G152=INT(G152),E152&gt;=0,F152&gt;=0,G152&gt;=0,F152&lt;=E152,COUNTIFS($B$2:$B$201,B152,$D$2:$D$201,D152)=1),"Sim","Não"))))</f>
        <v/>
      </c>
      <c r="M152" s="12" t="n"/>
    </row>
    <row r="153" ht="22" customHeight="1">
      <c r="A153" s="16">
        <f>IF(B153="","","REG-"&amp;TEXT(ROW()-1,"000"))</f>
        <v/>
      </c>
      <c r="B153" s="17" t="n"/>
      <c r="C153" s="16">
        <f>IF(B153="","",IFERROR(CHOOSE(WEEKDAY(B153,2),"segunda-feira","terça-feira","quarta-feira","quinta-feira","sexta-feira","sábado","domingo"),"Data inválida"))</f>
        <v/>
      </c>
      <c r="D153" s="18" t="n"/>
      <c r="E153" s="19" t="n"/>
      <c r="F153" s="19" t="n"/>
      <c r="G153" s="19" t="n"/>
      <c r="H153" s="20">
        <f>IF(COUNTA(B153,D153:G153)=0,"",IF(OR(B153="",D153="",E153="",F153="",G153=""),"",IF(AND(ISNUMBER(F153),ISNUMBER(G153)),F153+G153,"")))</f>
        <v/>
      </c>
      <c r="I153" s="33">
        <f>IF(OR(E153="",F153="",NOT(ISNUMBER(E153)),NOT(ISNUMBER(F153)),E153=0),"",IFERROR(F153/E153,""))</f>
        <v/>
      </c>
      <c r="J153" s="33">
        <f>IF(OR(E153="",H153="",NOT(ISNUMBER(E153)),NOT(ISNUMBER(H153)),E153=0),"",IFERROR(H153/E153,""))</f>
        <v/>
      </c>
      <c r="K153" s="22">
        <f>IF(COUNTA(B153,D153:G153)=0,"",IF(OR(B153="",D153="",E153="",F153="",G153=""),"Preenchimento incompleto",IF(COUNTIFS($B$2:$B$201,B153,$D$2:$D$201,D153)&gt;1,"Duplicidade: data e faixa",IF(L153="Não","Revisar dados",IF(OR(B153&lt;'Parâmetros'!$B$2,B153&gt;'Parâmetros'!$B$3),"Fora do período analisado",IF(AND(E153=0,G153&gt;0),"Procura sem oferta",IF(E153=0,"Sem oferta",IF(J153&gt;='Parâmetros'!$B$6,"Pico de procura",IF(I153&gt;='Parâmetros'!$B$5,"Alta ocupação",IF(AND(I153&lt;'Parâmetros'!$B$4,G153=0),"Baixa utilização","Normal"))))))))))</f>
        <v/>
      </c>
      <c r="L153" s="16">
        <f>IF(COUNTA(B153,D153:G153)=0,"",IF(OR(B153="",D153="",E153="",F153="",G153=""),"Não",IF(OR(NOT(ISNUMBER(B153)),NOT(ISNUMBER(E153)),NOT(ISNUMBER(F153)),NOT(ISNUMBER(G153))),"Não",IF(AND(B153=INT(B153),B153&lt;=TODAY(),COUNTIF('Parâmetros'!$E$2:$E$6,D153)=1,E153=INT(E153),F153=INT(F153),G153=INT(G153),E153&gt;=0,F153&gt;=0,G153&gt;=0,F153&lt;=E153,COUNTIFS($B$2:$B$201,B153,$D$2:$D$201,D153)=1),"Sim","Não"))))</f>
        <v/>
      </c>
      <c r="M153" s="12" t="n"/>
    </row>
    <row r="154" ht="22" customHeight="1">
      <c r="A154" s="16">
        <f>IF(B154="","","REG-"&amp;TEXT(ROW()-1,"000"))</f>
        <v/>
      </c>
      <c r="B154" s="17" t="n"/>
      <c r="C154" s="16">
        <f>IF(B154="","",IFERROR(CHOOSE(WEEKDAY(B154,2),"segunda-feira","terça-feira","quarta-feira","quinta-feira","sexta-feira","sábado","domingo"),"Data inválida"))</f>
        <v/>
      </c>
      <c r="D154" s="18" t="n"/>
      <c r="E154" s="19" t="n"/>
      <c r="F154" s="19" t="n"/>
      <c r="G154" s="19" t="n"/>
      <c r="H154" s="20">
        <f>IF(COUNTA(B154,D154:G154)=0,"",IF(OR(B154="",D154="",E154="",F154="",G154=""),"",IF(AND(ISNUMBER(F154),ISNUMBER(G154)),F154+G154,"")))</f>
        <v/>
      </c>
      <c r="I154" s="33">
        <f>IF(OR(E154="",F154="",NOT(ISNUMBER(E154)),NOT(ISNUMBER(F154)),E154=0),"",IFERROR(F154/E154,""))</f>
        <v/>
      </c>
      <c r="J154" s="33">
        <f>IF(OR(E154="",H154="",NOT(ISNUMBER(E154)),NOT(ISNUMBER(H154)),E154=0),"",IFERROR(H154/E154,""))</f>
        <v/>
      </c>
      <c r="K154" s="22">
        <f>IF(COUNTA(B154,D154:G154)=0,"",IF(OR(B154="",D154="",E154="",F154="",G154=""),"Preenchimento incompleto",IF(COUNTIFS($B$2:$B$201,B154,$D$2:$D$201,D154)&gt;1,"Duplicidade: data e faixa",IF(L154="Não","Revisar dados",IF(OR(B154&lt;'Parâmetros'!$B$2,B154&gt;'Parâmetros'!$B$3),"Fora do período analisado",IF(AND(E154=0,G154&gt;0),"Procura sem oferta",IF(E154=0,"Sem oferta",IF(J154&gt;='Parâmetros'!$B$6,"Pico de procura",IF(I154&gt;='Parâmetros'!$B$5,"Alta ocupação",IF(AND(I154&lt;'Parâmetros'!$B$4,G154=0),"Baixa utilização","Normal"))))))))))</f>
        <v/>
      </c>
      <c r="L154" s="16">
        <f>IF(COUNTA(B154,D154:G154)=0,"",IF(OR(B154="",D154="",E154="",F154="",G154=""),"Não",IF(OR(NOT(ISNUMBER(B154)),NOT(ISNUMBER(E154)),NOT(ISNUMBER(F154)),NOT(ISNUMBER(G154))),"Não",IF(AND(B154=INT(B154),B154&lt;=TODAY(),COUNTIF('Parâmetros'!$E$2:$E$6,D154)=1,E154=INT(E154),F154=INT(F154),G154=INT(G154),E154&gt;=0,F154&gt;=0,G154&gt;=0,F154&lt;=E154,COUNTIFS($B$2:$B$201,B154,$D$2:$D$201,D154)=1),"Sim","Não"))))</f>
        <v/>
      </c>
      <c r="M154" s="12" t="n"/>
    </row>
    <row r="155" ht="22" customHeight="1">
      <c r="A155" s="16">
        <f>IF(B155="","","REG-"&amp;TEXT(ROW()-1,"000"))</f>
        <v/>
      </c>
      <c r="B155" s="17" t="n"/>
      <c r="C155" s="16">
        <f>IF(B155="","",IFERROR(CHOOSE(WEEKDAY(B155,2),"segunda-feira","terça-feira","quarta-feira","quinta-feira","sexta-feira","sábado","domingo"),"Data inválida"))</f>
        <v/>
      </c>
      <c r="D155" s="18" t="n"/>
      <c r="E155" s="19" t="n"/>
      <c r="F155" s="19" t="n"/>
      <c r="G155" s="19" t="n"/>
      <c r="H155" s="20">
        <f>IF(COUNTA(B155,D155:G155)=0,"",IF(OR(B155="",D155="",E155="",F155="",G155=""),"",IF(AND(ISNUMBER(F155),ISNUMBER(G155)),F155+G155,"")))</f>
        <v/>
      </c>
      <c r="I155" s="33">
        <f>IF(OR(E155="",F155="",NOT(ISNUMBER(E155)),NOT(ISNUMBER(F155)),E155=0),"",IFERROR(F155/E155,""))</f>
        <v/>
      </c>
      <c r="J155" s="33">
        <f>IF(OR(E155="",H155="",NOT(ISNUMBER(E155)),NOT(ISNUMBER(H155)),E155=0),"",IFERROR(H155/E155,""))</f>
        <v/>
      </c>
      <c r="K155" s="22">
        <f>IF(COUNTA(B155,D155:G155)=0,"",IF(OR(B155="",D155="",E155="",F155="",G155=""),"Preenchimento incompleto",IF(COUNTIFS($B$2:$B$201,B155,$D$2:$D$201,D155)&gt;1,"Duplicidade: data e faixa",IF(L155="Não","Revisar dados",IF(OR(B155&lt;'Parâmetros'!$B$2,B155&gt;'Parâmetros'!$B$3),"Fora do período analisado",IF(AND(E155=0,G155&gt;0),"Procura sem oferta",IF(E155=0,"Sem oferta",IF(J155&gt;='Parâmetros'!$B$6,"Pico de procura",IF(I155&gt;='Parâmetros'!$B$5,"Alta ocupação",IF(AND(I155&lt;'Parâmetros'!$B$4,G155=0),"Baixa utilização","Normal"))))))))))</f>
        <v/>
      </c>
      <c r="L155" s="16">
        <f>IF(COUNTA(B155,D155:G155)=0,"",IF(OR(B155="",D155="",E155="",F155="",G155=""),"Não",IF(OR(NOT(ISNUMBER(B155)),NOT(ISNUMBER(E155)),NOT(ISNUMBER(F155)),NOT(ISNUMBER(G155))),"Não",IF(AND(B155=INT(B155),B155&lt;=TODAY(),COUNTIF('Parâmetros'!$E$2:$E$6,D155)=1,E155=INT(E155),F155=INT(F155),G155=INT(G155),E155&gt;=0,F155&gt;=0,G155&gt;=0,F155&lt;=E155,COUNTIFS($B$2:$B$201,B155,$D$2:$D$201,D155)=1),"Sim","Não"))))</f>
        <v/>
      </c>
      <c r="M155" s="12" t="n"/>
    </row>
    <row r="156" ht="22" customHeight="1">
      <c r="A156" s="16">
        <f>IF(B156="","","REG-"&amp;TEXT(ROW()-1,"000"))</f>
        <v/>
      </c>
      <c r="B156" s="17" t="n"/>
      <c r="C156" s="16">
        <f>IF(B156="","",IFERROR(CHOOSE(WEEKDAY(B156,2),"segunda-feira","terça-feira","quarta-feira","quinta-feira","sexta-feira","sábado","domingo"),"Data inválida"))</f>
        <v/>
      </c>
      <c r="D156" s="18" t="n"/>
      <c r="E156" s="19" t="n"/>
      <c r="F156" s="19" t="n"/>
      <c r="G156" s="19" t="n"/>
      <c r="H156" s="20">
        <f>IF(COUNTA(B156,D156:G156)=0,"",IF(OR(B156="",D156="",E156="",F156="",G156=""),"",IF(AND(ISNUMBER(F156),ISNUMBER(G156)),F156+G156,"")))</f>
        <v/>
      </c>
      <c r="I156" s="33">
        <f>IF(OR(E156="",F156="",NOT(ISNUMBER(E156)),NOT(ISNUMBER(F156)),E156=0),"",IFERROR(F156/E156,""))</f>
        <v/>
      </c>
      <c r="J156" s="33">
        <f>IF(OR(E156="",H156="",NOT(ISNUMBER(E156)),NOT(ISNUMBER(H156)),E156=0),"",IFERROR(H156/E156,""))</f>
        <v/>
      </c>
      <c r="K156" s="22">
        <f>IF(COUNTA(B156,D156:G156)=0,"",IF(OR(B156="",D156="",E156="",F156="",G156=""),"Preenchimento incompleto",IF(COUNTIFS($B$2:$B$201,B156,$D$2:$D$201,D156)&gt;1,"Duplicidade: data e faixa",IF(L156="Não","Revisar dados",IF(OR(B156&lt;'Parâmetros'!$B$2,B156&gt;'Parâmetros'!$B$3),"Fora do período analisado",IF(AND(E156=0,G156&gt;0),"Procura sem oferta",IF(E156=0,"Sem oferta",IF(J156&gt;='Parâmetros'!$B$6,"Pico de procura",IF(I156&gt;='Parâmetros'!$B$5,"Alta ocupação",IF(AND(I156&lt;'Parâmetros'!$B$4,G156=0),"Baixa utilização","Normal"))))))))))</f>
        <v/>
      </c>
      <c r="L156" s="16">
        <f>IF(COUNTA(B156,D156:G156)=0,"",IF(OR(B156="",D156="",E156="",F156="",G156=""),"Não",IF(OR(NOT(ISNUMBER(B156)),NOT(ISNUMBER(E156)),NOT(ISNUMBER(F156)),NOT(ISNUMBER(G156))),"Não",IF(AND(B156=INT(B156),B156&lt;=TODAY(),COUNTIF('Parâmetros'!$E$2:$E$6,D156)=1,E156=INT(E156),F156=INT(F156),G156=INT(G156),E156&gt;=0,F156&gt;=0,G156&gt;=0,F156&lt;=E156,COUNTIFS($B$2:$B$201,B156,$D$2:$D$201,D156)=1),"Sim","Não"))))</f>
        <v/>
      </c>
      <c r="M156" s="12" t="n"/>
    </row>
    <row r="157" ht="22" customHeight="1">
      <c r="A157" s="16">
        <f>IF(B157="","","REG-"&amp;TEXT(ROW()-1,"000"))</f>
        <v/>
      </c>
      <c r="B157" s="17" t="n"/>
      <c r="C157" s="16">
        <f>IF(B157="","",IFERROR(CHOOSE(WEEKDAY(B157,2),"segunda-feira","terça-feira","quarta-feira","quinta-feira","sexta-feira","sábado","domingo"),"Data inválida"))</f>
        <v/>
      </c>
      <c r="D157" s="18" t="n"/>
      <c r="E157" s="19" t="n"/>
      <c r="F157" s="19" t="n"/>
      <c r="G157" s="19" t="n"/>
      <c r="H157" s="20">
        <f>IF(COUNTA(B157,D157:G157)=0,"",IF(OR(B157="",D157="",E157="",F157="",G157=""),"",IF(AND(ISNUMBER(F157),ISNUMBER(G157)),F157+G157,"")))</f>
        <v/>
      </c>
      <c r="I157" s="33">
        <f>IF(OR(E157="",F157="",NOT(ISNUMBER(E157)),NOT(ISNUMBER(F157)),E157=0),"",IFERROR(F157/E157,""))</f>
        <v/>
      </c>
      <c r="J157" s="33">
        <f>IF(OR(E157="",H157="",NOT(ISNUMBER(E157)),NOT(ISNUMBER(H157)),E157=0),"",IFERROR(H157/E157,""))</f>
        <v/>
      </c>
      <c r="K157" s="22">
        <f>IF(COUNTA(B157,D157:G157)=0,"",IF(OR(B157="",D157="",E157="",F157="",G157=""),"Preenchimento incompleto",IF(COUNTIFS($B$2:$B$201,B157,$D$2:$D$201,D157)&gt;1,"Duplicidade: data e faixa",IF(L157="Não","Revisar dados",IF(OR(B157&lt;'Parâmetros'!$B$2,B157&gt;'Parâmetros'!$B$3),"Fora do período analisado",IF(AND(E157=0,G157&gt;0),"Procura sem oferta",IF(E157=0,"Sem oferta",IF(J157&gt;='Parâmetros'!$B$6,"Pico de procura",IF(I157&gt;='Parâmetros'!$B$5,"Alta ocupação",IF(AND(I157&lt;'Parâmetros'!$B$4,G157=0),"Baixa utilização","Normal"))))))))))</f>
        <v/>
      </c>
      <c r="L157" s="16">
        <f>IF(COUNTA(B157,D157:G157)=0,"",IF(OR(B157="",D157="",E157="",F157="",G157=""),"Não",IF(OR(NOT(ISNUMBER(B157)),NOT(ISNUMBER(E157)),NOT(ISNUMBER(F157)),NOT(ISNUMBER(G157))),"Não",IF(AND(B157=INT(B157),B157&lt;=TODAY(),COUNTIF('Parâmetros'!$E$2:$E$6,D157)=1,E157=INT(E157),F157=INT(F157),G157=INT(G157),E157&gt;=0,F157&gt;=0,G157&gt;=0,F157&lt;=E157,COUNTIFS($B$2:$B$201,B157,$D$2:$D$201,D157)=1),"Sim","Não"))))</f>
        <v/>
      </c>
      <c r="M157" s="12" t="n"/>
    </row>
    <row r="158" ht="22" customHeight="1">
      <c r="A158" s="16">
        <f>IF(B158="","","REG-"&amp;TEXT(ROW()-1,"000"))</f>
        <v/>
      </c>
      <c r="B158" s="17" t="n"/>
      <c r="C158" s="16">
        <f>IF(B158="","",IFERROR(CHOOSE(WEEKDAY(B158,2),"segunda-feira","terça-feira","quarta-feira","quinta-feira","sexta-feira","sábado","domingo"),"Data inválida"))</f>
        <v/>
      </c>
      <c r="D158" s="18" t="n"/>
      <c r="E158" s="19" t="n"/>
      <c r="F158" s="19" t="n"/>
      <c r="G158" s="19" t="n"/>
      <c r="H158" s="20">
        <f>IF(COUNTA(B158,D158:G158)=0,"",IF(OR(B158="",D158="",E158="",F158="",G158=""),"",IF(AND(ISNUMBER(F158),ISNUMBER(G158)),F158+G158,"")))</f>
        <v/>
      </c>
      <c r="I158" s="33">
        <f>IF(OR(E158="",F158="",NOT(ISNUMBER(E158)),NOT(ISNUMBER(F158)),E158=0),"",IFERROR(F158/E158,""))</f>
        <v/>
      </c>
      <c r="J158" s="33">
        <f>IF(OR(E158="",H158="",NOT(ISNUMBER(E158)),NOT(ISNUMBER(H158)),E158=0),"",IFERROR(H158/E158,""))</f>
        <v/>
      </c>
      <c r="K158" s="22">
        <f>IF(COUNTA(B158,D158:G158)=0,"",IF(OR(B158="",D158="",E158="",F158="",G158=""),"Preenchimento incompleto",IF(COUNTIFS($B$2:$B$201,B158,$D$2:$D$201,D158)&gt;1,"Duplicidade: data e faixa",IF(L158="Não","Revisar dados",IF(OR(B158&lt;'Parâmetros'!$B$2,B158&gt;'Parâmetros'!$B$3),"Fora do período analisado",IF(AND(E158=0,G158&gt;0),"Procura sem oferta",IF(E158=0,"Sem oferta",IF(J158&gt;='Parâmetros'!$B$6,"Pico de procura",IF(I158&gt;='Parâmetros'!$B$5,"Alta ocupação",IF(AND(I158&lt;'Parâmetros'!$B$4,G158=0),"Baixa utilização","Normal"))))))))))</f>
        <v/>
      </c>
      <c r="L158" s="16">
        <f>IF(COUNTA(B158,D158:G158)=0,"",IF(OR(B158="",D158="",E158="",F158="",G158=""),"Não",IF(OR(NOT(ISNUMBER(B158)),NOT(ISNUMBER(E158)),NOT(ISNUMBER(F158)),NOT(ISNUMBER(G158))),"Não",IF(AND(B158=INT(B158),B158&lt;=TODAY(),COUNTIF('Parâmetros'!$E$2:$E$6,D158)=1,E158=INT(E158),F158=INT(F158),G158=INT(G158),E158&gt;=0,F158&gt;=0,G158&gt;=0,F158&lt;=E158,COUNTIFS($B$2:$B$201,B158,$D$2:$D$201,D158)=1),"Sim","Não"))))</f>
        <v/>
      </c>
      <c r="M158" s="12" t="n"/>
    </row>
    <row r="159" ht="22" customHeight="1">
      <c r="A159" s="16">
        <f>IF(B159="","","REG-"&amp;TEXT(ROW()-1,"000"))</f>
        <v/>
      </c>
      <c r="B159" s="17" t="n"/>
      <c r="C159" s="16">
        <f>IF(B159="","",IFERROR(CHOOSE(WEEKDAY(B159,2),"segunda-feira","terça-feira","quarta-feira","quinta-feira","sexta-feira","sábado","domingo"),"Data inválida"))</f>
        <v/>
      </c>
      <c r="D159" s="18" t="n"/>
      <c r="E159" s="19" t="n"/>
      <c r="F159" s="19" t="n"/>
      <c r="G159" s="19" t="n"/>
      <c r="H159" s="20">
        <f>IF(COUNTA(B159,D159:G159)=0,"",IF(OR(B159="",D159="",E159="",F159="",G159=""),"",IF(AND(ISNUMBER(F159),ISNUMBER(G159)),F159+G159,"")))</f>
        <v/>
      </c>
      <c r="I159" s="33">
        <f>IF(OR(E159="",F159="",NOT(ISNUMBER(E159)),NOT(ISNUMBER(F159)),E159=0),"",IFERROR(F159/E159,""))</f>
        <v/>
      </c>
      <c r="J159" s="33">
        <f>IF(OR(E159="",H159="",NOT(ISNUMBER(E159)),NOT(ISNUMBER(H159)),E159=0),"",IFERROR(H159/E159,""))</f>
        <v/>
      </c>
      <c r="K159" s="22">
        <f>IF(COUNTA(B159,D159:G159)=0,"",IF(OR(B159="",D159="",E159="",F159="",G159=""),"Preenchimento incompleto",IF(COUNTIFS($B$2:$B$201,B159,$D$2:$D$201,D159)&gt;1,"Duplicidade: data e faixa",IF(L159="Não","Revisar dados",IF(OR(B159&lt;'Parâmetros'!$B$2,B159&gt;'Parâmetros'!$B$3),"Fora do período analisado",IF(AND(E159=0,G159&gt;0),"Procura sem oferta",IF(E159=0,"Sem oferta",IF(J159&gt;='Parâmetros'!$B$6,"Pico de procura",IF(I159&gt;='Parâmetros'!$B$5,"Alta ocupação",IF(AND(I159&lt;'Parâmetros'!$B$4,G159=0),"Baixa utilização","Normal"))))))))))</f>
        <v/>
      </c>
      <c r="L159" s="16">
        <f>IF(COUNTA(B159,D159:G159)=0,"",IF(OR(B159="",D159="",E159="",F159="",G159=""),"Não",IF(OR(NOT(ISNUMBER(B159)),NOT(ISNUMBER(E159)),NOT(ISNUMBER(F159)),NOT(ISNUMBER(G159))),"Não",IF(AND(B159=INT(B159),B159&lt;=TODAY(),COUNTIF('Parâmetros'!$E$2:$E$6,D159)=1,E159=INT(E159),F159=INT(F159),G159=INT(G159),E159&gt;=0,F159&gt;=0,G159&gt;=0,F159&lt;=E159,COUNTIFS($B$2:$B$201,B159,$D$2:$D$201,D159)=1),"Sim","Não"))))</f>
        <v/>
      </c>
      <c r="M159" s="12" t="n"/>
    </row>
    <row r="160" ht="22" customHeight="1">
      <c r="A160" s="16">
        <f>IF(B160="","","REG-"&amp;TEXT(ROW()-1,"000"))</f>
        <v/>
      </c>
      <c r="B160" s="17" t="n"/>
      <c r="C160" s="16">
        <f>IF(B160="","",IFERROR(CHOOSE(WEEKDAY(B160,2),"segunda-feira","terça-feira","quarta-feira","quinta-feira","sexta-feira","sábado","domingo"),"Data inválida"))</f>
        <v/>
      </c>
      <c r="D160" s="18" t="n"/>
      <c r="E160" s="19" t="n"/>
      <c r="F160" s="19" t="n"/>
      <c r="G160" s="19" t="n"/>
      <c r="H160" s="20">
        <f>IF(COUNTA(B160,D160:G160)=0,"",IF(OR(B160="",D160="",E160="",F160="",G160=""),"",IF(AND(ISNUMBER(F160),ISNUMBER(G160)),F160+G160,"")))</f>
        <v/>
      </c>
      <c r="I160" s="33">
        <f>IF(OR(E160="",F160="",NOT(ISNUMBER(E160)),NOT(ISNUMBER(F160)),E160=0),"",IFERROR(F160/E160,""))</f>
        <v/>
      </c>
      <c r="J160" s="33">
        <f>IF(OR(E160="",H160="",NOT(ISNUMBER(E160)),NOT(ISNUMBER(H160)),E160=0),"",IFERROR(H160/E160,""))</f>
        <v/>
      </c>
      <c r="K160" s="22">
        <f>IF(COUNTA(B160,D160:G160)=0,"",IF(OR(B160="",D160="",E160="",F160="",G160=""),"Preenchimento incompleto",IF(COUNTIFS($B$2:$B$201,B160,$D$2:$D$201,D160)&gt;1,"Duplicidade: data e faixa",IF(L160="Não","Revisar dados",IF(OR(B160&lt;'Parâmetros'!$B$2,B160&gt;'Parâmetros'!$B$3),"Fora do período analisado",IF(AND(E160=0,G160&gt;0),"Procura sem oferta",IF(E160=0,"Sem oferta",IF(J160&gt;='Parâmetros'!$B$6,"Pico de procura",IF(I160&gt;='Parâmetros'!$B$5,"Alta ocupação",IF(AND(I160&lt;'Parâmetros'!$B$4,G160=0),"Baixa utilização","Normal"))))))))))</f>
        <v/>
      </c>
      <c r="L160" s="16">
        <f>IF(COUNTA(B160,D160:G160)=0,"",IF(OR(B160="",D160="",E160="",F160="",G160=""),"Não",IF(OR(NOT(ISNUMBER(B160)),NOT(ISNUMBER(E160)),NOT(ISNUMBER(F160)),NOT(ISNUMBER(G160))),"Não",IF(AND(B160=INT(B160),B160&lt;=TODAY(),COUNTIF('Parâmetros'!$E$2:$E$6,D160)=1,E160=INT(E160),F160=INT(F160),G160=INT(G160),E160&gt;=0,F160&gt;=0,G160&gt;=0,F160&lt;=E160,COUNTIFS($B$2:$B$201,B160,$D$2:$D$201,D160)=1),"Sim","Não"))))</f>
        <v/>
      </c>
      <c r="M160" s="12" t="n"/>
    </row>
    <row r="161" ht="22" customHeight="1">
      <c r="A161" s="16">
        <f>IF(B161="","","REG-"&amp;TEXT(ROW()-1,"000"))</f>
        <v/>
      </c>
      <c r="B161" s="17" t="n"/>
      <c r="C161" s="16">
        <f>IF(B161="","",IFERROR(CHOOSE(WEEKDAY(B161,2),"segunda-feira","terça-feira","quarta-feira","quinta-feira","sexta-feira","sábado","domingo"),"Data inválida"))</f>
        <v/>
      </c>
      <c r="D161" s="18" t="n"/>
      <c r="E161" s="19" t="n"/>
      <c r="F161" s="19" t="n"/>
      <c r="G161" s="19" t="n"/>
      <c r="H161" s="20">
        <f>IF(COUNTA(B161,D161:G161)=0,"",IF(OR(B161="",D161="",E161="",F161="",G161=""),"",IF(AND(ISNUMBER(F161),ISNUMBER(G161)),F161+G161,"")))</f>
        <v/>
      </c>
      <c r="I161" s="33">
        <f>IF(OR(E161="",F161="",NOT(ISNUMBER(E161)),NOT(ISNUMBER(F161)),E161=0),"",IFERROR(F161/E161,""))</f>
        <v/>
      </c>
      <c r="J161" s="33">
        <f>IF(OR(E161="",H161="",NOT(ISNUMBER(E161)),NOT(ISNUMBER(H161)),E161=0),"",IFERROR(H161/E161,""))</f>
        <v/>
      </c>
      <c r="K161" s="22">
        <f>IF(COUNTA(B161,D161:G161)=0,"",IF(OR(B161="",D161="",E161="",F161="",G161=""),"Preenchimento incompleto",IF(COUNTIFS($B$2:$B$201,B161,$D$2:$D$201,D161)&gt;1,"Duplicidade: data e faixa",IF(L161="Não","Revisar dados",IF(OR(B161&lt;'Parâmetros'!$B$2,B161&gt;'Parâmetros'!$B$3),"Fora do período analisado",IF(AND(E161=0,G161&gt;0),"Procura sem oferta",IF(E161=0,"Sem oferta",IF(J161&gt;='Parâmetros'!$B$6,"Pico de procura",IF(I161&gt;='Parâmetros'!$B$5,"Alta ocupação",IF(AND(I161&lt;'Parâmetros'!$B$4,G161=0),"Baixa utilização","Normal"))))))))))</f>
        <v/>
      </c>
      <c r="L161" s="16">
        <f>IF(COUNTA(B161,D161:G161)=0,"",IF(OR(B161="",D161="",E161="",F161="",G161=""),"Não",IF(OR(NOT(ISNUMBER(B161)),NOT(ISNUMBER(E161)),NOT(ISNUMBER(F161)),NOT(ISNUMBER(G161))),"Não",IF(AND(B161=INT(B161),B161&lt;=TODAY(),COUNTIF('Parâmetros'!$E$2:$E$6,D161)=1,E161=INT(E161),F161=INT(F161),G161=INT(G161),E161&gt;=0,F161&gt;=0,G161&gt;=0,F161&lt;=E161,COUNTIFS($B$2:$B$201,B161,$D$2:$D$201,D161)=1),"Sim","Não"))))</f>
        <v/>
      </c>
      <c r="M161" s="12" t="n"/>
    </row>
    <row r="162" ht="22" customHeight="1">
      <c r="A162" s="16">
        <f>IF(B162="","","REG-"&amp;TEXT(ROW()-1,"000"))</f>
        <v/>
      </c>
      <c r="B162" s="17" t="n"/>
      <c r="C162" s="16">
        <f>IF(B162="","",IFERROR(CHOOSE(WEEKDAY(B162,2),"segunda-feira","terça-feira","quarta-feira","quinta-feira","sexta-feira","sábado","domingo"),"Data inválida"))</f>
        <v/>
      </c>
      <c r="D162" s="18" t="n"/>
      <c r="E162" s="19" t="n"/>
      <c r="F162" s="19" t="n"/>
      <c r="G162" s="19" t="n"/>
      <c r="H162" s="20">
        <f>IF(COUNTA(B162,D162:G162)=0,"",IF(OR(B162="",D162="",E162="",F162="",G162=""),"",IF(AND(ISNUMBER(F162),ISNUMBER(G162)),F162+G162,"")))</f>
        <v/>
      </c>
      <c r="I162" s="33">
        <f>IF(OR(E162="",F162="",NOT(ISNUMBER(E162)),NOT(ISNUMBER(F162)),E162=0),"",IFERROR(F162/E162,""))</f>
        <v/>
      </c>
      <c r="J162" s="33">
        <f>IF(OR(E162="",H162="",NOT(ISNUMBER(E162)),NOT(ISNUMBER(H162)),E162=0),"",IFERROR(H162/E162,""))</f>
        <v/>
      </c>
      <c r="K162" s="22">
        <f>IF(COUNTA(B162,D162:G162)=0,"",IF(OR(B162="",D162="",E162="",F162="",G162=""),"Preenchimento incompleto",IF(COUNTIFS($B$2:$B$201,B162,$D$2:$D$201,D162)&gt;1,"Duplicidade: data e faixa",IF(L162="Não","Revisar dados",IF(OR(B162&lt;'Parâmetros'!$B$2,B162&gt;'Parâmetros'!$B$3),"Fora do período analisado",IF(AND(E162=0,G162&gt;0),"Procura sem oferta",IF(E162=0,"Sem oferta",IF(J162&gt;='Parâmetros'!$B$6,"Pico de procura",IF(I162&gt;='Parâmetros'!$B$5,"Alta ocupação",IF(AND(I162&lt;'Parâmetros'!$B$4,G162=0),"Baixa utilização","Normal"))))))))))</f>
        <v/>
      </c>
      <c r="L162" s="16">
        <f>IF(COUNTA(B162,D162:G162)=0,"",IF(OR(B162="",D162="",E162="",F162="",G162=""),"Não",IF(OR(NOT(ISNUMBER(B162)),NOT(ISNUMBER(E162)),NOT(ISNUMBER(F162)),NOT(ISNUMBER(G162))),"Não",IF(AND(B162=INT(B162),B162&lt;=TODAY(),COUNTIF('Parâmetros'!$E$2:$E$6,D162)=1,E162=INT(E162),F162=INT(F162),G162=INT(G162),E162&gt;=0,F162&gt;=0,G162&gt;=0,F162&lt;=E162,COUNTIFS($B$2:$B$201,B162,$D$2:$D$201,D162)=1),"Sim","Não"))))</f>
        <v/>
      </c>
      <c r="M162" s="12" t="n"/>
    </row>
    <row r="163" ht="22" customHeight="1">
      <c r="A163" s="16">
        <f>IF(B163="","","REG-"&amp;TEXT(ROW()-1,"000"))</f>
        <v/>
      </c>
      <c r="B163" s="17" t="n"/>
      <c r="C163" s="16">
        <f>IF(B163="","",IFERROR(CHOOSE(WEEKDAY(B163,2),"segunda-feira","terça-feira","quarta-feira","quinta-feira","sexta-feira","sábado","domingo"),"Data inválida"))</f>
        <v/>
      </c>
      <c r="D163" s="18" t="n"/>
      <c r="E163" s="19" t="n"/>
      <c r="F163" s="19" t="n"/>
      <c r="G163" s="19" t="n"/>
      <c r="H163" s="20">
        <f>IF(COUNTA(B163,D163:G163)=0,"",IF(OR(B163="",D163="",E163="",F163="",G163=""),"",IF(AND(ISNUMBER(F163),ISNUMBER(G163)),F163+G163,"")))</f>
        <v/>
      </c>
      <c r="I163" s="33">
        <f>IF(OR(E163="",F163="",NOT(ISNUMBER(E163)),NOT(ISNUMBER(F163)),E163=0),"",IFERROR(F163/E163,""))</f>
        <v/>
      </c>
      <c r="J163" s="33">
        <f>IF(OR(E163="",H163="",NOT(ISNUMBER(E163)),NOT(ISNUMBER(H163)),E163=0),"",IFERROR(H163/E163,""))</f>
        <v/>
      </c>
      <c r="K163" s="22">
        <f>IF(COUNTA(B163,D163:G163)=0,"",IF(OR(B163="",D163="",E163="",F163="",G163=""),"Preenchimento incompleto",IF(COUNTIFS($B$2:$B$201,B163,$D$2:$D$201,D163)&gt;1,"Duplicidade: data e faixa",IF(L163="Não","Revisar dados",IF(OR(B163&lt;'Parâmetros'!$B$2,B163&gt;'Parâmetros'!$B$3),"Fora do período analisado",IF(AND(E163=0,G163&gt;0),"Procura sem oferta",IF(E163=0,"Sem oferta",IF(J163&gt;='Parâmetros'!$B$6,"Pico de procura",IF(I163&gt;='Parâmetros'!$B$5,"Alta ocupação",IF(AND(I163&lt;'Parâmetros'!$B$4,G163=0),"Baixa utilização","Normal"))))))))))</f>
        <v/>
      </c>
      <c r="L163" s="16">
        <f>IF(COUNTA(B163,D163:G163)=0,"",IF(OR(B163="",D163="",E163="",F163="",G163=""),"Não",IF(OR(NOT(ISNUMBER(B163)),NOT(ISNUMBER(E163)),NOT(ISNUMBER(F163)),NOT(ISNUMBER(G163))),"Não",IF(AND(B163=INT(B163),B163&lt;=TODAY(),COUNTIF('Parâmetros'!$E$2:$E$6,D163)=1,E163=INT(E163),F163=INT(F163),G163=INT(G163),E163&gt;=0,F163&gt;=0,G163&gt;=0,F163&lt;=E163,COUNTIFS($B$2:$B$201,B163,$D$2:$D$201,D163)=1),"Sim","Não"))))</f>
        <v/>
      </c>
      <c r="M163" s="12" t="n"/>
    </row>
    <row r="164" ht="22" customHeight="1">
      <c r="A164" s="16">
        <f>IF(B164="","","REG-"&amp;TEXT(ROW()-1,"000"))</f>
        <v/>
      </c>
      <c r="B164" s="17" t="n"/>
      <c r="C164" s="16">
        <f>IF(B164="","",IFERROR(CHOOSE(WEEKDAY(B164,2),"segunda-feira","terça-feira","quarta-feira","quinta-feira","sexta-feira","sábado","domingo"),"Data inválida"))</f>
        <v/>
      </c>
      <c r="D164" s="18" t="n"/>
      <c r="E164" s="19" t="n"/>
      <c r="F164" s="19" t="n"/>
      <c r="G164" s="19" t="n"/>
      <c r="H164" s="20">
        <f>IF(COUNTA(B164,D164:G164)=0,"",IF(OR(B164="",D164="",E164="",F164="",G164=""),"",IF(AND(ISNUMBER(F164),ISNUMBER(G164)),F164+G164,"")))</f>
        <v/>
      </c>
      <c r="I164" s="33">
        <f>IF(OR(E164="",F164="",NOT(ISNUMBER(E164)),NOT(ISNUMBER(F164)),E164=0),"",IFERROR(F164/E164,""))</f>
        <v/>
      </c>
      <c r="J164" s="33">
        <f>IF(OR(E164="",H164="",NOT(ISNUMBER(E164)),NOT(ISNUMBER(H164)),E164=0),"",IFERROR(H164/E164,""))</f>
        <v/>
      </c>
      <c r="K164" s="22">
        <f>IF(COUNTA(B164,D164:G164)=0,"",IF(OR(B164="",D164="",E164="",F164="",G164=""),"Preenchimento incompleto",IF(COUNTIFS($B$2:$B$201,B164,$D$2:$D$201,D164)&gt;1,"Duplicidade: data e faixa",IF(L164="Não","Revisar dados",IF(OR(B164&lt;'Parâmetros'!$B$2,B164&gt;'Parâmetros'!$B$3),"Fora do período analisado",IF(AND(E164=0,G164&gt;0),"Procura sem oferta",IF(E164=0,"Sem oferta",IF(J164&gt;='Parâmetros'!$B$6,"Pico de procura",IF(I164&gt;='Parâmetros'!$B$5,"Alta ocupação",IF(AND(I164&lt;'Parâmetros'!$B$4,G164=0),"Baixa utilização","Normal"))))))))))</f>
        <v/>
      </c>
      <c r="L164" s="16">
        <f>IF(COUNTA(B164,D164:G164)=0,"",IF(OR(B164="",D164="",E164="",F164="",G164=""),"Não",IF(OR(NOT(ISNUMBER(B164)),NOT(ISNUMBER(E164)),NOT(ISNUMBER(F164)),NOT(ISNUMBER(G164))),"Não",IF(AND(B164=INT(B164),B164&lt;=TODAY(),COUNTIF('Parâmetros'!$E$2:$E$6,D164)=1,E164=INT(E164),F164=INT(F164),G164=INT(G164),E164&gt;=0,F164&gt;=0,G164&gt;=0,F164&lt;=E164,COUNTIFS($B$2:$B$201,B164,$D$2:$D$201,D164)=1),"Sim","Não"))))</f>
        <v/>
      </c>
      <c r="M164" s="12" t="n"/>
    </row>
    <row r="165" ht="22" customHeight="1">
      <c r="A165" s="16">
        <f>IF(B165="","","REG-"&amp;TEXT(ROW()-1,"000"))</f>
        <v/>
      </c>
      <c r="B165" s="17" t="n"/>
      <c r="C165" s="16">
        <f>IF(B165="","",IFERROR(CHOOSE(WEEKDAY(B165,2),"segunda-feira","terça-feira","quarta-feira","quinta-feira","sexta-feira","sábado","domingo"),"Data inválida"))</f>
        <v/>
      </c>
      <c r="D165" s="18" t="n"/>
      <c r="E165" s="19" t="n"/>
      <c r="F165" s="19" t="n"/>
      <c r="G165" s="19" t="n"/>
      <c r="H165" s="20">
        <f>IF(COUNTA(B165,D165:G165)=0,"",IF(OR(B165="",D165="",E165="",F165="",G165=""),"",IF(AND(ISNUMBER(F165),ISNUMBER(G165)),F165+G165,"")))</f>
        <v/>
      </c>
      <c r="I165" s="33">
        <f>IF(OR(E165="",F165="",NOT(ISNUMBER(E165)),NOT(ISNUMBER(F165)),E165=0),"",IFERROR(F165/E165,""))</f>
        <v/>
      </c>
      <c r="J165" s="33">
        <f>IF(OR(E165="",H165="",NOT(ISNUMBER(E165)),NOT(ISNUMBER(H165)),E165=0),"",IFERROR(H165/E165,""))</f>
        <v/>
      </c>
      <c r="K165" s="22">
        <f>IF(COUNTA(B165,D165:G165)=0,"",IF(OR(B165="",D165="",E165="",F165="",G165=""),"Preenchimento incompleto",IF(COUNTIFS($B$2:$B$201,B165,$D$2:$D$201,D165)&gt;1,"Duplicidade: data e faixa",IF(L165="Não","Revisar dados",IF(OR(B165&lt;'Parâmetros'!$B$2,B165&gt;'Parâmetros'!$B$3),"Fora do período analisado",IF(AND(E165=0,G165&gt;0),"Procura sem oferta",IF(E165=0,"Sem oferta",IF(J165&gt;='Parâmetros'!$B$6,"Pico de procura",IF(I165&gt;='Parâmetros'!$B$5,"Alta ocupação",IF(AND(I165&lt;'Parâmetros'!$B$4,G165=0),"Baixa utilização","Normal"))))))))))</f>
        <v/>
      </c>
      <c r="L165" s="16">
        <f>IF(COUNTA(B165,D165:G165)=0,"",IF(OR(B165="",D165="",E165="",F165="",G165=""),"Não",IF(OR(NOT(ISNUMBER(B165)),NOT(ISNUMBER(E165)),NOT(ISNUMBER(F165)),NOT(ISNUMBER(G165))),"Não",IF(AND(B165=INT(B165),B165&lt;=TODAY(),COUNTIF('Parâmetros'!$E$2:$E$6,D165)=1,E165=INT(E165),F165=INT(F165),G165=INT(G165),E165&gt;=0,F165&gt;=0,G165&gt;=0,F165&lt;=E165,COUNTIFS($B$2:$B$201,B165,$D$2:$D$201,D165)=1),"Sim","Não"))))</f>
        <v/>
      </c>
      <c r="M165" s="12" t="n"/>
    </row>
    <row r="166" ht="22" customHeight="1">
      <c r="A166" s="16">
        <f>IF(B166="","","REG-"&amp;TEXT(ROW()-1,"000"))</f>
        <v/>
      </c>
      <c r="B166" s="17" t="n"/>
      <c r="C166" s="16">
        <f>IF(B166="","",IFERROR(CHOOSE(WEEKDAY(B166,2),"segunda-feira","terça-feira","quarta-feira","quinta-feira","sexta-feira","sábado","domingo"),"Data inválida"))</f>
        <v/>
      </c>
      <c r="D166" s="18" t="n"/>
      <c r="E166" s="19" t="n"/>
      <c r="F166" s="19" t="n"/>
      <c r="G166" s="19" t="n"/>
      <c r="H166" s="20">
        <f>IF(COUNTA(B166,D166:G166)=0,"",IF(OR(B166="",D166="",E166="",F166="",G166=""),"",IF(AND(ISNUMBER(F166),ISNUMBER(G166)),F166+G166,"")))</f>
        <v/>
      </c>
      <c r="I166" s="33">
        <f>IF(OR(E166="",F166="",NOT(ISNUMBER(E166)),NOT(ISNUMBER(F166)),E166=0),"",IFERROR(F166/E166,""))</f>
        <v/>
      </c>
      <c r="J166" s="33">
        <f>IF(OR(E166="",H166="",NOT(ISNUMBER(E166)),NOT(ISNUMBER(H166)),E166=0),"",IFERROR(H166/E166,""))</f>
        <v/>
      </c>
      <c r="K166" s="22">
        <f>IF(COUNTA(B166,D166:G166)=0,"",IF(OR(B166="",D166="",E166="",F166="",G166=""),"Preenchimento incompleto",IF(COUNTIFS($B$2:$B$201,B166,$D$2:$D$201,D166)&gt;1,"Duplicidade: data e faixa",IF(L166="Não","Revisar dados",IF(OR(B166&lt;'Parâmetros'!$B$2,B166&gt;'Parâmetros'!$B$3),"Fora do período analisado",IF(AND(E166=0,G166&gt;0),"Procura sem oferta",IF(E166=0,"Sem oferta",IF(J166&gt;='Parâmetros'!$B$6,"Pico de procura",IF(I166&gt;='Parâmetros'!$B$5,"Alta ocupação",IF(AND(I166&lt;'Parâmetros'!$B$4,G166=0),"Baixa utilização","Normal"))))))))))</f>
        <v/>
      </c>
      <c r="L166" s="16">
        <f>IF(COUNTA(B166,D166:G166)=0,"",IF(OR(B166="",D166="",E166="",F166="",G166=""),"Não",IF(OR(NOT(ISNUMBER(B166)),NOT(ISNUMBER(E166)),NOT(ISNUMBER(F166)),NOT(ISNUMBER(G166))),"Não",IF(AND(B166=INT(B166),B166&lt;=TODAY(),COUNTIF('Parâmetros'!$E$2:$E$6,D166)=1,E166=INT(E166),F166=INT(F166),G166=INT(G166),E166&gt;=0,F166&gt;=0,G166&gt;=0,F166&lt;=E166,COUNTIFS($B$2:$B$201,B166,$D$2:$D$201,D166)=1),"Sim","Não"))))</f>
        <v/>
      </c>
      <c r="M166" s="12" t="n"/>
    </row>
    <row r="167" ht="22" customHeight="1">
      <c r="A167" s="16">
        <f>IF(B167="","","REG-"&amp;TEXT(ROW()-1,"000"))</f>
        <v/>
      </c>
      <c r="B167" s="17" t="n"/>
      <c r="C167" s="16">
        <f>IF(B167="","",IFERROR(CHOOSE(WEEKDAY(B167,2),"segunda-feira","terça-feira","quarta-feira","quinta-feira","sexta-feira","sábado","domingo"),"Data inválida"))</f>
        <v/>
      </c>
      <c r="D167" s="18" t="n"/>
      <c r="E167" s="19" t="n"/>
      <c r="F167" s="19" t="n"/>
      <c r="G167" s="19" t="n"/>
      <c r="H167" s="20">
        <f>IF(COUNTA(B167,D167:G167)=0,"",IF(OR(B167="",D167="",E167="",F167="",G167=""),"",IF(AND(ISNUMBER(F167),ISNUMBER(G167)),F167+G167,"")))</f>
        <v/>
      </c>
      <c r="I167" s="33">
        <f>IF(OR(E167="",F167="",NOT(ISNUMBER(E167)),NOT(ISNUMBER(F167)),E167=0),"",IFERROR(F167/E167,""))</f>
        <v/>
      </c>
      <c r="J167" s="33">
        <f>IF(OR(E167="",H167="",NOT(ISNUMBER(E167)),NOT(ISNUMBER(H167)),E167=0),"",IFERROR(H167/E167,""))</f>
        <v/>
      </c>
      <c r="K167" s="22">
        <f>IF(COUNTA(B167,D167:G167)=0,"",IF(OR(B167="",D167="",E167="",F167="",G167=""),"Preenchimento incompleto",IF(COUNTIFS($B$2:$B$201,B167,$D$2:$D$201,D167)&gt;1,"Duplicidade: data e faixa",IF(L167="Não","Revisar dados",IF(OR(B167&lt;'Parâmetros'!$B$2,B167&gt;'Parâmetros'!$B$3),"Fora do período analisado",IF(AND(E167=0,G167&gt;0),"Procura sem oferta",IF(E167=0,"Sem oferta",IF(J167&gt;='Parâmetros'!$B$6,"Pico de procura",IF(I167&gt;='Parâmetros'!$B$5,"Alta ocupação",IF(AND(I167&lt;'Parâmetros'!$B$4,G167=0),"Baixa utilização","Normal"))))))))))</f>
        <v/>
      </c>
      <c r="L167" s="16">
        <f>IF(COUNTA(B167,D167:G167)=0,"",IF(OR(B167="",D167="",E167="",F167="",G167=""),"Não",IF(OR(NOT(ISNUMBER(B167)),NOT(ISNUMBER(E167)),NOT(ISNUMBER(F167)),NOT(ISNUMBER(G167))),"Não",IF(AND(B167=INT(B167),B167&lt;=TODAY(),COUNTIF('Parâmetros'!$E$2:$E$6,D167)=1,E167=INT(E167),F167=INT(F167),G167=INT(G167),E167&gt;=0,F167&gt;=0,G167&gt;=0,F167&lt;=E167,COUNTIFS($B$2:$B$201,B167,$D$2:$D$201,D167)=1),"Sim","Não"))))</f>
        <v/>
      </c>
      <c r="M167" s="12" t="n"/>
    </row>
    <row r="168" ht="22" customHeight="1">
      <c r="A168" s="16">
        <f>IF(B168="","","REG-"&amp;TEXT(ROW()-1,"000"))</f>
        <v/>
      </c>
      <c r="B168" s="17" t="n"/>
      <c r="C168" s="16">
        <f>IF(B168="","",IFERROR(CHOOSE(WEEKDAY(B168,2),"segunda-feira","terça-feira","quarta-feira","quinta-feira","sexta-feira","sábado","domingo"),"Data inválida"))</f>
        <v/>
      </c>
      <c r="D168" s="18" t="n"/>
      <c r="E168" s="19" t="n"/>
      <c r="F168" s="19" t="n"/>
      <c r="G168" s="19" t="n"/>
      <c r="H168" s="20">
        <f>IF(COUNTA(B168,D168:G168)=0,"",IF(OR(B168="",D168="",E168="",F168="",G168=""),"",IF(AND(ISNUMBER(F168),ISNUMBER(G168)),F168+G168,"")))</f>
        <v/>
      </c>
      <c r="I168" s="33">
        <f>IF(OR(E168="",F168="",NOT(ISNUMBER(E168)),NOT(ISNUMBER(F168)),E168=0),"",IFERROR(F168/E168,""))</f>
        <v/>
      </c>
      <c r="J168" s="33">
        <f>IF(OR(E168="",H168="",NOT(ISNUMBER(E168)),NOT(ISNUMBER(H168)),E168=0),"",IFERROR(H168/E168,""))</f>
        <v/>
      </c>
      <c r="K168" s="22">
        <f>IF(COUNTA(B168,D168:G168)=0,"",IF(OR(B168="",D168="",E168="",F168="",G168=""),"Preenchimento incompleto",IF(COUNTIFS($B$2:$B$201,B168,$D$2:$D$201,D168)&gt;1,"Duplicidade: data e faixa",IF(L168="Não","Revisar dados",IF(OR(B168&lt;'Parâmetros'!$B$2,B168&gt;'Parâmetros'!$B$3),"Fora do período analisado",IF(AND(E168=0,G168&gt;0),"Procura sem oferta",IF(E168=0,"Sem oferta",IF(J168&gt;='Parâmetros'!$B$6,"Pico de procura",IF(I168&gt;='Parâmetros'!$B$5,"Alta ocupação",IF(AND(I168&lt;'Parâmetros'!$B$4,G168=0),"Baixa utilização","Normal"))))))))))</f>
        <v/>
      </c>
      <c r="L168" s="16">
        <f>IF(COUNTA(B168,D168:G168)=0,"",IF(OR(B168="",D168="",E168="",F168="",G168=""),"Não",IF(OR(NOT(ISNUMBER(B168)),NOT(ISNUMBER(E168)),NOT(ISNUMBER(F168)),NOT(ISNUMBER(G168))),"Não",IF(AND(B168=INT(B168),B168&lt;=TODAY(),COUNTIF('Parâmetros'!$E$2:$E$6,D168)=1,E168=INT(E168),F168=INT(F168),G168=INT(G168),E168&gt;=0,F168&gt;=0,G168&gt;=0,F168&lt;=E168,COUNTIFS($B$2:$B$201,B168,$D$2:$D$201,D168)=1),"Sim","Não"))))</f>
        <v/>
      </c>
      <c r="M168" s="12" t="n"/>
    </row>
    <row r="169" ht="22" customHeight="1">
      <c r="A169" s="16">
        <f>IF(B169="","","REG-"&amp;TEXT(ROW()-1,"000"))</f>
        <v/>
      </c>
      <c r="B169" s="17" t="n"/>
      <c r="C169" s="16">
        <f>IF(B169="","",IFERROR(CHOOSE(WEEKDAY(B169,2),"segunda-feira","terça-feira","quarta-feira","quinta-feira","sexta-feira","sábado","domingo"),"Data inválida"))</f>
        <v/>
      </c>
      <c r="D169" s="18" t="n"/>
      <c r="E169" s="19" t="n"/>
      <c r="F169" s="19" t="n"/>
      <c r="G169" s="19" t="n"/>
      <c r="H169" s="20">
        <f>IF(COUNTA(B169,D169:G169)=0,"",IF(OR(B169="",D169="",E169="",F169="",G169=""),"",IF(AND(ISNUMBER(F169),ISNUMBER(G169)),F169+G169,"")))</f>
        <v/>
      </c>
      <c r="I169" s="33">
        <f>IF(OR(E169="",F169="",NOT(ISNUMBER(E169)),NOT(ISNUMBER(F169)),E169=0),"",IFERROR(F169/E169,""))</f>
        <v/>
      </c>
      <c r="J169" s="33">
        <f>IF(OR(E169="",H169="",NOT(ISNUMBER(E169)),NOT(ISNUMBER(H169)),E169=0),"",IFERROR(H169/E169,""))</f>
        <v/>
      </c>
      <c r="K169" s="22">
        <f>IF(COUNTA(B169,D169:G169)=0,"",IF(OR(B169="",D169="",E169="",F169="",G169=""),"Preenchimento incompleto",IF(COUNTIFS($B$2:$B$201,B169,$D$2:$D$201,D169)&gt;1,"Duplicidade: data e faixa",IF(L169="Não","Revisar dados",IF(OR(B169&lt;'Parâmetros'!$B$2,B169&gt;'Parâmetros'!$B$3),"Fora do período analisado",IF(AND(E169=0,G169&gt;0),"Procura sem oferta",IF(E169=0,"Sem oferta",IF(J169&gt;='Parâmetros'!$B$6,"Pico de procura",IF(I169&gt;='Parâmetros'!$B$5,"Alta ocupação",IF(AND(I169&lt;'Parâmetros'!$B$4,G169=0),"Baixa utilização","Normal"))))))))))</f>
        <v/>
      </c>
      <c r="L169" s="16">
        <f>IF(COUNTA(B169,D169:G169)=0,"",IF(OR(B169="",D169="",E169="",F169="",G169=""),"Não",IF(OR(NOT(ISNUMBER(B169)),NOT(ISNUMBER(E169)),NOT(ISNUMBER(F169)),NOT(ISNUMBER(G169))),"Não",IF(AND(B169=INT(B169),B169&lt;=TODAY(),COUNTIF('Parâmetros'!$E$2:$E$6,D169)=1,E169=INT(E169),F169=INT(F169),G169=INT(G169),E169&gt;=0,F169&gt;=0,G169&gt;=0,F169&lt;=E169,COUNTIFS($B$2:$B$201,B169,$D$2:$D$201,D169)=1),"Sim","Não"))))</f>
        <v/>
      </c>
      <c r="M169" s="12" t="n"/>
    </row>
    <row r="170" ht="22" customHeight="1">
      <c r="A170" s="16">
        <f>IF(B170="","","REG-"&amp;TEXT(ROW()-1,"000"))</f>
        <v/>
      </c>
      <c r="B170" s="17" t="n"/>
      <c r="C170" s="16">
        <f>IF(B170="","",IFERROR(CHOOSE(WEEKDAY(B170,2),"segunda-feira","terça-feira","quarta-feira","quinta-feira","sexta-feira","sábado","domingo"),"Data inválida"))</f>
        <v/>
      </c>
      <c r="D170" s="18" t="n"/>
      <c r="E170" s="19" t="n"/>
      <c r="F170" s="19" t="n"/>
      <c r="G170" s="19" t="n"/>
      <c r="H170" s="20">
        <f>IF(COUNTA(B170,D170:G170)=0,"",IF(OR(B170="",D170="",E170="",F170="",G170=""),"",IF(AND(ISNUMBER(F170),ISNUMBER(G170)),F170+G170,"")))</f>
        <v/>
      </c>
      <c r="I170" s="33">
        <f>IF(OR(E170="",F170="",NOT(ISNUMBER(E170)),NOT(ISNUMBER(F170)),E170=0),"",IFERROR(F170/E170,""))</f>
        <v/>
      </c>
      <c r="J170" s="33">
        <f>IF(OR(E170="",H170="",NOT(ISNUMBER(E170)),NOT(ISNUMBER(H170)),E170=0),"",IFERROR(H170/E170,""))</f>
        <v/>
      </c>
      <c r="K170" s="22">
        <f>IF(COUNTA(B170,D170:G170)=0,"",IF(OR(B170="",D170="",E170="",F170="",G170=""),"Preenchimento incompleto",IF(COUNTIFS($B$2:$B$201,B170,$D$2:$D$201,D170)&gt;1,"Duplicidade: data e faixa",IF(L170="Não","Revisar dados",IF(OR(B170&lt;'Parâmetros'!$B$2,B170&gt;'Parâmetros'!$B$3),"Fora do período analisado",IF(AND(E170=0,G170&gt;0),"Procura sem oferta",IF(E170=0,"Sem oferta",IF(J170&gt;='Parâmetros'!$B$6,"Pico de procura",IF(I170&gt;='Parâmetros'!$B$5,"Alta ocupação",IF(AND(I170&lt;'Parâmetros'!$B$4,G170=0),"Baixa utilização","Normal"))))))))))</f>
        <v/>
      </c>
      <c r="L170" s="16">
        <f>IF(COUNTA(B170,D170:G170)=0,"",IF(OR(B170="",D170="",E170="",F170="",G170=""),"Não",IF(OR(NOT(ISNUMBER(B170)),NOT(ISNUMBER(E170)),NOT(ISNUMBER(F170)),NOT(ISNUMBER(G170))),"Não",IF(AND(B170=INT(B170),B170&lt;=TODAY(),COUNTIF('Parâmetros'!$E$2:$E$6,D170)=1,E170=INT(E170),F170=INT(F170),G170=INT(G170),E170&gt;=0,F170&gt;=0,G170&gt;=0,F170&lt;=E170,COUNTIFS($B$2:$B$201,B170,$D$2:$D$201,D170)=1),"Sim","Não"))))</f>
        <v/>
      </c>
      <c r="M170" s="12" t="n"/>
    </row>
    <row r="171" ht="22" customHeight="1">
      <c r="A171" s="16">
        <f>IF(B171="","","REG-"&amp;TEXT(ROW()-1,"000"))</f>
        <v/>
      </c>
      <c r="B171" s="17" t="n"/>
      <c r="C171" s="16">
        <f>IF(B171="","",IFERROR(CHOOSE(WEEKDAY(B171,2),"segunda-feira","terça-feira","quarta-feira","quinta-feira","sexta-feira","sábado","domingo"),"Data inválida"))</f>
        <v/>
      </c>
      <c r="D171" s="18" t="n"/>
      <c r="E171" s="19" t="n"/>
      <c r="F171" s="19" t="n"/>
      <c r="G171" s="19" t="n"/>
      <c r="H171" s="20">
        <f>IF(COUNTA(B171,D171:G171)=0,"",IF(OR(B171="",D171="",E171="",F171="",G171=""),"",IF(AND(ISNUMBER(F171),ISNUMBER(G171)),F171+G171,"")))</f>
        <v/>
      </c>
      <c r="I171" s="33">
        <f>IF(OR(E171="",F171="",NOT(ISNUMBER(E171)),NOT(ISNUMBER(F171)),E171=0),"",IFERROR(F171/E171,""))</f>
        <v/>
      </c>
      <c r="J171" s="33">
        <f>IF(OR(E171="",H171="",NOT(ISNUMBER(E171)),NOT(ISNUMBER(H171)),E171=0),"",IFERROR(H171/E171,""))</f>
        <v/>
      </c>
      <c r="K171" s="22">
        <f>IF(COUNTA(B171,D171:G171)=0,"",IF(OR(B171="",D171="",E171="",F171="",G171=""),"Preenchimento incompleto",IF(COUNTIFS($B$2:$B$201,B171,$D$2:$D$201,D171)&gt;1,"Duplicidade: data e faixa",IF(L171="Não","Revisar dados",IF(OR(B171&lt;'Parâmetros'!$B$2,B171&gt;'Parâmetros'!$B$3),"Fora do período analisado",IF(AND(E171=0,G171&gt;0),"Procura sem oferta",IF(E171=0,"Sem oferta",IF(J171&gt;='Parâmetros'!$B$6,"Pico de procura",IF(I171&gt;='Parâmetros'!$B$5,"Alta ocupação",IF(AND(I171&lt;'Parâmetros'!$B$4,G171=0),"Baixa utilização","Normal"))))))))))</f>
        <v/>
      </c>
      <c r="L171" s="16">
        <f>IF(COUNTA(B171,D171:G171)=0,"",IF(OR(B171="",D171="",E171="",F171="",G171=""),"Não",IF(OR(NOT(ISNUMBER(B171)),NOT(ISNUMBER(E171)),NOT(ISNUMBER(F171)),NOT(ISNUMBER(G171))),"Não",IF(AND(B171=INT(B171),B171&lt;=TODAY(),COUNTIF('Parâmetros'!$E$2:$E$6,D171)=1,E171=INT(E171),F171=INT(F171),G171=INT(G171),E171&gt;=0,F171&gt;=0,G171&gt;=0,F171&lt;=E171,COUNTIFS($B$2:$B$201,B171,$D$2:$D$201,D171)=1),"Sim","Não"))))</f>
        <v/>
      </c>
      <c r="M171" s="12" t="n"/>
    </row>
    <row r="172" ht="22" customHeight="1">
      <c r="A172" s="16">
        <f>IF(B172="","","REG-"&amp;TEXT(ROW()-1,"000"))</f>
        <v/>
      </c>
      <c r="B172" s="17" t="n"/>
      <c r="C172" s="16">
        <f>IF(B172="","",IFERROR(CHOOSE(WEEKDAY(B172,2),"segunda-feira","terça-feira","quarta-feira","quinta-feira","sexta-feira","sábado","domingo"),"Data inválida"))</f>
        <v/>
      </c>
      <c r="D172" s="18" t="n"/>
      <c r="E172" s="19" t="n"/>
      <c r="F172" s="19" t="n"/>
      <c r="G172" s="19" t="n"/>
      <c r="H172" s="20">
        <f>IF(COUNTA(B172,D172:G172)=0,"",IF(OR(B172="",D172="",E172="",F172="",G172=""),"",IF(AND(ISNUMBER(F172),ISNUMBER(G172)),F172+G172,"")))</f>
        <v/>
      </c>
      <c r="I172" s="33">
        <f>IF(OR(E172="",F172="",NOT(ISNUMBER(E172)),NOT(ISNUMBER(F172)),E172=0),"",IFERROR(F172/E172,""))</f>
        <v/>
      </c>
      <c r="J172" s="33">
        <f>IF(OR(E172="",H172="",NOT(ISNUMBER(E172)),NOT(ISNUMBER(H172)),E172=0),"",IFERROR(H172/E172,""))</f>
        <v/>
      </c>
      <c r="K172" s="22">
        <f>IF(COUNTA(B172,D172:G172)=0,"",IF(OR(B172="",D172="",E172="",F172="",G172=""),"Preenchimento incompleto",IF(COUNTIFS($B$2:$B$201,B172,$D$2:$D$201,D172)&gt;1,"Duplicidade: data e faixa",IF(L172="Não","Revisar dados",IF(OR(B172&lt;'Parâmetros'!$B$2,B172&gt;'Parâmetros'!$B$3),"Fora do período analisado",IF(AND(E172=0,G172&gt;0),"Procura sem oferta",IF(E172=0,"Sem oferta",IF(J172&gt;='Parâmetros'!$B$6,"Pico de procura",IF(I172&gt;='Parâmetros'!$B$5,"Alta ocupação",IF(AND(I172&lt;'Parâmetros'!$B$4,G172=0),"Baixa utilização","Normal"))))))))))</f>
        <v/>
      </c>
      <c r="L172" s="16">
        <f>IF(COUNTA(B172,D172:G172)=0,"",IF(OR(B172="",D172="",E172="",F172="",G172=""),"Não",IF(OR(NOT(ISNUMBER(B172)),NOT(ISNUMBER(E172)),NOT(ISNUMBER(F172)),NOT(ISNUMBER(G172))),"Não",IF(AND(B172=INT(B172),B172&lt;=TODAY(),COUNTIF('Parâmetros'!$E$2:$E$6,D172)=1,E172=INT(E172),F172=INT(F172),G172=INT(G172),E172&gt;=0,F172&gt;=0,G172&gt;=0,F172&lt;=E172,COUNTIFS($B$2:$B$201,B172,$D$2:$D$201,D172)=1),"Sim","Não"))))</f>
        <v/>
      </c>
      <c r="M172" s="12" t="n"/>
    </row>
    <row r="173" ht="22" customHeight="1">
      <c r="A173" s="16">
        <f>IF(B173="","","REG-"&amp;TEXT(ROW()-1,"000"))</f>
        <v/>
      </c>
      <c r="B173" s="17" t="n"/>
      <c r="C173" s="16">
        <f>IF(B173="","",IFERROR(CHOOSE(WEEKDAY(B173,2),"segunda-feira","terça-feira","quarta-feira","quinta-feira","sexta-feira","sábado","domingo"),"Data inválida"))</f>
        <v/>
      </c>
      <c r="D173" s="18" t="n"/>
      <c r="E173" s="19" t="n"/>
      <c r="F173" s="19" t="n"/>
      <c r="G173" s="19" t="n"/>
      <c r="H173" s="20">
        <f>IF(COUNTA(B173,D173:G173)=0,"",IF(OR(B173="",D173="",E173="",F173="",G173=""),"",IF(AND(ISNUMBER(F173),ISNUMBER(G173)),F173+G173,"")))</f>
        <v/>
      </c>
      <c r="I173" s="33">
        <f>IF(OR(E173="",F173="",NOT(ISNUMBER(E173)),NOT(ISNUMBER(F173)),E173=0),"",IFERROR(F173/E173,""))</f>
        <v/>
      </c>
      <c r="J173" s="33">
        <f>IF(OR(E173="",H173="",NOT(ISNUMBER(E173)),NOT(ISNUMBER(H173)),E173=0),"",IFERROR(H173/E173,""))</f>
        <v/>
      </c>
      <c r="K173" s="22">
        <f>IF(COUNTA(B173,D173:G173)=0,"",IF(OR(B173="",D173="",E173="",F173="",G173=""),"Preenchimento incompleto",IF(COUNTIFS($B$2:$B$201,B173,$D$2:$D$201,D173)&gt;1,"Duplicidade: data e faixa",IF(L173="Não","Revisar dados",IF(OR(B173&lt;'Parâmetros'!$B$2,B173&gt;'Parâmetros'!$B$3),"Fora do período analisado",IF(AND(E173=0,G173&gt;0),"Procura sem oferta",IF(E173=0,"Sem oferta",IF(J173&gt;='Parâmetros'!$B$6,"Pico de procura",IF(I173&gt;='Parâmetros'!$B$5,"Alta ocupação",IF(AND(I173&lt;'Parâmetros'!$B$4,G173=0),"Baixa utilização","Normal"))))))))))</f>
        <v/>
      </c>
      <c r="L173" s="16">
        <f>IF(COUNTA(B173,D173:G173)=0,"",IF(OR(B173="",D173="",E173="",F173="",G173=""),"Não",IF(OR(NOT(ISNUMBER(B173)),NOT(ISNUMBER(E173)),NOT(ISNUMBER(F173)),NOT(ISNUMBER(G173))),"Não",IF(AND(B173=INT(B173),B173&lt;=TODAY(),COUNTIF('Parâmetros'!$E$2:$E$6,D173)=1,E173=INT(E173),F173=INT(F173),G173=INT(G173),E173&gt;=0,F173&gt;=0,G173&gt;=0,F173&lt;=E173,COUNTIFS($B$2:$B$201,B173,$D$2:$D$201,D173)=1),"Sim","Não"))))</f>
        <v/>
      </c>
      <c r="M173" s="12" t="n"/>
    </row>
    <row r="174" ht="22" customHeight="1">
      <c r="A174" s="16">
        <f>IF(B174="","","REG-"&amp;TEXT(ROW()-1,"000"))</f>
        <v/>
      </c>
      <c r="B174" s="17" t="n"/>
      <c r="C174" s="16">
        <f>IF(B174="","",IFERROR(CHOOSE(WEEKDAY(B174,2),"segunda-feira","terça-feira","quarta-feira","quinta-feira","sexta-feira","sábado","domingo"),"Data inválida"))</f>
        <v/>
      </c>
      <c r="D174" s="18" t="n"/>
      <c r="E174" s="19" t="n"/>
      <c r="F174" s="19" t="n"/>
      <c r="G174" s="19" t="n"/>
      <c r="H174" s="20">
        <f>IF(COUNTA(B174,D174:G174)=0,"",IF(OR(B174="",D174="",E174="",F174="",G174=""),"",IF(AND(ISNUMBER(F174),ISNUMBER(G174)),F174+G174,"")))</f>
        <v/>
      </c>
      <c r="I174" s="33">
        <f>IF(OR(E174="",F174="",NOT(ISNUMBER(E174)),NOT(ISNUMBER(F174)),E174=0),"",IFERROR(F174/E174,""))</f>
        <v/>
      </c>
      <c r="J174" s="33">
        <f>IF(OR(E174="",H174="",NOT(ISNUMBER(E174)),NOT(ISNUMBER(H174)),E174=0),"",IFERROR(H174/E174,""))</f>
        <v/>
      </c>
      <c r="K174" s="22">
        <f>IF(COUNTA(B174,D174:G174)=0,"",IF(OR(B174="",D174="",E174="",F174="",G174=""),"Preenchimento incompleto",IF(COUNTIFS($B$2:$B$201,B174,$D$2:$D$201,D174)&gt;1,"Duplicidade: data e faixa",IF(L174="Não","Revisar dados",IF(OR(B174&lt;'Parâmetros'!$B$2,B174&gt;'Parâmetros'!$B$3),"Fora do período analisado",IF(AND(E174=0,G174&gt;0),"Procura sem oferta",IF(E174=0,"Sem oferta",IF(J174&gt;='Parâmetros'!$B$6,"Pico de procura",IF(I174&gt;='Parâmetros'!$B$5,"Alta ocupação",IF(AND(I174&lt;'Parâmetros'!$B$4,G174=0),"Baixa utilização","Normal"))))))))))</f>
        <v/>
      </c>
      <c r="L174" s="16">
        <f>IF(COUNTA(B174,D174:G174)=0,"",IF(OR(B174="",D174="",E174="",F174="",G174=""),"Não",IF(OR(NOT(ISNUMBER(B174)),NOT(ISNUMBER(E174)),NOT(ISNUMBER(F174)),NOT(ISNUMBER(G174))),"Não",IF(AND(B174=INT(B174),B174&lt;=TODAY(),COUNTIF('Parâmetros'!$E$2:$E$6,D174)=1,E174=INT(E174),F174=INT(F174),G174=INT(G174),E174&gt;=0,F174&gt;=0,G174&gt;=0,F174&lt;=E174,COUNTIFS($B$2:$B$201,B174,$D$2:$D$201,D174)=1),"Sim","Não"))))</f>
        <v/>
      </c>
      <c r="M174" s="12" t="n"/>
    </row>
    <row r="175" ht="22" customHeight="1">
      <c r="A175" s="16">
        <f>IF(B175="","","REG-"&amp;TEXT(ROW()-1,"000"))</f>
        <v/>
      </c>
      <c r="B175" s="17" t="n"/>
      <c r="C175" s="16">
        <f>IF(B175="","",IFERROR(CHOOSE(WEEKDAY(B175,2),"segunda-feira","terça-feira","quarta-feira","quinta-feira","sexta-feira","sábado","domingo"),"Data inválida"))</f>
        <v/>
      </c>
      <c r="D175" s="18" t="n"/>
      <c r="E175" s="19" t="n"/>
      <c r="F175" s="19" t="n"/>
      <c r="G175" s="19" t="n"/>
      <c r="H175" s="20">
        <f>IF(COUNTA(B175,D175:G175)=0,"",IF(OR(B175="",D175="",E175="",F175="",G175=""),"",IF(AND(ISNUMBER(F175),ISNUMBER(G175)),F175+G175,"")))</f>
        <v/>
      </c>
      <c r="I175" s="33">
        <f>IF(OR(E175="",F175="",NOT(ISNUMBER(E175)),NOT(ISNUMBER(F175)),E175=0),"",IFERROR(F175/E175,""))</f>
        <v/>
      </c>
      <c r="J175" s="33">
        <f>IF(OR(E175="",H175="",NOT(ISNUMBER(E175)),NOT(ISNUMBER(H175)),E175=0),"",IFERROR(H175/E175,""))</f>
        <v/>
      </c>
      <c r="K175" s="22">
        <f>IF(COUNTA(B175,D175:G175)=0,"",IF(OR(B175="",D175="",E175="",F175="",G175=""),"Preenchimento incompleto",IF(COUNTIFS($B$2:$B$201,B175,$D$2:$D$201,D175)&gt;1,"Duplicidade: data e faixa",IF(L175="Não","Revisar dados",IF(OR(B175&lt;'Parâmetros'!$B$2,B175&gt;'Parâmetros'!$B$3),"Fora do período analisado",IF(AND(E175=0,G175&gt;0),"Procura sem oferta",IF(E175=0,"Sem oferta",IF(J175&gt;='Parâmetros'!$B$6,"Pico de procura",IF(I175&gt;='Parâmetros'!$B$5,"Alta ocupação",IF(AND(I175&lt;'Parâmetros'!$B$4,G175=0),"Baixa utilização","Normal"))))))))))</f>
        <v/>
      </c>
      <c r="L175" s="16">
        <f>IF(COUNTA(B175,D175:G175)=0,"",IF(OR(B175="",D175="",E175="",F175="",G175=""),"Não",IF(OR(NOT(ISNUMBER(B175)),NOT(ISNUMBER(E175)),NOT(ISNUMBER(F175)),NOT(ISNUMBER(G175))),"Não",IF(AND(B175=INT(B175),B175&lt;=TODAY(),COUNTIF('Parâmetros'!$E$2:$E$6,D175)=1,E175=INT(E175),F175=INT(F175),G175=INT(G175),E175&gt;=0,F175&gt;=0,G175&gt;=0,F175&lt;=E175,COUNTIFS($B$2:$B$201,B175,$D$2:$D$201,D175)=1),"Sim","Não"))))</f>
        <v/>
      </c>
      <c r="M175" s="12" t="n"/>
    </row>
    <row r="176" ht="22" customHeight="1">
      <c r="A176" s="16">
        <f>IF(B176="","","REG-"&amp;TEXT(ROW()-1,"000"))</f>
        <v/>
      </c>
      <c r="B176" s="17" t="n"/>
      <c r="C176" s="16">
        <f>IF(B176="","",IFERROR(CHOOSE(WEEKDAY(B176,2),"segunda-feira","terça-feira","quarta-feira","quinta-feira","sexta-feira","sábado","domingo"),"Data inválida"))</f>
        <v/>
      </c>
      <c r="D176" s="18" t="n"/>
      <c r="E176" s="19" t="n"/>
      <c r="F176" s="19" t="n"/>
      <c r="G176" s="19" t="n"/>
      <c r="H176" s="20">
        <f>IF(COUNTA(B176,D176:G176)=0,"",IF(OR(B176="",D176="",E176="",F176="",G176=""),"",IF(AND(ISNUMBER(F176),ISNUMBER(G176)),F176+G176,"")))</f>
        <v/>
      </c>
      <c r="I176" s="33">
        <f>IF(OR(E176="",F176="",NOT(ISNUMBER(E176)),NOT(ISNUMBER(F176)),E176=0),"",IFERROR(F176/E176,""))</f>
        <v/>
      </c>
      <c r="J176" s="33">
        <f>IF(OR(E176="",H176="",NOT(ISNUMBER(E176)),NOT(ISNUMBER(H176)),E176=0),"",IFERROR(H176/E176,""))</f>
        <v/>
      </c>
      <c r="K176" s="22">
        <f>IF(COUNTA(B176,D176:G176)=0,"",IF(OR(B176="",D176="",E176="",F176="",G176=""),"Preenchimento incompleto",IF(COUNTIFS($B$2:$B$201,B176,$D$2:$D$201,D176)&gt;1,"Duplicidade: data e faixa",IF(L176="Não","Revisar dados",IF(OR(B176&lt;'Parâmetros'!$B$2,B176&gt;'Parâmetros'!$B$3),"Fora do período analisado",IF(AND(E176=0,G176&gt;0),"Procura sem oferta",IF(E176=0,"Sem oferta",IF(J176&gt;='Parâmetros'!$B$6,"Pico de procura",IF(I176&gt;='Parâmetros'!$B$5,"Alta ocupação",IF(AND(I176&lt;'Parâmetros'!$B$4,G176=0),"Baixa utilização","Normal"))))))))))</f>
        <v/>
      </c>
      <c r="L176" s="16">
        <f>IF(COUNTA(B176,D176:G176)=0,"",IF(OR(B176="",D176="",E176="",F176="",G176=""),"Não",IF(OR(NOT(ISNUMBER(B176)),NOT(ISNUMBER(E176)),NOT(ISNUMBER(F176)),NOT(ISNUMBER(G176))),"Não",IF(AND(B176=INT(B176),B176&lt;=TODAY(),COUNTIF('Parâmetros'!$E$2:$E$6,D176)=1,E176=INT(E176),F176=INT(F176),G176=INT(G176),E176&gt;=0,F176&gt;=0,G176&gt;=0,F176&lt;=E176,COUNTIFS($B$2:$B$201,B176,$D$2:$D$201,D176)=1),"Sim","Não"))))</f>
        <v/>
      </c>
      <c r="M176" s="12" t="n"/>
    </row>
    <row r="177" ht="22" customHeight="1">
      <c r="A177" s="16">
        <f>IF(B177="","","REG-"&amp;TEXT(ROW()-1,"000"))</f>
        <v/>
      </c>
      <c r="B177" s="17" t="n"/>
      <c r="C177" s="16">
        <f>IF(B177="","",IFERROR(CHOOSE(WEEKDAY(B177,2),"segunda-feira","terça-feira","quarta-feira","quinta-feira","sexta-feira","sábado","domingo"),"Data inválida"))</f>
        <v/>
      </c>
      <c r="D177" s="18" t="n"/>
      <c r="E177" s="19" t="n"/>
      <c r="F177" s="19" t="n"/>
      <c r="G177" s="19" t="n"/>
      <c r="H177" s="20">
        <f>IF(COUNTA(B177,D177:G177)=0,"",IF(OR(B177="",D177="",E177="",F177="",G177=""),"",IF(AND(ISNUMBER(F177),ISNUMBER(G177)),F177+G177,"")))</f>
        <v/>
      </c>
      <c r="I177" s="33">
        <f>IF(OR(E177="",F177="",NOT(ISNUMBER(E177)),NOT(ISNUMBER(F177)),E177=0),"",IFERROR(F177/E177,""))</f>
        <v/>
      </c>
      <c r="J177" s="33">
        <f>IF(OR(E177="",H177="",NOT(ISNUMBER(E177)),NOT(ISNUMBER(H177)),E177=0),"",IFERROR(H177/E177,""))</f>
        <v/>
      </c>
      <c r="K177" s="22">
        <f>IF(COUNTA(B177,D177:G177)=0,"",IF(OR(B177="",D177="",E177="",F177="",G177=""),"Preenchimento incompleto",IF(COUNTIFS($B$2:$B$201,B177,$D$2:$D$201,D177)&gt;1,"Duplicidade: data e faixa",IF(L177="Não","Revisar dados",IF(OR(B177&lt;'Parâmetros'!$B$2,B177&gt;'Parâmetros'!$B$3),"Fora do período analisado",IF(AND(E177=0,G177&gt;0),"Procura sem oferta",IF(E177=0,"Sem oferta",IF(J177&gt;='Parâmetros'!$B$6,"Pico de procura",IF(I177&gt;='Parâmetros'!$B$5,"Alta ocupação",IF(AND(I177&lt;'Parâmetros'!$B$4,G177=0),"Baixa utilização","Normal"))))))))))</f>
        <v/>
      </c>
      <c r="L177" s="16">
        <f>IF(COUNTA(B177,D177:G177)=0,"",IF(OR(B177="",D177="",E177="",F177="",G177=""),"Não",IF(OR(NOT(ISNUMBER(B177)),NOT(ISNUMBER(E177)),NOT(ISNUMBER(F177)),NOT(ISNUMBER(G177))),"Não",IF(AND(B177=INT(B177),B177&lt;=TODAY(),COUNTIF('Parâmetros'!$E$2:$E$6,D177)=1,E177=INT(E177),F177=INT(F177),G177=INT(G177),E177&gt;=0,F177&gt;=0,G177&gt;=0,F177&lt;=E177,COUNTIFS($B$2:$B$201,B177,$D$2:$D$201,D177)=1),"Sim","Não"))))</f>
        <v/>
      </c>
      <c r="M177" s="12" t="n"/>
    </row>
    <row r="178" ht="22" customHeight="1">
      <c r="A178" s="16">
        <f>IF(B178="","","REG-"&amp;TEXT(ROW()-1,"000"))</f>
        <v/>
      </c>
      <c r="B178" s="17" t="n"/>
      <c r="C178" s="16">
        <f>IF(B178="","",IFERROR(CHOOSE(WEEKDAY(B178,2),"segunda-feira","terça-feira","quarta-feira","quinta-feira","sexta-feira","sábado","domingo"),"Data inválida"))</f>
        <v/>
      </c>
      <c r="D178" s="18" t="n"/>
      <c r="E178" s="19" t="n"/>
      <c r="F178" s="19" t="n"/>
      <c r="G178" s="19" t="n"/>
      <c r="H178" s="20">
        <f>IF(COUNTA(B178,D178:G178)=0,"",IF(OR(B178="",D178="",E178="",F178="",G178=""),"",IF(AND(ISNUMBER(F178),ISNUMBER(G178)),F178+G178,"")))</f>
        <v/>
      </c>
      <c r="I178" s="33">
        <f>IF(OR(E178="",F178="",NOT(ISNUMBER(E178)),NOT(ISNUMBER(F178)),E178=0),"",IFERROR(F178/E178,""))</f>
        <v/>
      </c>
      <c r="J178" s="33">
        <f>IF(OR(E178="",H178="",NOT(ISNUMBER(E178)),NOT(ISNUMBER(H178)),E178=0),"",IFERROR(H178/E178,""))</f>
        <v/>
      </c>
      <c r="K178" s="22">
        <f>IF(COUNTA(B178,D178:G178)=0,"",IF(OR(B178="",D178="",E178="",F178="",G178=""),"Preenchimento incompleto",IF(COUNTIFS($B$2:$B$201,B178,$D$2:$D$201,D178)&gt;1,"Duplicidade: data e faixa",IF(L178="Não","Revisar dados",IF(OR(B178&lt;'Parâmetros'!$B$2,B178&gt;'Parâmetros'!$B$3),"Fora do período analisado",IF(AND(E178=0,G178&gt;0),"Procura sem oferta",IF(E178=0,"Sem oferta",IF(J178&gt;='Parâmetros'!$B$6,"Pico de procura",IF(I178&gt;='Parâmetros'!$B$5,"Alta ocupação",IF(AND(I178&lt;'Parâmetros'!$B$4,G178=0),"Baixa utilização","Normal"))))))))))</f>
        <v/>
      </c>
      <c r="L178" s="16">
        <f>IF(COUNTA(B178,D178:G178)=0,"",IF(OR(B178="",D178="",E178="",F178="",G178=""),"Não",IF(OR(NOT(ISNUMBER(B178)),NOT(ISNUMBER(E178)),NOT(ISNUMBER(F178)),NOT(ISNUMBER(G178))),"Não",IF(AND(B178=INT(B178),B178&lt;=TODAY(),COUNTIF('Parâmetros'!$E$2:$E$6,D178)=1,E178=INT(E178),F178=INT(F178),G178=INT(G178),E178&gt;=0,F178&gt;=0,G178&gt;=0,F178&lt;=E178,COUNTIFS($B$2:$B$201,B178,$D$2:$D$201,D178)=1),"Sim","Não"))))</f>
        <v/>
      </c>
      <c r="M178" s="12" t="n"/>
    </row>
    <row r="179" ht="22" customHeight="1">
      <c r="A179" s="16">
        <f>IF(B179="","","REG-"&amp;TEXT(ROW()-1,"000"))</f>
        <v/>
      </c>
      <c r="B179" s="17" t="n"/>
      <c r="C179" s="16">
        <f>IF(B179="","",IFERROR(CHOOSE(WEEKDAY(B179,2),"segunda-feira","terça-feira","quarta-feira","quinta-feira","sexta-feira","sábado","domingo"),"Data inválida"))</f>
        <v/>
      </c>
      <c r="D179" s="18" t="n"/>
      <c r="E179" s="19" t="n"/>
      <c r="F179" s="19" t="n"/>
      <c r="G179" s="19" t="n"/>
      <c r="H179" s="20">
        <f>IF(COUNTA(B179,D179:G179)=0,"",IF(OR(B179="",D179="",E179="",F179="",G179=""),"",IF(AND(ISNUMBER(F179),ISNUMBER(G179)),F179+G179,"")))</f>
        <v/>
      </c>
      <c r="I179" s="33">
        <f>IF(OR(E179="",F179="",NOT(ISNUMBER(E179)),NOT(ISNUMBER(F179)),E179=0),"",IFERROR(F179/E179,""))</f>
        <v/>
      </c>
      <c r="J179" s="33">
        <f>IF(OR(E179="",H179="",NOT(ISNUMBER(E179)),NOT(ISNUMBER(H179)),E179=0),"",IFERROR(H179/E179,""))</f>
        <v/>
      </c>
      <c r="K179" s="22">
        <f>IF(COUNTA(B179,D179:G179)=0,"",IF(OR(B179="",D179="",E179="",F179="",G179=""),"Preenchimento incompleto",IF(COUNTIFS($B$2:$B$201,B179,$D$2:$D$201,D179)&gt;1,"Duplicidade: data e faixa",IF(L179="Não","Revisar dados",IF(OR(B179&lt;'Parâmetros'!$B$2,B179&gt;'Parâmetros'!$B$3),"Fora do período analisado",IF(AND(E179=0,G179&gt;0),"Procura sem oferta",IF(E179=0,"Sem oferta",IF(J179&gt;='Parâmetros'!$B$6,"Pico de procura",IF(I179&gt;='Parâmetros'!$B$5,"Alta ocupação",IF(AND(I179&lt;'Parâmetros'!$B$4,G179=0),"Baixa utilização","Normal"))))))))))</f>
        <v/>
      </c>
      <c r="L179" s="16">
        <f>IF(COUNTA(B179,D179:G179)=0,"",IF(OR(B179="",D179="",E179="",F179="",G179=""),"Não",IF(OR(NOT(ISNUMBER(B179)),NOT(ISNUMBER(E179)),NOT(ISNUMBER(F179)),NOT(ISNUMBER(G179))),"Não",IF(AND(B179=INT(B179),B179&lt;=TODAY(),COUNTIF('Parâmetros'!$E$2:$E$6,D179)=1,E179=INT(E179),F179=INT(F179),G179=INT(G179),E179&gt;=0,F179&gt;=0,G179&gt;=0,F179&lt;=E179,COUNTIFS($B$2:$B$201,B179,$D$2:$D$201,D179)=1),"Sim","Não"))))</f>
        <v/>
      </c>
      <c r="M179" s="12" t="n"/>
    </row>
    <row r="180" ht="22" customHeight="1">
      <c r="A180" s="16">
        <f>IF(B180="","","REG-"&amp;TEXT(ROW()-1,"000"))</f>
        <v/>
      </c>
      <c r="B180" s="17" t="n"/>
      <c r="C180" s="16">
        <f>IF(B180="","",IFERROR(CHOOSE(WEEKDAY(B180,2),"segunda-feira","terça-feira","quarta-feira","quinta-feira","sexta-feira","sábado","domingo"),"Data inválida"))</f>
        <v/>
      </c>
      <c r="D180" s="18" t="n"/>
      <c r="E180" s="19" t="n"/>
      <c r="F180" s="19" t="n"/>
      <c r="G180" s="19" t="n"/>
      <c r="H180" s="20">
        <f>IF(COUNTA(B180,D180:G180)=0,"",IF(OR(B180="",D180="",E180="",F180="",G180=""),"",IF(AND(ISNUMBER(F180),ISNUMBER(G180)),F180+G180,"")))</f>
        <v/>
      </c>
      <c r="I180" s="33">
        <f>IF(OR(E180="",F180="",NOT(ISNUMBER(E180)),NOT(ISNUMBER(F180)),E180=0),"",IFERROR(F180/E180,""))</f>
        <v/>
      </c>
      <c r="J180" s="33">
        <f>IF(OR(E180="",H180="",NOT(ISNUMBER(E180)),NOT(ISNUMBER(H180)),E180=0),"",IFERROR(H180/E180,""))</f>
        <v/>
      </c>
      <c r="K180" s="22">
        <f>IF(COUNTA(B180,D180:G180)=0,"",IF(OR(B180="",D180="",E180="",F180="",G180=""),"Preenchimento incompleto",IF(COUNTIFS($B$2:$B$201,B180,$D$2:$D$201,D180)&gt;1,"Duplicidade: data e faixa",IF(L180="Não","Revisar dados",IF(OR(B180&lt;'Parâmetros'!$B$2,B180&gt;'Parâmetros'!$B$3),"Fora do período analisado",IF(AND(E180=0,G180&gt;0),"Procura sem oferta",IF(E180=0,"Sem oferta",IF(J180&gt;='Parâmetros'!$B$6,"Pico de procura",IF(I180&gt;='Parâmetros'!$B$5,"Alta ocupação",IF(AND(I180&lt;'Parâmetros'!$B$4,G180=0),"Baixa utilização","Normal"))))))))))</f>
        <v/>
      </c>
      <c r="L180" s="16">
        <f>IF(COUNTA(B180,D180:G180)=0,"",IF(OR(B180="",D180="",E180="",F180="",G180=""),"Não",IF(OR(NOT(ISNUMBER(B180)),NOT(ISNUMBER(E180)),NOT(ISNUMBER(F180)),NOT(ISNUMBER(G180))),"Não",IF(AND(B180=INT(B180),B180&lt;=TODAY(),COUNTIF('Parâmetros'!$E$2:$E$6,D180)=1,E180=INT(E180),F180=INT(F180),G180=INT(G180),E180&gt;=0,F180&gt;=0,G180&gt;=0,F180&lt;=E180,COUNTIFS($B$2:$B$201,B180,$D$2:$D$201,D180)=1),"Sim","Não"))))</f>
        <v/>
      </c>
      <c r="M180" s="12" t="n"/>
    </row>
    <row r="181" ht="22" customHeight="1">
      <c r="A181" s="16">
        <f>IF(B181="","","REG-"&amp;TEXT(ROW()-1,"000"))</f>
        <v/>
      </c>
      <c r="B181" s="17" t="n"/>
      <c r="C181" s="16">
        <f>IF(B181="","",IFERROR(CHOOSE(WEEKDAY(B181,2),"segunda-feira","terça-feira","quarta-feira","quinta-feira","sexta-feira","sábado","domingo"),"Data inválida"))</f>
        <v/>
      </c>
      <c r="D181" s="18" t="n"/>
      <c r="E181" s="19" t="n"/>
      <c r="F181" s="19" t="n"/>
      <c r="G181" s="19" t="n"/>
      <c r="H181" s="20">
        <f>IF(COUNTA(B181,D181:G181)=0,"",IF(OR(B181="",D181="",E181="",F181="",G181=""),"",IF(AND(ISNUMBER(F181),ISNUMBER(G181)),F181+G181,"")))</f>
        <v/>
      </c>
      <c r="I181" s="33">
        <f>IF(OR(E181="",F181="",NOT(ISNUMBER(E181)),NOT(ISNUMBER(F181)),E181=0),"",IFERROR(F181/E181,""))</f>
        <v/>
      </c>
      <c r="J181" s="33">
        <f>IF(OR(E181="",H181="",NOT(ISNUMBER(E181)),NOT(ISNUMBER(H181)),E181=0),"",IFERROR(H181/E181,""))</f>
        <v/>
      </c>
      <c r="K181" s="22">
        <f>IF(COUNTA(B181,D181:G181)=0,"",IF(OR(B181="",D181="",E181="",F181="",G181=""),"Preenchimento incompleto",IF(COUNTIFS($B$2:$B$201,B181,$D$2:$D$201,D181)&gt;1,"Duplicidade: data e faixa",IF(L181="Não","Revisar dados",IF(OR(B181&lt;'Parâmetros'!$B$2,B181&gt;'Parâmetros'!$B$3),"Fora do período analisado",IF(AND(E181=0,G181&gt;0),"Procura sem oferta",IF(E181=0,"Sem oferta",IF(J181&gt;='Parâmetros'!$B$6,"Pico de procura",IF(I181&gt;='Parâmetros'!$B$5,"Alta ocupação",IF(AND(I181&lt;'Parâmetros'!$B$4,G181=0),"Baixa utilização","Normal"))))))))))</f>
        <v/>
      </c>
      <c r="L181" s="16">
        <f>IF(COUNTA(B181,D181:G181)=0,"",IF(OR(B181="",D181="",E181="",F181="",G181=""),"Não",IF(OR(NOT(ISNUMBER(B181)),NOT(ISNUMBER(E181)),NOT(ISNUMBER(F181)),NOT(ISNUMBER(G181))),"Não",IF(AND(B181=INT(B181),B181&lt;=TODAY(),COUNTIF('Parâmetros'!$E$2:$E$6,D181)=1,E181=INT(E181),F181=INT(F181),G181=INT(G181),E181&gt;=0,F181&gt;=0,G181&gt;=0,F181&lt;=E181,COUNTIFS($B$2:$B$201,B181,$D$2:$D$201,D181)=1),"Sim","Não"))))</f>
        <v/>
      </c>
      <c r="M181" s="12" t="n"/>
    </row>
    <row r="182" ht="22" customHeight="1">
      <c r="A182" s="16">
        <f>IF(B182="","","REG-"&amp;TEXT(ROW()-1,"000"))</f>
        <v/>
      </c>
      <c r="B182" s="17" t="n"/>
      <c r="C182" s="16">
        <f>IF(B182="","",IFERROR(CHOOSE(WEEKDAY(B182,2),"segunda-feira","terça-feira","quarta-feira","quinta-feira","sexta-feira","sábado","domingo"),"Data inválida"))</f>
        <v/>
      </c>
      <c r="D182" s="18" t="n"/>
      <c r="E182" s="19" t="n"/>
      <c r="F182" s="19" t="n"/>
      <c r="G182" s="19" t="n"/>
      <c r="H182" s="20">
        <f>IF(COUNTA(B182,D182:G182)=0,"",IF(OR(B182="",D182="",E182="",F182="",G182=""),"",IF(AND(ISNUMBER(F182),ISNUMBER(G182)),F182+G182,"")))</f>
        <v/>
      </c>
      <c r="I182" s="33">
        <f>IF(OR(E182="",F182="",NOT(ISNUMBER(E182)),NOT(ISNUMBER(F182)),E182=0),"",IFERROR(F182/E182,""))</f>
        <v/>
      </c>
      <c r="J182" s="33">
        <f>IF(OR(E182="",H182="",NOT(ISNUMBER(E182)),NOT(ISNUMBER(H182)),E182=0),"",IFERROR(H182/E182,""))</f>
        <v/>
      </c>
      <c r="K182" s="22">
        <f>IF(COUNTA(B182,D182:G182)=0,"",IF(OR(B182="",D182="",E182="",F182="",G182=""),"Preenchimento incompleto",IF(COUNTIFS($B$2:$B$201,B182,$D$2:$D$201,D182)&gt;1,"Duplicidade: data e faixa",IF(L182="Não","Revisar dados",IF(OR(B182&lt;'Parâmetros'!$B$2,B182&gt;'Parâmetros'!$B$3),"Fora do período analisado",IF(AND(E182=0,G182&gt;0),"Procura sem oferta",IF(E182=0,"Sem oferta",IF(J182&gt;='Parâmetros'!$B$6,"Pico de procura",IF(I182&gt;='Parâmetros'!$B$5,"Alta ocupação",IF(AND(I182&lt;'Parâmetros'!$B$4,G182=0),"Baixa utilização","Normal"))))))))))</f>
        <v/>
      </c>
      <c r="L182" s="16">
        <f>IF(COUNTA(B182,D182:G182)=0,"",IF(OR(B182="",D182="",E182="",F182="",G182=""),"Não",IF(OR(NOT(ISNUMBER(B182)),NOT(ISNUMBER(E182)),NOT(ISNUMBER(F182)),NOT(ISNUMBER(G182))),"Não",IF(AND(B182=INT(B182),B182&lt;=TODAY(),COUNTIF('Parâmetros'!$E$2:$E$6,D182)=1,E182=INT(E182),F182=INT(F182),G182=INT(G182),E182&gt;=0,F182&gt;=0,G182&gt;=0,F182&lt;=E182,COUNTIFS($B$2:$B$201,B182,$D$2:$D$201,D182)=1),"Sim","Não"))))</f>
        <v/>
      </c>
      <c r="M182" s="12" t="n"/>
    </row>
    <row r="183" ht="22" customHeight="1">
      <c r="A183" s="16">
        <f>IF(B183="","","REG-"&amp;TEXT(ROW()-1,"000"))</f>
        <v/>
      </c>
      <c r="B183" s="17" t="n"/>
      <c r="C183" s="16">
        <f>IF(B183="","",IFERROR(CHOOSE(WEEKDAY(B183,2),"segunda-feira","terça-feira","quarta-feira","quinta-feira","sexta-feira","sábado","domingo"),"Data inválida"))</f>
        <v/>
      </c>
      <c r="D183" s="18" t="n"/>
      <c r="E183" s="19" t="n"/>
      <c r="F183" s="19" t="n"/>
      <c r="G183" s="19" t="n"/>
      <c r="H183" s="20">
        <f>IF(COUNTA(B183,D183:G183)=0,"",IF(OR(B183="",D183="",E183="",F183="",G183=""),"",IF(AND(ISNUMBER(F183),ISNUMBER(G183)),F183+G183,"")))</f>
        <v/>
      </c>
      <c r="I183" s="33">
        <f>IF(OR(E183="",F183="",NOT(ISNUMBER(E183)),NOT(ISNUMBER(F183)),E183=0),"",IFERROR(F183/E183,""))</f>
        <v/>
      </c>
      <c r="J183" s="33">
        <f>IF(OR(E183="",H183="",NOT(ISNUMBER(E183)),NOT(ISNUMBER(H183)),E183=0),"",IFERROR(H183/E183,""))</f>
        <v/>
      </c>
      <c r="K183" s="22">
        <f>IF(COUNTA(B183,D183:G183)=0,"",IF(OR(B183="",D183="",E183="",F183="",G183=""),"Preenchimento incompleto",IF(COUNTIFS($B$2:$B$201,B183,$D$2:$D$201,D183)&gt;1,"Duplicidade: data e faixa",IF(L183="Não","Revisar dados",IF(OR(B183&lt;'Parâmetros'!$B$2,B183&gt;'Parâmetros'!$B$3),"Fora do período analisado",IF(AND(E183=0,G183&gt;0),"Procura sem oferta",IF(E183=0,"Sem oferta",IF(J183&gt;='Parâmetros'!$B$6,"Pico de procura",IF(I183&gt;='Parâmetros'!$B$5,"Alta ocupação",IF(AND(I183&lt;'Parâmetros'!$B$4,G183=0),"Baixa utilização","Normal"))))))))))</f>
        <v/>
      </c>
      <c r="L183" s="16">
        <f>IF(COUNTA(B183,D183:G183)=0,"",IF(OR(B183="",D183="",E183="",F183="",G183=""),"Não",IF(OR(NOT(ISNUMBER(B183)),NOT(ISNUMBER(E183)),NOT(ISNUMBER(F183)),NOT(ISNUMBER(G183))),"Não",IF(AND(B183=INT(B183),B183&lt;=TODAY(),COUNTIF('Parâmetros'!$E$2:$E$6,D183)=1,E183=INT(E183),F183=INT(F183),G183=INT(G183),E183&gt;=0,F183&gt;=0,G183&gt;=0,F183&lt;=E183,COUNTIFS($B$2:$B$201,B183,$D$2:$D$201,D183)=1),"Sim","Não"))))</f>
        <v/>
      </c>
      <c r="M183" s="12" t="n"/>
    </row>
    <row r="184" ht="22" customHeight="1">
      <c r="A184" s="16">
        <f>IF(B184="","","REG-"&amp;TEXT(ROW()-1,"000"))</f>
        <v/>
      </c>
      <c r="B184" s="17" t="n"/>
      <c r="C184" s="16">
        <f>IF(B184="","",IFERROR(CHOOSE(WEEKDAY(B184,2),"segunda-feira","terça-feira","quarta-feira","quinta-feira","sexta-feira","sábado","domingo"),"Data inválida"))</f>
        <v/>
      </c>
      <c r="D184" s="18" t="n"/>
      <c r="E184" s="19" t="n"/>
      <c r="F184" s="19" t="n"/>
      <c r="G184" s="19" t="n"/>
      <c r="H184" s="20">
        <f>IF(COUNTA(B184,D184:G184)=0,"",IF(OR(B184="",D184="",E184="",F184="",G184=""),"",IF(AND(ISNUMBER(F184),ISNUMBER(G184)),F184+G184,"")))</f>
        <v/>
      </c>
      <c r="I184" s="33">
        <f>IF(OR(E184="",F184="",NOT(ISNUMBER(E184)),NOT(ISNUMBER(F184)),E184=0),"",IFERROR(F184/E184,""))</f>
        <v/>
      </c>
      <c r="J184" s="33">
        <f>IF(OR(E184="",H184="",NOT(ISNUMBER(E184)),NOT(ISNUMBER(H184)),E184=0),"",IFERROR(H184/E184,""))</f>
        <v/>
      </c>
      <c r="K184" s="22">
        <f>IF(COUNTA(B184,D184:G184)=0,"",IF(OR(B184="",D184="",E184="",F184="",G184=""),"Preenchimento incompleto",IF(COUNTIFS($B$2:$B$201,B184,$D$2:$D$201,D184)&gt;1,"Duplicidade: data e faixa",IF(L184="Não","Revisar dados",IF(OR(B184&lt;'Parâmetros'!$B$2,B184&gt;'Parâmetros'!$B$3),"Fora do período analisado",IF(AND(E184=0,G184&gt;0),"Procura sem oferta",IF(E184=0,"Sem oferta",IF(J184&gt;='Parâmetros'!$B$6,"Pico de procura",IF(I184&gt;='Parâmetros'!$B$5,"Alta ocupação",IF(AND(I184&lt;'Parâmetros'!$B$4,G184=0),"Baixa utilização","Normal"))))))))))</f>
        <v/>
      </c>
      <c r="L184" s="16">
        <f>IF(COUNTA(B184,D184:G184)=0,"",IF(OR(B184="",D184="",E184="",F184="",G184=""),"Não",IF(OR(NOT(ISNUMBER(B184)),NOT(ISNUMBER(E184)),NOT(ISNUMBER(F184)),NOT(ISNUMBER(G184))),"Não",IF(AND(B184=INT(B184),B184&lt;=TODAY(),COUNTIF('Parâmetros'!$E$2:$E$6,D184)=1,E184=INT(E184),F184=INT(F184),G184=INT(G184),E184&gt;=0,F184&gt;=0,G184&gt;=0,F184&lt;=E184,COUNTIFS($B$2:$B$201,B184,$D$2:$D$201,D184)=1),"Sim","Não"))))</f>
        <v/>
      </c>
      <c r="M184" s="12" t="n"/>
    </row>
    <row r="185" ht="22" customHeight="1">
      <c r="A185" s="16">
        <f>IF(B185="","","REG-"&amp;TEXT(ROW()-1,"000"))</f>
        <v/>
      </c>
      <c r="B185" s="17" t="n"/>
      <c r="C185" s="16">
        <f>IF(B185="","",IFERROR(CHOOSE(WEEKDAY(B185,2),"segunda-feira","terça-feira","quarta-feira","quinta-feira","sexta-feira","sábado","domingo"),"Data inválida"))</f>
        <v/>
      </c>
      <c r="D185" s="18" t="n"/>
      <c r="E185" s="19" t="n"/>
      <c r="F185" s="19" t="n"/>
      <c r="G185" s="19" t="n"/>
      <c r="H185" s="20">
        <f>IF(COUNTA(B185,D185:G185)=0,"",IF(OR(B185="",D185="",E185="",F185="",G185=""),"",IF(AND(ISNUMBER(F185),ISNUMBER(G185)),F185+G185,"")))</f>
        <v/>
      </c>
      <c r="I185" s="33">
        <f>IF(OR(E185="",F185="",NOT(ISNUMBER(E185)),NOT(ISNUMBER(F185)),E185=0),"",IFERROR(F185/E185,""))</f>
        <v/>
      </c>
      <c r="J185" s="33">
        <f>IF(OR(E185="",H185="",NOT(ISNUMBER(E185)),NOT(ISNUMBER(H185)),E185=0),"",IFERROR(H185/E185,""))</f>
        <v/>
      </c>
      <c r="K185" s="22">
        <f>IF(COUNTA(B185,D185:G185)=0,"",IF(OR(B185="",D185="",E185="",F185="",G185=""),"Preenchimento incompleto",IF(COUNTIFS($B$2:$B$201,B185,$D$2:$D$201,D185)&gt;1,"Duplicidade: data e faixa",IF(L185="Não","Revisar dados",IF(OR(B185&lt;'Parâmetros'!$B$2,B185&gt;'Parâmetros'!$B$3),"Fora do período analisado",IF(AND(E185=0,G185&gt;0),"Procura sem oferta",IF(E185=0,"Sem oferta",IF(J185&gt;='Parâmetros'!$B$6,"Pico de procura",IF(I185&gt;='Parâmetros'!$B$5,"Alta ocupação",IF(AND(I185&lt;'Parâmetros'!$B$4,G185=0),"Baixa utilização","Normal"))))))))))</f>
        <v/>
      </c>
      <c r="L185" s="16">
        <f>IF(COUNTA(B185,D185:G185)=0,"",IF(OR(B185="",D185="",E185="",F185="",G185=""),"Não",IF(OR(NOT(ISNUMBER(B185)),NOT(ISNUMBER(E185)),NOT(ISNUMBER(F185)),NOT(ISNUMBER(G185))),"Não",IF(AND(B185=INT(B185),B185&lt;=TODAY(),COUNTIF('Parâmetros'!$E$2:$E$6,D185)=1,E185=INT(E185),F185=INT(F185),G185=INT(G185),E185&gt;=0,F185&gt;=0,G185&gt;=0,F185&lt;=E185,COUNTIFS($B$2:$B$201,B185,$D$2:$D$201,D185)=1),"Sim","Não"))))</f>
        <v/>
      </c>
      <c r="M185" s="12" t="n"/>
    </row>
    <row r="186" ht="22" customHeight="1">
      <c r="A186" s="16">
        <f>IF(B186="","","REG-"&amp;TEXT(ROW()-1,"000"))</f>
        <v/>
      </c>
      <c r="B186" s="17" t="n"/>
      <c r="C186" s="16">
        <f>IF(B186="","",IFERROR(CHOOSE(WEEKDAY(B186,2),"segunda-feira","terça-feira","quarta-feira","quinta-feira","sexta-feira","sábado","domingo"),"Data inválida"))</f>
        <v/>
      </c>
      <c r="D186" s="18" t="n"/>
      <c r="E186" s="19" t="n"/>
      <c r="F186" s="19" t="n"/>
      <c r="G186" s="19" t="n"/>
      <c r="H186" s="20">
        <f>IF(COUNTA(B186,D186:G186)=0,"",IF(OR(B186="",D186="",E186="",F186="",G186=""),"",IF(AND(ISNUMBER(F186),ISNUMBER(G186)),F186+G186,"")))</f>
        <v/>
      </c>
      <c r="I186" s="33">
        <f>IF(OR(E186="",F186="",NOT(ISNUMBER(E186)),NOT(ISNUMBER(F186)),E186=0),"",IFERROR(F186/E186,""))</f>
        <v/>
      </c>
      <c r="J186" s="33">
        <f>IF(OR(E186="",H186="",NOT(ISNUMBER(E186)),NOT(ISNUMBER(H186)),E186=0),"",IFERROR(H186/E186,""))</f>
        <v/>
      </c>
      <c r="K186" s="22">
        <f>IF(COUNTA(B186,D186:G186)=0,"",IF(OR(B186="",D186="",E186="",F186="",G186=""),"Preenchimento incompleto",IF(COUNTIFS($B$2:$B$201,B186,$D$2:$D$201,D186)&gt;1,"Duplicidade: data e faixa",IF(L186="Não","Revisar dados",IF(OR(B186&lt;'Parâmetros'!$B$2,B186&gt;'Parâmetros'!$B$3),"Fora do período analisado",IF(AND(E186=0,G186&gt;0),"Procura sem oferta",IF(E186=0,"Sem oferta",IF(J186&gt;='Parâmetros'!$B$6,"Pico de procura",IF(I186&gt;='Parâmetros'!$B$5,"Alta ocupação",IF(AND(I186&lt;'Parâmetros'!$B$4,G186=0),"Baixa utilização","Normal"))))))))))</f>
        <v/>
      </c>
      <c r="L186" s="16">
        <f>IF(COUNTA(B186,D186:G186)=0,"",IF(OR(B186="",D186="",E186="",F186="",G186=""),"Não",IF(OR(NOT(ISNUMBER(B186)),NOT(ISNUMBER(E186)),NOT(ISNUMBER(F186)),NOT(ISNUMBER(G186))),"Não",IF(AND(B186=INT(B186),B186&lt;=TODAY(),COUNTIF('Parâmetros'!$E$2:$E$6,D186)=1,E186=INT(E186),F186=INT(F186),G186=INT(G186),E186&gt;=0,F186&gt;=0,G186&gt;=0,F186&lt;=E186,COUNTIFS($B$2:$B$201,B186,$D$2:$D$201,D186)=1),"Sim","Não"))))</f>
        <v/>
      </c>
      <c r="M186" s="12" t="n"/>
    </row>
    <row r="187" ht="22" customHeight="1">
      <c r="A187" s="16">
        <f>IF(B187="","","REG-"&amp;TEXT(ROW()-1,"000"))</f>
        <v/>
      </c>
      <c r="B187" s="17" t="n"/>
      <c r="C187" s="16">
        <f>IF(B187="","",IFERROR(CHOOSE(WEEKDAY(B187,2),"segunda-feira","terça-feira","quarta-feira","quinta-feira","sexta-feira","sábado","domingo"),"Data inválida"))</f>
        <v/>
      </c>
      <c r="D187" s="18" t="n"/>
      <c r="E187" s="19" t="n"/>
      <c r="F187" s="19" t="n"/>
      <c r="G187" s="19" t="n"/>
      <c r="H187" s="20">
        <f>IF(COUNTA(B187,D187:G187)=0,"",IF(OR(B187="",D187="",E187="",F187="",G187=""),"",IF(AND(ISNUMBER(F187),ISNUMBER(G187)),F187+G187,"")))</f>
        <v/>
      </c>
      <c r="I187" s="33">
        <f>IF(OR(E187="",F187="",NOT(ISNUMBER(E187)),NOT(ISNUMBER(F187)),E187=0),"",IFERROR(F187/E187,""))</f>
        <v/>
      </c>
      <c r="J187" s="33">
        <f>IF(OR(E187="",H187="",NOT(ISNUMBER(E187)),NOT(ISNUMBER(H187)),E187=0),"",IFERROR(H187/E187,""))</f>
        <v/>
      </c>
      <c r="K187" s="22">
        <f>IF(COUNTA(B187,D187:G187)=0,"",IF(OR(B187="",D187="",E187="",F187="",G187=""),"Preenchimento incompleto",IF(COUNTIFS($B$2:$B$201,B187,$D$2:$D$201,D187)&gt;1,"Duplicidade: data e faixa",IF(L187="Não","Revisar dados",IF(OR(B187&lt;'Parâmetros'!$B$2,B187&gt;'Parâmetros'!$B$3),"Fora do período analisado",IF(AND(E187=0,G187&gt;0),"Procura sem oferta",IF(E187=0,"Sem oferta",IF(J187&gt;='Parâmetros'!$B$6,"Pico de procura",IF(I187&gt;='Parâmetros'!$B$5,"Alta ocupação",IF(AND(I187&lt;'Parâmetros'!$B$4,G187=0),"Baixa utilização","Normal"))))))))))</f>
        <v/>
      </c>
      <c r="L187" s="16">
        <f>IF(COUNTA(B187,D187:G187)=0,"",IF(OR(B187="",D187="",E187="",F187="",G187=""),"Não",IF(OR(NOT(ISNUMBER(B187)),NOT(ISNUMBER(E187)),NOT(ISNUMBER(F187)),NOT(ISNUMBER(G187))),"Não",IF(AND(B187=INT(B187),B187&lt;=TODAY(),COUNTIF('Parâmetros'!$E$2:$E$6,D187)=1,E187=INT(E187),F187=INT(F187),G187=INT(G187),E187&gt;=0,F187&gt;=0,G187&gt;=0,F187&lt;=E187,COUNTIFS($B$2:$B$201,B187,$D$2:$D$201,D187)=1),"Sim","Não"))))</f>
        <v/>
      </c>
      <c r="M187" s="12" t="n"/>
    </row>
    <row r="188" ht="22" customHeight="1">
      <c r="A188" s="16">
        <f>IF(B188="","","REG-"&amp;TEXT(ROW()-1,"000"))</f>
        <v/>
      </c>
      <c r="B188" s="17" t="n"/>
      <c r="C188" s="16">
        <f>IF(B188="","",IFERROR(CHOOSE(WEEKDAY(B188,2),"segunda-feira","terça-feira","quarta-feira","quinta-feira","sexta-feira","sábado","domingo"),"Data inválida"))</f>
        <v/>
      </c>
      <c r="D188" s="18" t="n"/>
      <c r="E188" s="19" t="n"/>
      <c r="F188" s="19" t="n"/>
      <c r="G188" s="19" t="n"/>
      <c r="H188" s="20">
        <f>IF(COUNTA(B188,D188:G188)=0,"",IF(OR(B188="",D188="",E188="",F188="",G188=""),"",IF(AND(ISNUMBER(F188),ISNUMBER(G188)),F188+G188,"")))</f>
        <v/>
      </c>
      <c r="I188" s="33">
        <f>IF(OR(E188="",F188="",NOT(ISNUMBER(E188)),NOT(ISNUMBER(F188)),E188=0),"",IFERROR(F188/E188,""))</f>
        <v/>
      </c>
      <c r="J188" s="33">
        <f>IF(OR(E188="",H188="",NOT(ISNUMBER(E188)),NOT(ISNUMBER(H188)),E188=0),"",IFERROR(H188/E188,""))</f>
        <v/>
      </c>
      <c r="K188" s="22">
        <f>IF(COUNTA(B188,D188:G188)=0,"",IF(OR(B188="",D188="",E188="",F188="",G188=""),"Preenchimento incompleto",IF(COUNTIFS($B$2:$B$201,B188,$D$2:$D$201,D188)&gt;1,"Duplicidade: data e faixa",IF(L188="Não","Revisar dados",IF(OR(B188&lt;'Parâmetros'!$B$2,B188&gt;'Parâmetros'!$B$3),"Fora do período analisado",IF(AND(E188=0,G188&gt;0),"Procura sem oferta",IF(E188=0,"Sem oferta",IF(J188&gt;='Parâmetros'!$B$6,"Pico de procura",IF(I188&gt;='Parâmetros'!$B$5,"Alta ocupação",IF(AND(I188&lt;'Parâmetros'!$B$4,G188=0),"Baixa utilização","Normal"))))))))))</f>
        <v/>
      </c>
      <c r="L188" s="16">
        <f>IF(COUNTA(B188,D188:G188)=0,"",IF(OR(B188="",D188="",E188="",F188="",G188=""),"Não",IF(OR(NOT(ISNUMBER(B188)),NOT(ISNUMBER(E188)),NOT(ISNUMBER(F188)),NOT(ISNUMBER(G188))),"Não",IF(AND(B188=INT(B188),B188&lt;=TODAY(),COUNTIF('Parâmetros'!$E$2:$E$6,D188)=1,E188=INT(E188),F188=INT(F188),G188=INT(G188),E188&gt;=0,F188&gt;=0,G188&gt;=0,F188&lt;=E188,COUNTIFS($B$2:$B$201,B188,$D$2:$D$201,D188)=1),"Sim","Não"))))</f>
        <v/>
      </c>
      <c r="M188" s="12" t="n"/>
    </row>
    <row r="189" ht="22" customHeight="1">
      <c r="A189" s="16">
        <f>IF(B189="","","REG-"&amp;TEXT(ROW()-1,"000"))</f>
        <v/>
      </c>
      <c r="B189" s="17" t="n"/>
      <c r="C189" s="16">
        <f>IF(B189="","",IFERROR(CHOOSE(WEEKDAY(B189,2),"segunda-feira","terça-feira","quarta-feira","quinta-feira","sexta-feira","sábado","domingo"),"Data inválida"))</f>
        <v/>
      </c>
      <c r="D189" s="18" t="n"/>
      <c r="E189" s="19" t="n"/>
      <c r="F189" s="19" t="n"/>
      <c r="G189" s="19" t="n"/>
      <c r="H189" s="20">
        <f>IF(COUNTA(B189,D189:G189)=0,"",IF(OR(B189="",D189="",E189="",F189="",G189=""),"",IF(AND(ISNUMBER(F189),ISNUMBER(G189)),F189+G189,"")))</f>
        <v/>
      </c>
      <c r="I189" s="33">
        <f>IF(OR(E189="",F189="",NOT(ISNUMBER(E189)),NOT(ISNUMBER(F189)),E189=0),"",IFERROR(F189/E189,""))</f>
        <v/>
      </c>
      <c r="J189" s="33">
        <f>IF(OR(E189="",H189="",NOT(ISNUMBER(E189)),NOT(ISNUMBER(H189)),E189=0),"",IFERROR(H189/E189,""))</f>
        <v/>
      </c>
      <c r="K189" s="22">
        <f>IF(COUNTA(B189,D189:G189)=0,"",IF(OR(B189="",D189="",E189="",F189="",G189=""),"Preenchimento incompleto",IF(COUNTIFS($B$2:$B$201,B189,$D$2:$D$201,D189)&gt;1,"Duplicidade: data e faixa",IF(L189="Não","Revisar dados",IF(OR(B189&lt;'Parâmetros'!$B$2,B189&gt;'Parâmetros'!$B$3),"Fora do período analisado",IF(AND(E189=0,G189&gt;0),"Procura sem oferta",IF(E189=0,"Sem oferta",IF(J189&gt;='Parâmetros'!$B$6,"Pico de procura",IF(I189&gt;='Parâmetros'!$B$5,"Alta ocupação",IF(AND(I189&lt;'Parâmetros'!$B$4,G189=0),"Baixa utilização","Normal"))))))))))</f>
        <v/>
      </c>
      <c r="L189" s="16">
        <f>IF(COUNTA(B189,D189:G189)=0,"",IF(OR(B189="",D189="",E189="",F189="",G189=""),"Não",IF(OR(NOT(ISNUMBER(B189)),NOT(ISNUMBER(E189)),NOT(ISNUMBER(F189)),NOT(ISNUMBER(G189))),"Não",IF(AND(B189=INT(B189),B189&lt;=TODAY(),COUNTIF('Parâmetros'!$E$2:$E$6,D189)=1,E189=INT(E189),F189=INT(F189),G189=INT(G189),E189&gt;=0,F189&gt;=0,G189&gt;=0,F189&lt;=E189,COUNTIFS($B$2:$B$201,B189,$D$2:$D$201,D189)=1),"Sim","Não"))))</f>
        <v/>
      </c>
      <c r="M189" s="12" t="n"/>
    </row>
    <row r="190" ht="22" customHeight="1">
      <c r="A190" s="16">
        <f>IF(B190="","","REG-"&amp;TEXT(ROW()-1,"000"))</f>
        <v/>
      </c>
      <c r="B190" s="17" t="n"/>
      <c r="C190" s="16">
        <f>IF(B190="","",IFERROR(CHOOSE(WEEKDAY(B190,2),"segunda-feira","terça-feira","quarta-feira","quinta-feira","sexta-feira","sábado","domingo"),"Data inválida"))</f>
        <v/>
      </c>
      <c r="D190" s="18" t="n"/>
      <c r="E190" s="19" t="n"/>
      <c r="F190" s="19" t="n"/>
      <c r="G190" s="19" t="n"/>
      <c r="H190" s="20">
        <f>IF(COUNTA(B190,D190:G190)=0,"",IF(OR(B190="",D190="",E190="",F190="",G190=""),"",IF(AND(ISNUMBER(F190),ISNUMBER(G190)),F190+G190,"")))</f>
        <v/>
      </c>
      <c r="I190" s="33">
        <f>IF(OR(E190="",F190="",NOT(ISNUMBER(E190)),NOT(ISNUMBER(F190)),E190=0),"",IFERROR(F190/E190,""))</f>
        <v/>
      </c>
      <c r="J190" s="33">
        <f>IF(OR(E190="",H190="",NOT(ISNUMBER(E190)),NOT(ISNUMBER(H190)),E190=0),"",IFERROR(H190/E190,""))</f>
        <v/>
      </c>
      <c r="K190" s="22">
        <f>IF(COUNTA(B190,D190:G190)=0,"",IF(OR(B190="",D190="",E190="",F190="",G190=""),"Preenchimento incompleto",IF(COUNTIFS($B$2:$B$201,B190,$D$2:$D$201,D190)&gt;1,"Duplicidade: data e faixa",IF(L190="Não","Revisar dados",IF(OR(B190&lt;'Parâmetros'!$B$2,B190&gt;'Parâmetros'!$B$3),"Fora do período analisado",IF(AND(E190=0,G190&gt;0),"Procura sem oferta",IF(E190=0,"Sem oferta",IF(J190&gt;='Parâmetros'!$B$6,"Pico de procura",IF(I190&gt;='Parâmetros'!$B$5,"Alta ocupação",IF(AND(I190&lt;'Parâmetros'!$B$4,G190=0),"Baixa utilização","Normal"))))))))))</f>
        <v/>
      </c>
      <c r="L190" s="16">
        <f>IF(COUNTA(B190,D190:G190)=0,"",IF(OR(B190="",D190="",E190="",F190="",G190=""),"Não",IF(OR(NOT(ISNUMBER(B190)),NOT(ISNUMBER(E190)),NOT(ISNUMBER(F190)),NOT(ISNUMBER(G190))),"Não",IF(AND(B190=INT(B190),B190&lt;=TODAY(),COUNTIF('Parâmetros'!$E$2:$E$6,D190)=1,E190=INT(E190),F190=INT(F190),G190=INT(G190),E190&gt;=0,F190&gt;=0,G190&gt;=0,F190&lt;=E190,COUNTIFS($B$2:$B$201,B190,$D$2:$D$201,D190)=1),"Sim","Não"))))</f>
        <v/>
      </c>
      <c r="M190" s="12" t="n"/>
    </row>
    <row r="191" ht="22" customHeight="1">
      <c r="A191" s="16">
        <f>IF(B191="","","REG-"&amp;TEXT(ROW()-1,"000"))</f>
        <v/>
      </c>
      <c r="B191" s="17" t="n"/>
      <c r="C191" s="16">
        <f>IF(B191="","",IFERROR(CHOOSE(WEEKDAY(B191,2),"segunda-feira","terça-feira","quarta-feira","quinta-feira","sexta-feira","sábado","domingo"),"Data inválida"))</f>
        <v/>
      </c>
      <c r="D191" s="18" t="n"/>
      <c r="E191" s="19" t="n"/>
      <c r="F191" s="19" t="n"/>
      <c r="G191" s="19" t="n"/>
      <c r="H191" s="20">
        <f>IF(COUNTA(B191,D191:G191)=0,"",IF(OR(B191="",D191="",E191="",F191="",G191=""),"",IF(AND(ISNUMBER(F191),ISNUMBER(G191)),F191+G191,"")))</f>
        <v/>
      </c>
      <c r="I191" s="33">
        <f>IF(OR(E191="",F191="",NOT(ISNUMBER(E191)),NOT(ISNUMBER(F191)),E191=0),"",IFERROR(F191/E191,""))</f>
        <v/>
      </c>
      <c r="J191" s="33">
        <f>IF(OR(E191="",H191="",NOT(ISNUMBER(E191)),NOT(ISNUMBER(H191)),E191=0),"",IFERROR(H191/E191,""))</f>
        <v/>
      </c>
      <c r="K191" s="22">
        <f>IF(COUNTA(B191,D191:G191)=0,"",IF(OR(B191="",D191="",E191="",F191="",G191=""),"Preenchimento incompleto",IF(COUNTIFS($B$2:$B$201,B191,$D$2:$D$201,D191)&gt;1,"Duplicidade: data e faixa",IF(L191="Não","Revisar dados",IF(OR(B191&lt;'Parâmetros'!$B$2,B191&gt;'Parâmetros'!$B$3),"Fora do período analisado",IF(AND(E191=0,G191&gt;0),"Procura sem oferta",IF(E191=0,"Sem oferta",IF(J191&gt;='Parâmetros'!$B$6,"Pico de procura",IF(I191&gt;='Parâmetros'!$B$5,"Alta ocupação",IF(AND(I191&lt;'Parâmetros'!$B$4,G191=0),"Baixa utilização","Normal"))))))))))</f>
        <v/>
      </c>
      <c r="L191" s="16">
        <f>IF(COUNTA(B191,D191:G191)=0,"",IF(OR(B191="",D191="",E191="",F191="",G191=""),"Não",IF(OR(NOT(ISNUMBER(B191)),NOT(ISNUMBER(E191)),NOT(ISNUMBER(F191)),NOT(ISNUMBER(G191))),"Não",IF(AND(B191=INT(B191),B191&lt;=TODAY(),COUNTIF('Parâmetros'!$E$2:$E$6,D191)=1,E191=INT(E191),F191=INT(F191),G191=INT(G191),E191&gt;=0,F191&gt;=0,G191&gt;=0,F191&lt;=E191,COUNTIFS($B$2:$B$201,B191,$D$2:$D$201,D191)=1),"Sim","Não"))))</f>
        <v/>
      </c>
      <c r="M191" s="12" t="n"/>
    </row>
    <row r="192" ht="22" customHeight="1">
      <c r="A192" s="16">
        <f>IF(B192="","","REG-"&amp;TEXT(ROW()-1,"000"))</f>
        <v/>
      </c>
      <c r="B192" s="17" t="n"/>
      <c r="C192" s="16">
        <f>IF(B192="","",IFERROR(CHOOSE(WEEKDAY(B192,2),"segunda-feira","terça-feira","quarta-feira","quinta-feira","sexta-feira","sábado","domingo"),"Data inválida"))</f>
        <v/>
      </c>
      <c r="D192" s="18" t="n"/>
      <c r="E192" s="19" t="n"/>
      <c r="F192" s="19" t="n"/>
      <c r="G192" s="19" t="n"/>
      <c r="H192" s="20">
        <f>IF(COUNTA(B192,D192:G192)=0,"",IF(OR(B192="",D192="",E192="",F192="",G192=""),"",IF(AND(ISNUMBER(F192),ISNUMBER(G192)),F192+G192,"")))</f>
        <v/>
      </c>
      <c r="I192" s="33">
        <f>IF(OR(E192="",F192="",NOT(ISNUMBER(E192)),NOT(ISNUMBER(F192)),E192=0),"",IFERROR(F192/E192,""))</f>
        <v/>
      </c>
      <c r="J192" s="33">
        <f>IF(OR(E192="",H192="",NOT(ISNUMBER(E192)),NOT(ISNUMBER(H192)),E192=0),"",IFERROR(H192/E192,""))</f>
        <v/>
      </c>
      <c r="K192" s="22">
        <f>IF(COUNTA(B192,D192:G192)=0,"",IF(OR(B192="",D192="",E192="",F192="",G192=""),"Preenchimento incompleto",IF(COUNTIFS($B$2:$B$201,B192,$D$2:$D$201,D192)&gt;1,"Duplicidade: data e faixa",IF(L192="Não","Revisar dados",IF(OR(B192&lt;'Parâmetros'!$B$2,B192&gt;'Parâmetros'!$B$3),"Fora do período analisado",IF(AND(E192=0,G192&gt;0),"Procura sem oferta",IF(E192=0,"Sem oferta",IF(J192&gt;='Parâmetros'!$B$6,"Pico de procura",IF(I192&gt;='Parâmetros'!$B$5,"Alta ocupação",IF(AND(I192&lt;'Parâmetros'!$B$4,G192=0),"Baixa utilização","Normal"))))))))))</f>
        <v/>
      </c>
      <c r="L192" s="16">
        <f>IF(COUNTA(B192,D192:G192)=0,"",IF(OR(B192="",D192="",E192="",F192="",G192=""),"Não",IF(OR(NOT(ISNUMBER(B192)),NOT(ISNUMBER(E192)),NOT(ISNUMBER(F192)),NOT(ISNUMBER(G192))),"Não",IF(AND(B192=INT(B192),B192&lt;=TODAY(),COUNTIF('Parâmetros'!$E$2:$E$6,D192)=1,E192=INT(E192),F192=INT(F192),G192=INT(G192),E192&gt;=0,F192&gt;=0,G192&gt;=0,F192&lt;=E192,COUNTIFS($B$2:$B$201,B192,$D$2:$D$201,D192)=1),"Sim","Não"))))</f>
        <v/>
      </c>
      <c r="M192" s="12" t="n"/>
    </row>
    <row r="193" ht="22" customHeight="1">
      <c r="A193" s="16">
        <f>IF(B193="","","REG-"&amp;TEXT(ROW()-1,"000"))</f>
        <v/>
      </c>
      <c r="B193" s="17" t="n"/>
      <c r="C193" s="16">
        <f>IF(B193="","",IFERROR(CHOOSE(WEEKDAY(B193,2),"segunda-feira","terça-feira","quarta-feira","quinta-feira","sexta-feira","sábado","domingo"),"Data inválida"))</f>
        <v/>
      </c>
      <c r="D193" s="18" t="n"/>
      <c r="E193" s="19" t="n"/>
      <c r="F193" s="19" t="n"/>
      <c r="G193" s="19" t="n"/>
      <c r="H193" s="20">
        <f>IF(COUNTA(B193,D193:G193)=0,"",IF(OR(B193="",D193="",E193="",F193="",G193=""),"",IF(AND(ISNUMBER(F193),ISNUMBER(G193)),F193+G193,"")))</f>
        <v/>
      </c>
      <c r="I193" s="33">
        <f>IF(OR(E193="",F193="",NOT(ISNUMBER(E193)),NOT(ISNUMBER(F193)),E193=0),"",IFERROR(F193/E193,""))</f>
        <v/>
      </c>
      <c r="J193" s="33">
        <f>IF(OR(E193="",H193="",NOT(ISNUMBER(E193)),NOT(ISNUMBER(H193)),E193=0),"",IFERROR(H193/E193,""))</f>
        <v/>
      </c>
      <c r="K193" s="22">
        <f>IF(COUNTA(B193,D193:G193)=0,"",IF(OR(B193="",D193="",E193="",F193="",G193=""),"Preenchimento incompleto",IF(COUNTIFS($B$2:$B$201,B193,$D$2:$D$201,D193)&gt;1,"Duplicidade: data e faixa",IF(L193="Não","Revisar dados",IF(OR(B193&lt;'Parâmetros'!$B$2,B193&gt;'Parâmetros'!$B$3),"Fora do período analisado",IF(AND(E193=0,G193&gt;0),"Procura sem oferta",IF(E193=0,"Sem oferta",IF(J193&gt;='Parâmetros'!$B$6,"Pico de procura",IF(I193&gt;='Parâmetros'!$B$5,"Alta ocupação",IF(AND(I193&lt;'Parâmetros'!$B$4,G193=0),"Baixa utilização","Normal"))))))))))</f>
        <v/>
      </c>
      <c r="L193" s="16">
        <f>IF(COUNTA(B193,D193:G193)=0,"",IF(OR(B193="",D193="",E193="",F193="",G193=""),"Não",IF(OR(NOT(ISNUMBER(B193)),NOT(ISNUMBER(E193)),NOT(ISNUMBER(F193)),NOT(ISNUMBER(G193))),"Não",IF(AND(B193=INT(B193),B193&lt;=TODAY(),COUNTIF('Parâmetros'!$E$2:$E$6,D193)=1,E193=INT(E193),F193=INT(F193),G193=INT(G193),E193&gt;=0,F193&gt;=0,G193&gt;=0,F193&lt;=E193,COUNTIFS($B$2:$B$201,B193,$D$2:$D$201,D193)=1),"Sim","Não"))))</f>
        <v/>
      </c>
      <c r="M193" s="12" t="n"/>
    </row>
    <row r="194" ht="22" customHeight="1">
      <c r="A194" s="16">
        <f>IF(B194="","","REG-"&amp;TEXT(ROW()-1,"000"))</f>
        <v/>
      </c>
      <c r="B194" s="17" t="n"/>
      <c r="C194" s="16">
        <f>IF(B194="","",IFERROR(CHOOSE(WEEKDAY(B194,2),"segunda-feira","terça-feira","quarta-feira","quinta-feira","sexta-feira","sábado","domingo"),"Data inválida"))</f>
        <v/>
      </c>
      <c r="D194" s="18" t="n"/>
      <c r="E194" s="19" t="n"/>
      <c r="F194" s="19" t="n"/>
      <c r="G194" s="19" t="n"/>
      <c r="H194" s="20">
        <f>IF(COUNTA(B194,D194:G194)=0,"",IF(OR(B194="",D194="",E194="",F194="",G194=""),"",IF(AND(ISNUMBER(F194),ISNUMBER(G194)),F194+G194,"")))</f>
        <v/>
      </c>
      <c r="I194" s="33">
        <f>IF(OR(E194="",F194="",NOT(ISNUMBER(E194)),NOT(ISNUMBER(F194)),E194=0),"",IFERROR(F194/E194,""))</f>
        <v/>
      </c>
      <c r="J194" s="33">
        <f>IF(OR(E194="",H194="",NOT(ISNUMBER(E194)),NOT(ISNUMBER(H194)),E194=0),"",IFERROR(H194/E194,""))</f>
        <v/>
      </c>
      <c r="K194" s="22">
        <f>IF(COUNTA(B194,D194:G194)=0,"",IF(OR(B194="",D194="",E194="",F194="",G194=""),"Preenchimento incompleto",IF(COUNTIFS($B$2:$B$201,B194,$D$2:$D$201,D194)&gt;1,"Duplicidade: data e faixa",IF(L194="Não","Revisar dados",IF(OR(B194&lt;'Parâmetros'!$B$2,B194&gt;'Parâmetros'!$B$3),"Fora do período analisado",IF(AND(E194=0,G194&gt;0),"Procura sem oferta",IF(E194=0,"Sem oferta",IF(J194&gt;='Parâmetros'!$B$6,"Pico de procura",IF(I194&gt;='Parâmetros'!$B$5,"Alta ocupação",IF(AND(I194&lt;'Parâmetros'!$B$4,G194=0),"Baixa utilização","Normal"))))))))))</f>
        <v/>
      </c>
      <c r="L194" s="16">
        <f>IF(COUNTA(B194,D194:G194)=0,"",IF(OR(B194="",D194="",E194="",F194="",G194=""),"Não",IF(OR(NOT(ISNUMBER(B194)),NOT(ISNUMBER(E194)),NOT(ISNUMBER(F194)),NOT(ISNUMBER(G194))),"Não",IF(AND(B194=INT(B194),B194&lt;=TODAY(),COUNTIF('Parâmetros'!$E$2:$E$6,D194)=1,E194=INT(E194),F194=INT(F194),G194=INT(G194),E194&gt;=0,F194&gt;=0,G194&gt;=0,F194&lt;=E194,COUNTIFS($B$2:$B$201,B194,$D$2:$D$201,D194)=1),"Sim","Não"))))</f>
        <v/>
      </c>
      <c r="M194" s="12" t="n"/>
    </row>
    <row r="195" ht="22" customHeight="1">
      <c r="A195" s="16">
        <f>IF(B195="","","REG-"&amp;TEXT(ROW()-1,"000"))</f>
        <v/>
      </c>
      <c r="B195" s="17" t="n"/>
      <c r="C195" s="16">
        <f>IF(B195="","",IFERROR(CHOOSE(WEEKDAY(B195,2),"segunda-feira","terça-feira","quarta-feira","quinta-feira","sexta-feira","sábado","domingo"),"Data inválida"))</f>
        <v/>
      </c>
      <c r="D195" s="18" t="n"/>
      <c r="E195" s="19" t="n"/>
      <c r="F195" s="19" t="n"/>
      <c r="G195" s="19" t="n"/>
      <c r="H195" s="20">
        <f>IF(COUNTA(B195,D195:G195)=0,"",IF(OR(B195="",D195="",E195="",F195="",G195=""),"",IF(AND(ISNUMBER(F195),ISNUMBER(G195)),F195+G195,"")))</f>
        <v/>
      </c>
      <c r="I195" s="33">
        <f>IF(OR(E195="",F195="",NOT(ISNUMBER(E195)),NOT(ISNUMBER(F195)),E195=0),"",IFERROR(F195/E195,""))</f>
        <v/>
      </c>
      <c r="J195" s="33">
        <f>IF(OR(E195="",H195="",NOT(ISNUMBER(E195)),NOT(ISNUMBER(H195)),E195=0),"",IFERROR(H195/E195,""))</f>
        <v/>
      </c>
      <c r="K195" s="22">
        <f>IF(COUNTA(B195,D195:G195)=0,"",IF(OR(B195="",D195="",E195="",F195="",G195=""),"Preenchimento incompleto",IF(COUNTIFS($B$2:$B$201,B195,$D$2:$D$201,D195)&gt;1,"Duplicidade: data e faixa",IF(L195="Não","Revisar dados",IF(OR(B195&lt;'Parâmetros'!$B$2,B195&gt;'Parâmetros'!$B$3),"Fora do período analisado",IF(AND(E195=0,G195&gt;0),"Procura sem oferta",IF(E195=0,"Sem oferta",IF(J195&gt;='Parâmetros'!$B$6,"Pico de procura",IF(I195&gt;='Parâmetros'!$B$5,"Alta ocupação",IF(AND(I195&lt;'Parâmetros'!$B$4,G195=0),"Baixa utilização","Normal"))))))))))</f>
        <v/>
      </c>
      <c r="L195" s="16">
        <f>IF(COUNTA(B195,D195:G195)=0,"",IF(OR(B195="",D195="",E195="",F195="",G195=""),"Não",IF(OR(NOT(ISNUMBER(B195)),NOT(ISNUMBER(E195)),NOT(ISNUMBER(F195)),NOT(ISNUMBER(G195))),"Não",IF(AND(B195=INT(B195),B195&lt;=TODAY(),COUNTIF('Parâmetros'!$E$2:$E$6,D195)=1,E195=INT(E195),F195=INT(F195),G195=INT(G195),E195&gt;=0,F195&gt;=0,G195&gt;=0,F195&lt;=E195,COUNTIFS($B$2:$B$201,B195,$D$2:$D$201,D195)=1),"Sim","Não"))))</f>
        <v/>
      </c>
      <c r="M195" s="12" t="n"/>
    </row>
    <row r="196" ht="22" customHeight="1">
      <c r="A196" s="16">
        <f>IF(B196="","","REG-"&amp;TEXT(ROW()-1,"000"))</f>
        <v/>
      </c>
      <c r="B196" s="17" t="n"/>
      <c r="C196" s="16">
        <f>IF(B196="","",IFERROR(CHOOSE(WEEKDAY(B196,2),"segunda-feira","terça-feira","quarta-feira","quinta-feira","sexta-feira","sábado","domingo"),"Data inválida"))</f>
        <v/>
      </c>
      <c r="D196" s="18" t="n"/>
      <c r="E196" s="19" t="n"/>
      <c r="F196" s="19" t="n"/>
      <c r="G196" s="19" t="n"/>
      <c r="H196" s="20">
        <f>IF(COUNTA(B196,D196:G196)=0,"",IF(OR(B196="",D196="",E196="",F196="",G196=""),"",IF(AND(ISNUMBER(F196),ISNUMBER(G196)),F196+G196,"")))</f>
        <v/>
      </c>
      <c r="I196" s="33">
        <f>IF(OR(E196="",F196="",NOT(ISNUMBER(E196)),NOT(ISNUMBER(F196)),E196=0),"",IFERROR(F196/E196,""))</f>
        <v/>
      </c>
      <c r="J196" s="33">
        <f>IF(OR(E196="",H196="",NOT(ISNUMBER(E196)),NOT(ISNUMBER(H196)),E196=0),"",IFERROR(H196/E196,""))</f>
        <v/>
      </c>
      <c r="K196" s="22">
        <f>IF(COUNTA(B196,D196:G196)=0,"",IF(OR(B196="",D196="",E196="",F196="",G196=""),"Preenchimento incompleto",IF(COUNTIFS($B$2:$B$201,B196,$D$2:$D$201,D196)&gt;1,"Duplicidade: data e faixa",IF(L196="Não","Revisar dados",IF(OR(B196&lt;'Parâmetros'!$B$2,B196&gt;'Parâmetros'!$B$3),"Fora do período analisado",IF(AND(E196=0,G196&gt;0),"Procura sem oferta",IF(E196=0,"Sem oferta",IF(J196&gt;='Parâmetros'!$B$6,"Pico de procura",IF(I196&gt;='Parâmetros'!$B$5,"Alta ocupação",IF(AND(I196&lt;'Parâmetros'!$B$4,G196=0),"Baixa utilização","Normal"))))))))))</f>
        <v/>
      </c>
      <c r="L196" s="16">
        <f>IF(COUNTA(B196,D196:G196)=0,"",IF(OR(B196="",D196="",E196="",F196="",G196=""),"Não",IF(OR(NOT(ISNUMBER(B196)),NOT(ISNUMBER(E196)),NOT(ISNUMBER(F196)),NOT(ISNUMBER(G196))),"Não",IF(AND(B196=INT(B196),B196&lt;=TODAY(),COUNTIF('Parâmetros'!$E$2:$E$6,D196)=1,E196=INT(E196),F196=INT(F196),G196=INT(G196),E196&gt;=0,F196&gt;=0,G196&gt;=0,F196&lt;=E196,COUNTIFS($B$2:$B$201,B196,$D$2:$D$201,D196)=1),"Sim","Não"))))</f>
        <v/>
      </c>
      <c r="M196" s="12" t="n"/>
    </row>
    <row r="197" ht="22" customHeight="1">
      <c r="A197" s="16">
        <f>IF(B197="","","REG-"&amp;TEXT(ROW()-1,"000"))</f>
        <v/>
      </c>
      <c r="B197" s="17" t="n"/>
      <c r="C197" s="16">
        <f>IF(B197="","",IFERROR(CHOOSE(WEEKDAY(B197,2),"segunda-feira","terça-feira","quarta-feira","quinta-feira","sexta-feira","sábado","domingo"),"Data inválida"))</f>
        <v/>
      </c>
      <c r="D197" s="18" t="n"/>
      <c r="E197" s="19" t="n"/>
      <c r="F197" s="19" t="n"/>
      <c r="G197" s="19" t="n"/>
      <c r="H197" s="20">
        <f>IF(COUNTA(B197,D197:G197)=0,"",IF(OR(B197="",D197="",E197="",F197="",G197=""),"",IF(AND(ISNUMBER(F197),ISNUMBER(G197)),F197+G197,"")))</f>
        <v/>
      </c>
      <c r="I197" s="33">
        <f>IF(OR(E197="",F197="",NOT(ISNUMBER(E197)),NOT(ISNUMBER(F197)),E197=0),"",IFERROR(F197/E197,""))</f>
        <v/>
      </c>
      <c r="J197" s="33">
        <f>IF(OR(E197="",H197="",NOT(ISNUMBER(E197)),NOT(ISNUMBER(H197)),E197=0),"",IFERROR(H197/E197,""))</f>
        <v/>
      </c>
      <c r="K197" s="22">
        <f>IF(COUNTA(B197,D197:G197)=0,"",IF(OR(B197="",D197="",E197="",F197="",G197=""),"Preenchimento incompleto",IF(COUNTIFS($B$2:$B$201,B197,$D$2:$D$201,D197)&gt;1,"Duplicidade: data e faixa",IF(L197="Não","Revisar dados",IF(OR(B197&lt;'Parâmetros'!$B$2,B197&gt;'Parâmetros'!$B$3),"Fora do período analisado",IF(AND(E197=0,G197&gt;0),"Procura sem oferta",IF(E197=0,"Sem oferta",IF(J197&gt;='Parâmetros'!$B$6,"Pico de procura",IF(I197&gt;='Parâmetros'!$B$5,"Alta ocupação",IF(AND(I197&lt;'Parâmetros'!$B$4,G197=0),"Baixa utilização","Normal"))))))))))</f>
        <v/>
      </c>
      <c r="L197" s="16">
        <f>IF(COUNTA(B197,D197:G197)=0,"",IF(OR(B197="",D197="",E197="",F197="",G197=""),"Não",IF(OR(NOT(ISNUMBER(B197)),NOT(ISNUMBER(E197)),NOT(ISNUMBER(F197)),NOT(ISNUMBER(G197))),"Não",IF(AND(B197=INT(B197),B197&lt;=TODAY(),COUNTIF('Parâmetros'!$E$2:$E$6,D197)=1,E197=INT(E197),F197=INT(F197),G197=INT(G197),E197&gt;=0,F197&gt;=0,G197&gt;=0,F197&lt;=E197,COUNTIFS($B$2:$B$201,B197,$D$2:$D$201,D197)=1),"Sim","Não"))))</f>
        <v/>
      </c>
      <c r="M197" s="12" t="n"/>
    </row>
    <row r="198" ht="22" customHeight="1">
      <c r="A198" s="16">
        <f>IF(B198="","","REG-"&amp;TEXT(ROW()-1,"000"))</f>
        <v/>
      </c>
      <c r="B198" s="17" t="n"/>
      <c r="C198" s="16">
        <f>IF(B198="","",IFERROR(CHOOSE(WEEKDAY(B198,2),"segunda-feira","terça-feira","quarta-feira","quinta-feira","sexta-feira","sábado","domingo"),"Data inválida"))</f>
        <v/>
      </c>
      <c r="D198" s="18" t="n"/>
      <c r="E198" s="19" t="n"/>
      <c r="F198" s="19" t="n"/>
      <c r="G198" s="19" t="n"/>
      <c r="H198" s="20">
        <f>IF(COUNTA(B198,D198:G198)=0,"",IF(OR(B198="",D198="",E198="",F198="",G198=""),"",IF(AND(ISNUMBER(F198),ISNUMBER(G198)),F198+G198,"")))</f>
        <v/>
      </c>
      <c r="I198" s="33">
        <f>IF(OR(E198="",F198="",NOT(ISNUMBER(E198)),NOT(ISNUMBER(F198)),E198=0),"",IFERROR(F198/E198,""))</f>
        <v/>
      </c>
      <c r="J198" s="33">
        <f>IF(OR(E198="",H198="",NOT(ISNUMBER(E198)),NOT(ISNUMBER(H198)),E198=0),"",IFERROR(H198/E198,""))</f>
        <v/>
      </c>
      <c r="K198" s="22">
        <f>IF(COUNTA(B198,D198:G198)=0,"",IF(OR(B198="",D198="",E198="",F198="",G198=""),"Preenchimento incompleto",IF(COUNTIFS($B$2:$B$201,B198,$D$2:$D$201,D198)&gt;1,"Duplicidade: data e faixa",IF(L198="Não","Revisar dados",IF(OR(B198&lt;'Parâmetros'!$B$2,B198&gt;'Parâmetros'!$B$3),"Fora do período analisado",IF(AND(E198=0,G198&gt;0),"Procura sem oferta",IF(E198=0,"Sem oferta",IF(J198&gt;='Parâmetros'!$B$6,"Pico de procura",IF(I198&gt;='Parâmetros'!$B$5,"Alta ocupação",IF(AND(I198&lt;'Parâmetros'!$B$4,G198=0),"Baixa utilização","Normal"))))))))))</f>
        <v/>
      </c>
      <c r="L198" s="16">
        <f>IF(COUNTA(B198,D198:G198)=0,"",IF(OR(B198="",D198="",E198="",F198="",G198=""),"Não",IF(OR(NOT(ISNUMBER(B198)),NOT(ISNUMBER(E198)),NOT(ISNUMBER(F198)),NOT(ISNUMBER(G198))),"Não",IF(AND(B198=INT(B198),B198&lt;=TODAY(),COUNTIF('Parâmetros'!$E$2:$E$6,D198)=1,E198=INT(E198),F198=INT(F198),G198=INT(G198),E198&gt;=0,F198&gt;=0,G198&gt;=0,F198&lt;=E198,COUNTIFS($B$2:$B$201,B198,$D$2:$D$201,D198)=1),"Sim","Não"))))</f>
        <v/>
      </c>
      <c r="M198" s="12" t="n"/>
    </row>
    <row r="199" ht="22" customHeight="1">
      <c r="A199" s="16">
        <f>IF(B199="","","REG-"&amp;TEXT(ROW()-1,"000"))</f>
        <v/>
      </c>
      <c r="B199" s="17" t="n"/>
      <c r="C199" s="16">
        <f>IF(B199="","",IFERROR(CHOOSE(WEEKDAY(B199,2),"segunda-feira","terça-feira","quarta-feira","quinta-feira","sexta-feira","sábado","domingo"),"Data inválida"))</f>
        <v/>
      </c>
      <c r="D199" s="18" t="n"/>
      <c r="E199" s="19" t="n"/>
      <c r="F199" s="19" t="n"/>
      <c r="G199" s="19" t="n"/>
      <c r="H199" s="20">
        <f>IF(COUNTA(B199,D199:G199)=0,"",IF(OR(B199="",D199="",E199="",F199="",G199=""),"",IF(AND(ISNUMBER(F199),ISNUMBER(G199)),F199+G199,"")))</f>
        <v/>
      </c>
      <c r="I199" s="33">
        <f>IF(OR(E199="",F199="",NOT(ISNUMBER(E199)),NOT(ISNUMBER(F199)),E199=0),"",IFERROR(F199/E199,""))</f>
        <v/>
      </c>
      <c r="J199" s="33">
        <f>IF(OR(E199="",H199="",NOT(ISNUMBER(E199)),NOT(ISNUMBER(H199)),E199=0),"",IFERROR(H199/E199,""))</f>
        <v/>
      </c>
      <c r="K199" s="22">
        <f>IF(COUNTA(B199,D199:G199)=0,"",IF(OR(B199="",D199="",E199="",F199="",G199=""),"Preenchimento incompleto",IF(COUNTIFS($B$2:$B$201,B199,$D$2:$D$201,D199)&gt;1,"Duplicidade: data e faixa",IF(L199="Não","Revisar dados",IF(OR(B199&lt;'Parâmetros'!$B$2,B199&gt;'Parâmetros'!$B$3),"Fora do período analisado",IF(AND(E199=0,G199&gt;0),"Procura sem oferta",IF(E199=0,"Sem oferta",IF(J199&gt;='Parâmetros'!$B$6,"Pico de procura",IF(I199&gt;='Parâmetros'!$B$5,"Alta ocupação",IF(AND(I199&lt;'Parâmetros'!$B$4,G199=0),"Baixa utilização","Normal"))))))))))</f>
        <v/>
      </c>
      <c r="L199" s="16">
        <f>IF(COUNTA(B199,D199:G199)=0,"",IF(OR(B199="",D199="",E199="",F199="",G199=""),"Não",IF(OR(NOT(ISNUMBER(B199)),NOT(ISNUMBER(E199)),NOT(ISNUMBER(F199)),NOT(ISNUMBER(G199))),"Não",IF(AND(B199=INT(B199),B199&lt;=TODAY(),COUNTIF('Parâmetros'!$E$2:$E$6,D199)=1,E199=INT(E199),F199=INT(F199),G199=INT(G199),E199&gt;=0,F199&gt;=0,G199&gt;=0,F199&lt;=E199,COUNTIFS($B$2:$B$201,B199,$D$2:$D$201,D199)=1),"Sim","Não"))))</f>
        <v/>
      </c>
      <c r="M199" s="12" t="n"/>
    </row>
    <row r="200" ht="22" customHeight="1">
      <c r="A200" s="16">
        <f>IF(B200="","","REG-"&amp;TEXT(ROW()-1,"000"))</f>
        <v/>
      </c>
      <c r="B200" s="17" t="n"/>
      <c r="C200" s="16">
        <f>IF(B200="","",IFERROR(CHOOSE(WEEKDAY(B200,2),"segunda-feira","terça-feira","quarta-feira","quinta-feira","sexta-feira","sábado","domingo"),"Data inválida"))</f>
        <v/>
      </c>
      <c r="D200" s="18" t="n"/>
      <c r="E200" s="19" t="n"/>
      <c r="F200" s="19" t="n"/>
      <c r="G200" s="19" t="n"/>
      <c r="H200" s="20">
        <f>IF(COUNTA(B200,D200:G200)=0,"",IF(OR(B200="",D200="",E200="",F200="",G200=""),"",IF(AND(ISNUMBER(F200),ISNUMBER(G200)),F200+G200,"")))</f>
        <v/>
      </c>
      <c r="I200" s="33">
        <f>IF(OR(E200="",F200="",NOT(ISNUMBER(E200)),NOT(ISNUMBER(F200)),E200=0),"",IFERROR(F200/E200,""))</f>
        <v/>
      </c>
      <c r="J200" s="33">
        <f>IF(OR(E200="",H200="",NOT(ISNUMBER(E200)),NOT(ISNUMBER(H200)),E200=0),"",IFERROR(H200/E200,""))</f>
        <v/>
      </c>
      <c r="K200" s="22">
        <f>IF(COUNTA(B200,D200:G200)=0,"",IF(OR(B200="",D200="",E200="",F200="",G200=""),"Preenchimento incompleto",IF(COUNTIFS($B$2:$B$201,B200,$D$2:$D$201,D200)&gt;1,"Duplicidade: data e faixa",IF(L200="Não","Revisar dados",IF(OR(B200&lt;'Parâmetros'!$B$2,B200&gt;'Parâmetros'!$B$3),"Fora do período analisado",IF(AND(E200=0,G200&gt;0),"Procura sem oferta",IF(E200=0,"Sem oferta",IF(J200&gt;='Parâmetros'!$B$6,"Pico de procura",IF(I200&gt;='Parâmetros'!$B$5,"Alta ocupação",IF(AND(I200&lt;'Parâmetros'!$B$4,G200=0),"Baixa utilização","Normal"))))))))))</f>
        <v/>
      </c>
      <c r="L200" s="16">
        <f>IF(COUNTA(B200,D200:G200)=0,"",IF(OR(B200="",D200="",E200="",F200="",G200=""),"Não",IF(OR(NOT(ISNUMBER(B200)),NOT(ISNUMBER(E200)),NOT(ISNUMBER(F200)),NOT(ISNUMBER(G200))),"Não",IF(AND(B200=INT(B200),B200&lt;=TODAY(),COUNTIF('Parâmetros'!$E$2:$E$6,D200)=1,E200=INT(E200),F200=INT(F200),G200=INT(G200),E200&gt;=0,F200&gt;=0,G200&gt;=0,F200&lt;=E200,COUNTIFS($B$2:$B$201,B200,$D$2:$D$201,D200)=1),"Sim","Não"))))</f>
        <v/>
      </c>
      <c r="M200" s="12" t="n"/>
    </row>
    <row r="201" ht="22" customHeight="1">
      <c r="A201" s="16">
        <f>IF(B201="","","REG-"&amp;TEXT(ROW()-1,"000"))</f>
        <v/>
      </c>
      <c r="B201" s="17" t="n"/>
      <c r="C201" s="16">
        <f>IF(B201="","",IFERROR(CHOOSE(WEEKDAY(B201,2),"segunda-feira","terça-feira","quarta-feira","quinta-feira","sexta-feira","sábado","domingo"),"Data inválida"))</f>
        <v/>
      </c>
      <c r="D201" s="18" t="n"/>
      <c r="E201" s="19" t="n"/>
      <c r="F201" s="19" t="n"/>
      <c r="G201" s="19" t="n"/>
      <c r="H201" s="20">
        <f>IF(COUNTA(B201,D201:G201)=0,"",IF(OR(B201="",D201="",E201="",F201="",G201=""),"",IF(AND(ISNUMBER(F201),ISNUMBER(G201)),F201+G201,"")))</f>
        <v/>
      </c>
      <c r="I201" s="33">
        <f>IF(OR(E201="",F201="",NOT(ISNUMBER(E201)),NOT(ISNUMBER(F201)),E201=0),"",IFERROR(F201/E201,""))</f>
        <v/>
      </c>
      <c r="J201" s="33">
        <f>IF(OR(E201="",H201="",NOT(ISNUMBER(E201)),NOT(ISNUMBER(H201)),E201=0),"",IFERROR(H201/E201,""))</f>
        <v/>
      </c>
      <c r="K201" s="22">
        <f>IF(COUNTA(B201,D201:G201)=0,"",IF(OR(B201="",D201="",E201="",F201="",G201=""),"Preenchimento incompleto",IF(COUNTIFS($B$2:$B$201,B201,$D$2:$D$201,D201)&gt;1,"Duplicidade: data e faixa",IF(L201="Não","Revisar dados",IF(OR(B201&lt;'Parâmetros'!$B$2,B201&gt;'Parâmetros'!$B$3),"Fora do período analisado",IF(AND(E201=0,G201&gt;0),"Procura sem oferta",IF(E201=0,"Sem oferta",IF(J201&gt;='Parâmetros'!$B$6,"Pico de procura",IF(I201&gt;='Parâmetros'!$B$5,"Alta ocupação",IF(AND(I201&lt;'Parâmetros'!$B$4,G201=0),"Baixa utilização","Normal"))))))))))</f>
        <v/>
      </c>
      <c r="L201" s="16">
        <f>IF(COUNTA(B201,D201:G201)=0,"",IF(OR(B201="",D201="",E201="",F201="",G201=""),"Não",IF(OR(NOT(ISNUMBER(B201)),NOT(ISNUMBER(E201)),NOT(ISNUMBER(F201)),NOT(ISNUMBER(G201))),"Não",IF(AND(B201=INT(B201),B201&lt;=TODAY(),COUNTIF('Parâmetros'!$E$2:$E$6,D201)=1,E201=INT(E201),F201=INT(F201),G201=INT(G201),E201&gt;=0,F201&gt;=0,G201&gt;=0,F201&lt;=E201,COUNTIFS($B$2:$B$201,B201,$D$2:$D$201,D201)=1),"Sim","Não"))))</f>
        <v/>
      </c>
      <c r="M201" s="12" t="n"/>
    </row>
  </sheetData>
  <autoFilter ref="A1:M201"/>
  <conditionalFormatting sqref="B2:B201">
    <cfRule type="expression" priority="1" dxfId="1">
      <formula>AND(COUNTA($B2,$D2:$G2)&gt;0,B2="")</formula>
    </cfRule>
  </conditionalFormatting>
  <conditionalFormatting sqref="D2:G201">
    <cfRule type="expression" priority="2" dxfId="1">
      <formula>AND(COUNTA($B2,$D2:$G2)&gt;0,D2="")</formula>
    </cfRule>
  </conditionalFormatting>
  <conditionalFormatting sqref="A2:M201">
    <cfRule type="expression" priority="3" dxfId="0">
      <formula>AND($B2&lt;&gt;"",$D2&lt;&gt;"",COUNTIFS($B$2:$B$201,$B2,$D$2:$D$201,$D2)&gt;1)</formula>
    </cfRule>
    <cfRule type="expression" priority="4" dxfId="0">
      <formula>$L2="Não"</formula>
    </cfRule>
    <cfRule type="expression" priority="5" dxfId="2">
      <formula>$K2="Fora do período analisado"</formula>
    </cfRule>
  </conditionalFormatting>
  <conditionalFormatting sqref="K2:K201">
    <cfRule type="expression" priority="6" dxfId="0">
      <formula>OR($K2="Pico de procura",$K2="Procura sem oferta")</formula>
    </cfRule>
    <cfRule type="expression" priority="7" dxfId="3">
      <formula>$K2="Alta ocupação"</formula>
    </cfRule>
    <cfRule type="expression" priority="8" dxfId="4">
      <formula>$K2="Baixa utilização"</formula>
    </cfRule>
    <cfRule type="expression" priority="9" dxfId="5">
      <formula>$K2="Normal"</formula>
    </cfRule>
  </conditionalFormatting>
  <dataValidations count="6">
    <dataValidation sqref="B2:B201" showDropDown="0" showInputMessage="0" showErrorMessage="1" allowBlank="0" errorTitle="Data inválida" error="Informe uma data válida, inteira e não posterior ao dia atual." type="custom">
      <formula1>OR(B2="",AND(ISNUMBER(B2),B2=INT(B2),B2&lt;=TODAY()))</formula1>
    </dataValidation>
    <dataValidation sqref="D2:D201" showDropDown="0" showInputMessage="0" showErrorMessage="1" allowBlank="0" errorTitle="Faixa horária inválida" error="Selecione uma das faixas horárias disponíveis na aba Parâmetros." type="list">
      <formula1>INDIRECT("'Parâmetros'!$E$2:$E$6")</formula1>
    </dataValidation>
    <dataValidation sqref="E2:E201" showDropDown="0" showInputMessage="0" showErrorMessage="1" allowBlank="0" errorTitle="Quantidade inválida" error="Informe um número inteiro maior ou igual a zero." type="whole" operator="greaterThanOrEqual">
      <formula1>0</formula1>
    </dataValidation>
    <dataValidation sqref="F2:F201" showDropDown="0" showInputMessage="0" showErrorMessage="1" allowBlank="0" errorTitle="Quantidade inválida" error="Vagas ocupadas não podem superar vagas disponibilizadas." type="custom">
      <formula1>OR(F2="",AND(ISNUMBER(F2),F2=INT(F2),F2&gt;=0,E2&lt;&gt;"",F2&lt;=E2))</formula1>
    </dataValidation>
    <dataValidation sqref="G2:G201" showDropDown="0" showInputMessage="0" showErrorMessage="1" allowBlank="0" errorTitle="Quantidade inválida" error="Informe um número inteiro maior ou igual a zero." type="whole" operator="greaterThanOrEqual">
      <formula1>0</formula1>
    </dataValidation>
    <dataValidation sqref="M2:M201" showDropDown="0" showInputMessage="0" showErrorMessage="1" allowBlank="0" errorTitle="Observação muito longa" error="Use no máximo 120 caracteres na observação." type="textLength" operator="lessThanOrEqual">
      <formula1>120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50"/>
  <sheetViews>
    <sheetView showGridLines="0" zoomScale="8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18" customWidth="1" min="3" max="3"/>
    <col width="21" customWidth="1" min="4" max="4"/>
    <col width="16" customWidth="1" min="5" max="5"/>
    <col width="22" customWidth="1" min="6" max="6"/>
    <col width="15" customWidth="1" min="7" max="7"/>
    <col width="17" customWidth="1" min="8" max="8"/>
    <col width="19" customWidth="1" min="9" max="9"/>
    <col width="23" customWidth="1" min="10" max="10"/>
    <col width="32" customWidth="1" min="11" max="11"/>
  </cols>
  <sheetData>
    <row r="1" ht="26" customHeight="1">
      <c r="A1" s="1" t="inlineStr">
        <is>
          <t>Análise por dia da semana e faixa horária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 ht="23" customHeight="1">
      <c r="A2" s="23" t="inlineStr">
        <is>
          <t>Data inicial</t>
        </is>
      </c>
      <c r="B2" s="24">
        <f>'Parâmetros'!B2</f>
        <v/>
      </c>
    </row>
    <row r="3" ht="23" customHeight="1">
      <c r="A3" s="25" t="inlineStr">
        <is>
          <t>Data final</t>
        </is>
      </c>
      <c r="B3" s="24">
        <f>'Parâmetros'!B3</f>
        <v/>
      </c>
    </row>
    <row r="4" ht="23" customHeight="1">
      <c r="A4" s="23" t="inlineStr">
        <is>
          <t>Linhas válidas no período</t>
        </is>
      </c>
      <c r="B4" s="26">
        <f>COUNTIFS(Registros!$B$2:$B$201,"&gt;="&amp;B2,Registros!$B$2:$B$201,"&lt;="&amp;B3,Registros!$L$2:$L$201,"Sim")</f>
        <v/>
      </c>
    </row>
    <row r="5" ht="23" customHeight="1">
      <c r="A5" s="25" t="inlineStr">
        <is>
          <t>Vagas disponibilizadas</t>
        </is>
      </c>
      <c r="B5" s="26">
        <f>SUMIFS(Registros!$E$2:$E$201,Registros!$B$2:$B$201,"&gt;="&amp;B2,Registros!$B$2:$B$201,"&lt;="&amp;B3,Registros!$L$2:$L$201,"Sim")</f>
        <v/>
      </c>
    </row>
    <row r="6" ht="23" customHeight="1">
      <c r="A6" s="23" t="inlineStr">
        <is>
          <t>Vagas ocupadas</t>
        </is>
      </c>
      <c r="B6" s="26">
        <f>SUMIFS(Registros!$F$2:$F$201,Registros!$B$2:$B$201,"&gt;="&amp;B2,Registros!$B$2:$B$201,"&lt;="&amp;B3,Registros!$L$2:$L$201,"Sim")</f>
        <v/>
      </c>
    </row>
    <row r="7" ht="23" customHeight="1">
      <c r="A7" s="25" t="inlineStr">
        <is>
          <t>Pedidos não atendidos</t>
        </is>
      </c>
      <c r="B7" s="26">
        <f>SUMIFS(Registros!$G$2:$G$201,Registros!$B$2:$B$201,"&gt;="&amp;B2,Registros!$B$2:$B$201,"&lt;="&amp;B3,Registros!$L$2:$L$201,"Sim")</f>
        <v/>
      </c>
    </row>
    <row r="8" ht="23" customHeight="1">
      <c r="A8" s="23" t="inlineStr">
        <is>
          <t>Procura total</t>
        </is>
      </c>
      <c r="B8" s="26">
        <f>B6+B7</f>
        <v/>
      </c>
    </row>
    <row r="9" ht="23" customHeight="1">
      <c r="A9" s="25" t="inlineStr">
        <is>
          <t>Ocupação geral</t>
        </is>
      </c>
      <c r="B9" s="34">
        <f>IF(B4=0,"Sem base",IF(B5=0,"Sem vagas no período",IFERROR(B6/B5,"Sem base")))</f>
        <v/>
      </c>
    </row>
    <row r="10" ht="23" customHeight="1">
      <c r="A10" s="23" t="inlineStr">
        <is>
          <t>Pressão geral da procura</t>
        </is>
      </c>
      <c r="B10" s="34">
        <f>IF(B4=0,"Sem base",IF(B5=0,"Sem vagas no período",IFERROR(B8/B5,"Sem base")))</f>
        <v/>
      </c>
    </row>
    <row r="11" ht="23" customHeight="1">
      <c r="A11" s="25" t="inlineStr">
        <is>
          <t>Combinação de maior pressão</t>
        </is>
      </c>
      <c r="B11" s="22">
        <f>IF(COUNT(I16:I50)=0,"Sem base",INDEX(A16:A50,MATCH(MAX(I16:I50),I16:I50,0))&amp;" — "&amp;INDEX(B16:B50,MATCH(MAX(I16:I50),I16:I50,0)))</f>
        <v/>
      </c>
    </row>
    <row r="12" ht="23" customHeight="1">
      <c r="A12" s="23" t="inlineStr">
        <is>
          <t>Combinação de maior volume de procura</t>
        </is>
      </c>
      <c r="B12" s="22">
        <f>IF(SUM(G16:G50)=0,"Sem procura registrada",INDEX(A16:A50,MATCH(MAX(G16:G50),G16:G50,0))&amp;" — "&amp;INDEX(B16:B50,MATCH(MAX(G16:G50),G16:G50,0)))</f>
        <v/>
      </c>
    </row>
    <row r="13"/>
    <row r="14"/>
    <row r="15" ht="34" customHeight="1">
      <c r="A15" s="15" t="inlineStr">
        <is>
          <t>Dia da semana</t>
        </is>
      </c>
      <c r="B15" s="15" t="inlineStr">
        <is>
          <t>Faixa horária</t>
        </is>
      </c>
      <c r="C15" s="15" t="inlineStr">
        <is>
          <t>Registros válidos</t>
        </is>
      </c>
      <c r="D15" s="15" t="inlineStr">
        <is>
          <t>Vagas disponibilizadas</t>
        </is>
      </c>
      <c r="E15" s="15" t="inlineStr">
        <is>
          <t>Vagas ocupadas</t>
        </is>
      </c>
      <c r="F15" s="15" t="inlineStr">
        <is>
          <t>Pedidos não atendidos</t>
        </is>
      </c>
      <c r="G15" s="15" t="inlineStr">
        <is>
          <t>Procura total</t>
        </is>
      </c>
      <c r="H15" s="15" t="inlineStr">
        <is>
          <t>Taxa de ocupação</t>
        </is>
      </c>
      <c r="I15" s="15" t="inlineStr">
        <is>
          <t>Pressão da procura</t>
        </is>
      </c>
      <c r="J15" s="15" t="inlineStr">
        <is>
          <t>Diagnóstico</t>
        </is>
      </c>
      <c r="K15" s="15" t="inlineStr">
        <is>
          <t>Ação sugerida</t>
        </is>
      </c>
    </row>
    <row r="16" ht="22" customHeight="1">
      <c r="A16" s="10" t="inlineStr">
        <is>
          <t>segunda-feira</t>
        </is>
      </c>
      <c r="B16" s="10">
        <f>'Parâmetros'!$E$2</f>
        <v/>
      </c>
      <c r="C16" s="28">
        <f>COUNTIFS(Registros!$B$2:$B$201,"&gt;="&amp;$B$2,Registros!$B$2:$B$201,"&lt;="&amp;$B$3,Registros!$C$2:$C$201,$A16,Registros!$D$2:$D$201,$B16,Registros!$L$2:$L$201,"Sim")</f>
        <v/>
      </c>
      <c r="D16" s="28">
        <f>SUMIFS(Registros!$E$2:$E$201,Registros!$B$2:$B$201,"&gt;="&amp;$B$2,Registros!$B$2:$B$201,"&lt;="&amp;$B$3,Registros!$C$2:$C$201,$A16,Registros!$D$2:$D$201,$B16,Registros!$L$2:$L$201,"Sim")</f>
        <v/>
      </c>
      <c r="E16" s="28">
        <f>SUMIFS(Registros!$F$2:$F$201,Registros!$B$2:$B$201,"&gt;="&amp;$B$2,Registros!$B$2:$B$201,"&lt;="&amp;$B$3,Registros!$C$2:$C$201,$A16,Registros!$D$2:$D$201,$B16,Registros!$L$2:$L$201,"Sim")</f>
        <v/>
      </c>
      <c r="F16" s="28">
        <f>SUMIFS(Registros!$G$2:$G$201,Registros!$B$2:$B$201,"&gt;="&amp;$B$2,Registros!$B$2:$B$201,"&lt;="&amp;$B$3,Registros!$C$2:$C$201,$A16,Registros!$D$2:$D$201,$B16,Registros!$L$2:$L$201,"Sim")</f>
        <v/>
      </c>
      <c r="G16" s="28">
        <f>IF(C16=0,"",E16+F16)</f>
        <v/>
      </c>
      <c r="H16" s="35">
        <f>IF(OR(C16=0,D16=0),"",IFERROR(E16/D16,""))</f>
        <v/>
      </c>
      <c r="I16" s="35">
        <f>IF(OR(C16=0,D16=0),"",IFERROR(G16/D16,""))</f>
        <v/>
      </c>
      <c r="J16" s="10">
        <f>IF(C16=0,"Sem dados",IF(D16=0,IF(F16&gt;0,"Procura sem oferta","Sem oferta"),IF(I16&gt;='Parâmetros'!$B$6,"Pico de procura",IF(H16&gt;='Parâmetros'!$B$5,"Alta ocupação",IF(AND(H16&lt;'Parâmetros'!$B$4,F16=0),"Baixa utilização","Normal")))))</f>
        <v/>
      </c>
      <c r="K16" s="10">
        <f>IF(J16="Sem dados","Registrar dados",IF(J16="Procura sem oferta","Testar abertura de vagas",IF(J16="Sem oferta","Reavaliar oferta",IF(J16="Pico de procura","Reforçar disponibilidade",IF(J16="Alta ocupação","Monitorar e considerar reforço",IF(J16="Baixa utilização","Redistribuir disponibilidade","Manter disponibilidade"))))))</f>
        <v/>
      </c>
    </row>
    <row r="17" ht="22" customHeight="1">
      <c r="A17" s="13" t="inlineStr">
        <is>
          <t>segunda-feira</t>
        </is>
      </c>
      <c r="B17" s="13">
        <f>'Parâmetros'!$E$3</f>
        <v/>
      </c>
      <c r="C17" s="30">
        <f>COUNTIFS(Registros!$B$2:$B$201,"&gt;="&amp;$B$2,Registros!$B$2:$B$201,"&lt;="&amp;$B$3,Registros!$C$2:$C$201,$A17,Registros!$D$2:$D$201,$B17,Registros!$L$2:$L$201,"Sim")</f>
        <v/>
      </c>
      <c r="D17" s="30">
        <f>SUMIFS(Registros!$E$2:$E$201,Registros!$B$2:$B$201,"&gt;="&amp;$B$2,Registros!$B$2:$B$201,"&lt;="&amp;$B$3,Registros!$C$2:$C$201,$A17,Registros!$D$2:$D$201,$B17,Registros!$L$2:$L$201,"Sim")</f>
        <v/>
      </c>
      <c r="E17" s="30">
        <f>SUMIFS(Registros!$F$2:$F$201,Registros!$B$2:$B$201,"&gt;="&amp;$B$2,Registros!$B$2:$B$201,"&lt;="&amp;$B$3,Registros!$C$2:$C$201,$A17,Registros!$D$2:$D$201,$B17,Registros!$L$2:$L$201,"Sim")</f>
        <v/>
      </c>
      <c r="F17" s="30">
        <f>SUMIFS(Registros!$G$2:$G$201,Registros!$B$2:$B$201,"&gt;="&amp;$B$2,Registros!$B$2:$B$201,"&lt;="&amp;$B$3,Registros!$C$2:$C$201,$A17,Registros!$D$2:$D$201,$B17,Registros!$L$2:$L$201,"Sim")</f>
        <v/>
      </c>
      <c r="G17" s="30">
        <f>IF(C17=0,"",E17+F17)</f>
        <v/>
      </c>
      <c r="H17" s="36">
        <f>IF(OR(C17=0,D17=0),"",IFERROR(E17/D17,""))</f>
        <v/>
      </c>
      <c r="I17" s="36">
        <f>IF(OR(C17=0,D17=0),"",IFERROR(G17/D17,""))</f>
        <v/>
      </c>
      <c r="J17" s="13">
        <f>IF(C17=0,"Sem dados",IF(D17=0,IF(F17&gt;0,"Procura sem oferta","Sem oferta"),IF(I17&gt;='Parâmetros'!$B$6,"Pico de procura",IF(H17&gt;='Parâmetros'!$B$5,"Alta ocupação",IF(AND(H17&lt;'Parâmetros'!$B$4,F17=0),"Baixa utilização","Normal")))))</f>
        <v/>
      </c>
      <c r="K17" s="13">
        <f>IF(J17="Sem dados","Registrar dados",IF(J17="Procura sem oferta","Testar abertura de vagas",IF(J17="Sem oferta","Reavaliar oferta",IF(J17="Pico de procura","Reforçar disponibilidade",IF(J17="Alta ocupação","Monitorar e considerar reforço",IF(J17="Baixa utilização","Redistribuir disponibilidade","Manter disponibilidade"))))))</f>
        <v/>
      </c>
    </row>
    <row r="18" ht="22" customHeight="1">
      <c r="A18" s="10" t="inlineStr">
        <is>
          <t>segunda-feira</t>
        </is>
      </c>
      <c r="B18" s="10">
        <f>'Parâmetros'!$E$4</f>
        <v/>
      </c>
      <c r="C18" s="28">
        <f>COUNTIFS(Registros!$B$2:$B$201,"&gt;="&amp;$B$2,Registros!$B$2:$B$201,"&lt;="&amp;$B$3,Registros!$C$2:$C$201,$A18,Registros!$D$2:$D$201,$B18,Registros!$L$2:$L$201,"Sim")</f>
        <v/>
      </c>
      <c r="D18" s="28">
        <f>SUMIFS(Registros!$E$2:$E$201,Registros!$B$2:$B$201,"&gt;="&amp;$B$2,Registros!$B$2:$B$201,"&lt;="&amp;$B$3,Registros!$C$2:$C$201,$A18,Registros!$D$2:$D$201,$B18,Registros!$L$2:$L$201,"Sim")</f>
        <v/>
      </c>
      <c r="E18" s="28">
        <f>SUMIFS(Registros!$F$2:$F$201,Registros!$B$2:$B$201,"&gt;="&amp;$B$2,Registros!$B$2:$B$201,"&lt;="&amp;$B$3,Registros!$C$2:$C$201,$A18,Registros!$D$2:$D$201,$B18,Registros!$L$2:$L$201,"Sim")</f>
        <v/>
      </c>
      <c r="F18" s="28">
        <f>SUMIFS(Registros!$G$2:$G$201,Registros!$B$2:$B$201,"&gt;="&amp;$B$2,Registros!$B$2:$B$201,"&lt;="&amp;$B$3,Registros!$C$2:$C$201,$A18,Registros!$D$2:$D$201,$B18,Registros!$L$2:$L$201,"Sim")</f>
        <v/>
      </c>
      <c r="G18" s="28">
        <f>IF(C18=0,"",E18+F18)</f>
        <v/>
      </c>
      <c r="H18" s="35">
        <f>IF(OR(C18=0,D18=0),"",IFERROR(E18/D18,""))</f>
        <v/>
      </c>
      <c r="I18" s="35">
        <f>IF(OR(C18=0,D18=0),"",IFERROR(G18/D18,""))</f>
        <v/>
      </c>
      <c r="J18" s="10">
        <f>IF(C18=0,"Sem dados",IF(D18=0,IF(F18&gt;0,"Procura sem oferta","Sem oferta"),IF(I18&gt;='Parâmetros'!$B$6,"Pico de procura",IF(H18&gt;='Parâmetros'!$B$5,"Alta ocupação",IF(AND(H18&lt;'Parâmetros'!$B$4,F18=0),"Baixa utilização","Normal")))))</f>
        <v/>
      </c>
      <c r="K18" s="10">
        <f>IF(J18="Sem dados","Registrar dados",IF(J18="Procura sem oferta","Testar abertura de vagas",IF(J18="Sem oferta","Reavaliar oferta",IF(J18="Pico de procura","Reforçar disponibilidade",IF(J18="Alta ocupação","Monitorar e considerar reforço",IF(J18="Baixa utilização","Redistribuir disponibilidade","Manter disponibilidade"))))))</f>
        <v/>
      </c>
    </row>
    <row r="19" ht="22" customHeight="1">
      <c r="A19" s="13" t="inlineStr">
        <is>
          <t>segunda-feira</t>
        </is>
      </c>
      <c r="B19" s="13">
        <f>'Parâmetros'!$E$5</f>
        <v/>
      </c>
      <c r="C19" s="30">
        <f>COUNTIFS(Registros!$B$2:$B$201,"&gt;="&amp;$B$2,Registros!$B$2:$B$201,"&lt;="&amp;$B$3,Registros!$C$2:$C$201,$A19,Registros!$D$2:$D$201,$B19,Registros!$L$2:$L$201,"Sim")</f>
        <v/>
      </c>
      <c r="D19" s="30">
        <f>SUMIFS(Registros!$E$2:$E$201,Registros!$B$2:$B$201,"&gt;="&amp;$B$2,Registros!$B$2:$B$201,"&lt;="&amp;$B$3,Registros!$C$2:$C$201,$A19,Registros!$D$2:$D$201,$B19,Registros!$L$2:$L$201,"Sim")</f>
        <v/>
      </c>
      <c r="E19" s="30">
        <f>SUMIFS(Registros!$F$2:$F$201,Registros!$B$2:$B$201,"&gt;="&amp;$B$2,Registros!$B$2:$B$201,"&lt;="&amp;$B$3,Registros!$C$2:$C$201,$A19,Registros!$D$2:$D$201,$B19,Registros!$L$2:$L$201,"Sim")</f>
        <v/>
      </c>
      <c r="F19" s="30">
        <f>SUMIFS(Registros!$G$2:$G$201,Registros!$B$2:$B$201,"&gt;="&amp;$B$2,Registros!$B$2:$B$201,"&lt;="&amp;$B$3,Registros!$C$2:$C$201,$A19,Registros!$D$2:$D$201,$B19,Registros!$L$2:$L$201,"Sim")</f>
        <v/>
      </c>
      <c r="G19" s="30">
        <f>IF(C19=0,"",E19+F19)</f>
        <v/>
      </c>
      <c r="H19" s="36">
        <f>IF(OR(C19=0,D19=0),"",IFERROR(E19/D19,""))</f>
        <v/>
      </c>
      <c r="I19" s="36">
        <f>IF(OR(C19=0,D19=0),"",IFERROR(G19/D19,""))</f>
        <v/>
      </c>
      <c r="J19" s="13">
        <f>IF(C19=0,"Sem dados",IF(D19=0,IF(F19&gt;0,"Procura sem oferta","Sem oferta"),IF(I19&gt;='Parâmetros'!$B$6,"Pico de procura",IF(H19&gt;='Parâmetros'!$B$5,"Alta ocupação",IF(AND(H19&lt;'Parâmetros'!$B$4,F19=0),"Baixa utilização","Normal")))))</f>
        <v/>
      </c>
      <c r="K19" s="13">
        <f>IF(J19="Sem dados","Registrar dados",IF(J19="Procura sem oferta","Testar abertura de vagas",IF(J19="Sem oferta","Reavaliar oferta",IF(J19="Pico de procura","Reforçar disponibilidade",IF(J19="Alta ocupação","Monitorar e considerar reforço",IF(J19="Baixa utilização","Redistribuir disponibilidade","Manter disponibilidade"))))))</f>
        <v/>
      </c>
    </row>
    <row r="20" ht="22" customHeight="1">
      <c r="A20" s="10" t="inlineStr">
        <is>
          <t>segunda-feira</t>
        </is>
      </c>
      <c r="B20" s="10">
        <f>'Parâmetros'!$E$6</f>
        <v/>
      </c>
      <c r="C20" s="28">
        <f>COUNTIFS(Registros!$B$2:$B$201,"&gt;="&amp;$B$2,Registros!$B$2:$B$201,"&lt;="&amp;$B$3,Registros!$C$2:$C$201,$A20,Registros!$D$2:$D$201,$B20,Registros!$L$2:$L$201,"Sim")</f>
        <v/>
      </c>
      <c r="D20" s="28">
        <f>SUMIFS(Registros!$E$2:$E$201,Registros!$B$2:$B$201,"&gt;="&amp;$B$2,Registros!$B$2:$B$201,"&lt;="&amp;$B$3,Registros!$C$2:$C$201,$A20,Registros!$D$2:$D$201,$B20,Registros!$L$2:$L$201,"Sim")</f>
        <v/>
      </c>
      <c r="E20" s="28">
        <f>SUMIFS(Registros!$F$2:$F$201,Registros!$B$2:$B$201,"&gt;="&amp;$B$2,Registros!$B$2:$B$201,"&lt;="&amp;$B$3,Registros!$C$2:$C$201,$A20,Registros!$D$2:$D$201,$B20,Registros!$L$2:$L$201,"Sim")</f>
        <v/>
      </c>
      <c r="F20" s="28">
        <f>SUMIFS(Registros!$G$2:$G$201,Registros!$B$2:$B$201,"&gt;="&amp;$B$2,Registros!$B$2:$B$201,"&lt;="&amp;$B$3,Registros!$C$2:$C$201,$A20,Registros!$D$2:$D$201,$B20,Registros!$L$2:$L$201,"Sim")</f>
        <v/>
      </c>
      <c r="G20" s="28">
        <f>IF(C20=0,"",E20+F20)</f>
        <v/>
      </c>
      <c r="H20" s="35">
        <f>IF(OR(C20=0,D20=0),"",IFERROR(E20/D20,""))</f>
        <v/>
      </c>
      <c r="I20" s="35">
        <f>IF(OR(C20=0,D20=0),"",IFERROR(G20/D20,""))</f>
        <v/>
      </c>
      <c r="J20" s="10">
        <f>IF(C20=0,"Sem dados",IF(D20=0,IF(F20&gt;0,"Procura sem oferta","Sem oferta"),IF(I20&gt;='Parâmetros'!$B$6,"Pico de procura",IF(H20&gt;='Parâmetros'!$B$5,"Alta ocupação",IF(AND(H20&lt;'Parâmetros'!$B$4,F20=0),"Baixa utilização","Normal")))))</f>
        <v/>
      </c>
      <c r="K20" s="10">
        <f>IF(J20="Sem dados","Registrar dados",IF(J20="Procura sem oferta","Testar abertura de vagas",IF(J20="Sem oferta","Reavaliar oferta",IF(J20="Pico de procura","Reforçar disponibilidade",IF(J20="Alta ocupação","Monitorar e considerar reforço",IF(J20="Baixa utilização","Redistribuir disponibilidade","Manter disponibilidade"))))))</f>
        <v/>
      </c>
    </row>
    <row r="21" ht="22" customHeight="1">
      <c r="A21" s="13" t="inlineStr">
        <is>
          <t>terça-feira</t>
        </is>
      </c>
      <c r="B21" s="13">
        <f>'Parâmetros'!$E$2</f>
        <v/>
      </c>
      <c r="C21" s="30">
        <f>COUNTIFS(Registros!$B$2:$B$201,"&gt;="&amp;$B$2,Registros!$B$2:$B$201,"&lt;="&amp;$B$3,Registros!$C$2:$C$201,$A21,Registros!$D$2:$D$201,$B21,Registros!$L$2:$L$201,"Sim")</f>
        <v/>
      </c>
      <c r="D21" s="30">
        <f>SUMIFS(Registros!$E$2:$E$201,Registros!$B$2:$B$201,"&gt;="&amp;$B$2,Registros!$B$2:$B$201,"&lt;="&amp;$B$3,Registros!$C$2:$C$201,$A21,Registros!$D$2:$D$201,$B21,Registros!$L$2:$L$201,"Sim")</f>
        <v/>
      </c>
      <c r="E21" s="30">
        <f>SUMIFS(Registros!$F$2:$F$201,Registros!$B$2:$B$201,"&gt;="&amp;$B$2,Registros!$B$2:$B$201,"&lt;="&amp;$B$3,Registros!$C$2:$C$201,$A21,Registros!$D$2:$D$201,$B21,Registros!$L$2:$L$201,"Sim")</f>
        <v/>
      </c>
      <c r="F21" s="30">
        <f>SUMIFS(Registros!$G$2:$G$201,Registros!$B$2:$B$201,"&gt;="&amp;$B$2,Registros!$B$2:$B$201,"&lt;="&amp;$B$3,Registros!$C$2:$C$201,$A21,Registros!$D$2:$D$201,$B21,Registros!$L$2:$L$201,"Sim")</f>
        <v/>
      </c>
      <c r="G21" s="30">
        <f>IF(C21=0,"",E21+F21)</f>
        <v/>
      </c>
      <c r="H21" s="36">
        <f>IF(OR(C21=0,D21=0),"",IFERROR(E21/D21,""))</f>
        <v/>
      </c>
      <c r="I21" s="36">
        <f>IF(OR(C21=0,D21=0),"",IFERROR(G21/D21,""))</f>
        <v/>
      </c>
      <c r="J21" s="13">
        <f>IF(C21=0,"Sem dados",IF(D21=0,IF(F21&gt;0,"Procura sem oferta","Sem oferta"),IF(I21&gt;='Parâmetros'!$B$6,"Pico de procura",IF(H21&gt;='Parâmetros'!$B$5,"Alta ocupação",IF(AND(H21&lt;'Parâmetros'!$B$4,F21=0),"Baixa utilização","Normal")))))</f>
        <v/>
      </c>
      <c r="K21" s="13">
        <f>IF(J21="Sem dados","Registrar dados",IF(J21="Procura sem oferta","Testar abertura de vagas",IF(J21="Sem oferta","Reavaliar oferta",IF(J21="Pico de procura","Reforçar disponibilidade",IF(J21="Alta ocupação","Monitorar e considerar reforço",IF(J21="Baixa utilização","Redistribuir disponibilidade","Manter disponibilidade"))))))</f>
        <v/>
      </c>
    </row>
    <row r="22" ht="22" customHeight="1">
      <c r="A22" s="10" t="inlineStr">
        <is>
          <t>terça-feira</t>
        </is>
      </c>
      <c r="B22" s="10">
        <f>'Parâmetros'!$E$3</f>
        <v/>
      </c>
      <c r="C22" s="28">
        <f>COUNTIFS(Registros!$B$2:$B$201,"&gt;="&amp;$B$2,Registros!$B$2:$B$201,"&lt;="&amp;$B$3,Registros!$C$2:$C$201,$A22,Registros!$D$2:$D$201,$B22,Registros!$L$2:$L$201,"Sim")</f>
        <v/>
      </c>
      <c r="D22" s="28">
        <f>SUMIFS(Registros!$E$2:$E$201,Registros!$B$2:$B$201,"&gt;="&amp;$B$2,Registros!$B$2:$B$201,"&lt;="&amp;$B$3,Registros!$C$2:$C$201,$A22,Registros!$D$2:$D$201,$B22,Registros!$L$2:$L$201,"Sim")</f>
        <v/>
      </c>
      <c r="E22" s="28">
        <f>SUMIFS(Registros!$F$2:$F$201,Registros!$B$2:$B$201,"&gt;="&amp;$B$2,Registros!$B$2:$B$201,"&lt;="&amp;$B$3,Registros!$C$2:$C$201,$A22,Registros!$D$2:$D$201,$B22,Registros!$L$2:$L$201,"Sim")</f>
        <v/>
      </c>
      <c r="F22" s="28">
        <f>SUMIFS(Registros!$G$2:$G$201,Registros!$B$2:$B$201,"&gt;="&amp;$B$2,Registros!$B$2:$B$201,"&lt;="&amp;$B$3,Registros!$C$2:$C$201,$A22,Registros!$D$2:$D$201,$B22,Registros!$L$2:$L$201,"Sim")</f>
        <v/>
      </c>
      <c r="G22" s="28">
        <f>IF(C22=0,"",E22+F22)</f>
        <v/>
      </c>
      <c r="H22" s="35">
        <f>IF(OR(C22=0,D22=0),"",IFERROR(E22/D22,""))</f>
        <v/>
      </c>
      <c r="I22" s="35">
        <f>IF(OR(C22=0,D22=0),"",IFERROR(G22/D22,""))</f>
        <v/>
      </c>
      <c r="J22" s="10">
        <f>IF(C22=0,"Sem dados",IF(D22=0,IF(F22&gt;0,"Procura sem oferta","Sem oferta"),IF(I22&gt;='Parâmetros'!$B$6,"Pico de procura",IF(H22&gt;='Parâmetros'!$B$5,"Alta ocupação",IF(AND(H22&lt;'Parâmetros'!$B$4,F22=0),"Baixa utilização","Normal")))))</f>
        <v/>
      </c>
      <c r="K22" s="10">
        <f>IF(J22="Sem dados","Registrar dados",IF(J22="Procura sem oferta","Testar abertura de vagas",IF(J22="Sem oferta","Reavaliar oferta",IF(J22="Pico de procura","Reforçar disponibilidade",IF(J22="Alta ocupação","Monitorar e considerar reforço",IF(J22="Baixa utilização","Redistribuir disponibilidade","Manter disponibilidade"))))))</f>
        <v/>
      </c>
    </row>
    <row r="23" ht="22" customHeight="1">
      <c r="A23" s="13" t="inlineStr">
        <is>
          <t>terça-feira</t>
        </is>
      </c>
      <c r="B23" s="13">
        <f>'Parâmetros'!$E$4</f>
        <v/>
      </c>
      <c r="C23" s="30">
        <f>COUNTIFS(Registros!$B$2:$B$201,"&gt;="&amp;$B$2,Registros!$B$2:$B$201,"&lt;="&amp;$B$3,Registros!$C$2:$C$201,$A23,Registros!$D$2:$D$201,$B23,Registros!$L$2:$L$201,"Sim")</f>
        <v/>
      </c>
      <c r="D23" s="30">
        <f>SUMIFS(Registros!$E$2:$E$201,Registros!$B$2:$B$201,"&gt;="&amp;$B$2,Registros!$B$2:$B$201,"&lt;="&amp;$B$3,Registros!$C$2:$C$201,$A23,Registros!$D$2:$D$201,$B23,Registros!$L$2:$L$201,"Sim")</f>
        <v/>
      </c>
      <c r="E23" s="30">
        <f>SUMIFS(Registros!$F$2:$F$201,Registros!$B$2:$B$201,"&gt;="&amp;$B$2,Registros!$B$2:$B$201,"&lt;="&amp;$B$3,Registros!$C$2:$C$201,$A23,Registros!$D$2:$D$201,$B23,Registros!$L$2:$L$201,"Sim")</f>
        <v/>
      </c>
      <c r="F23" s="30">
        <f>SUMIFS(Registros!$G$2:$G$201,Registros!$B$2:$B$201,"&gt;="&amp;$B$2,Registros!$B$2:$B$201,"&lt;="&amp;$B$3,Registros!$C$2:$C$201,$A23,Registros!$D$2:$D$201,$B23,Registros!$L$2:$L$201,"Sim")</f>
        <v/>
      </c>
      <c r="G23" s="30">
        <f>IF(C23=0,"",E23+F23)</f>
        <v/>
      </c>
      <c r="H23" s="36">
        <f>IF(OR(C23=0,D23=0),"",IFERROR(E23/D23,""))</f>
        <v/>
      </c>
      <c r="I23" s="36">
        <f>IF(OR(C23=0,D23=0),"",IFERROR(G23/D23,""))</f>
        <v/>
      </c>
      <c r="J23" s="13">
        <f>IF(C23=0,"Sem dados",IF(D23=0,IF(F23&gt;0,"Procura sem oferta","Sem oferta"),IF(I23&gt;='Parâmetros'!$B$6,"Pico de procura",IF(H23&gt;='Parâmetros'!$B$5,"Alta ocupação",IF(AND(H23&lt;'Parâmetros'!$B$4,F23=0),"Baixa utilização","Normal")))))</f>
        <v/>
      </c>
      <c r="K23" s="13">
        <f>IF(J23="Sem dados","Registrar dados",IF(J23="Procura sem oferta","Testar abertura de vagas",IF(J23="Sem oferta","Reavaliar oferta",IF(J23="Pico de procura","Reforçar disponibilidade",IF(J23="Alta ocupação","Monitorar e considerar reforço",IF(J23="Baixa utilização","Redistribuir disponibilidade","Manter disponibilidade"))))))</f>
        <v/>
      </c>
    </row>
    <row r="24" ht="22" customHeight="1">
      <c r="A24" s="10" t="inlineStr">
        <is>
          <t>terça-feira</t>
        </is>
      </c>
      <c r="B24" s="10">
        <f>'Parâmetros'!$E$5</f>
        <v/>
      </c>
      <c r="C24" s="28">
        <f>COUNTIFS(Registros!$B$2:$B$201,"&gt;="&amp;$B$2,Registros!$B$2:$B$201,"&lt;="&amp;$B$3,Registros!$C$2:$C$201,$A24,Registros!$D$2:$D$201,$B24,Registros!$L$2:$L$201,"Sim")</f>
        <v/>
      </c>
      <c r="D24" s="28">
        <f>SUMIFS(Registros!$E$2:$E$201,Registros!$B$2:$B$201,"&gt;="&amp;$B$2,Registros!$B$2:$B$201,"&lt;="&amp;$B$3,Registros!$C$2:$C$201,$A24,Registros!$D$2:$D$201,$B24,Registros!$L$2:$L$201,"Sim")</f>
        <v/>
      </c>
      <c r="E24" s="28">
        <f>SUMIFS(Registros!$F$2:$F$201,Registros!$B$2:$B$201,"&gt;="&amp;$B$2,Registros!$B$2:$B$201,"&lt;="&amp;$B$3,Registros!$C$2:$C$201,$A24,Registros!$D$2:$D$201,$B24,Registros!$L$2:$L$201,"Sim")</f>
        <v/>
      </c>
      <c r="F24" s="28">
        <f>SUMIFS(Registros!$G$2:$G$201,Registros!$B$2:$B$201,"&gt;="&amp;$B$2,Registros!$B$2:$B$201,"&lt;="&amp;$B$3,Registros!$C$2:$C$201,$A24,Registros!$D$2:$D$201,$B24,Registros!$L$2:$L$201,"Sim")</f>
        <v/>
      </c>
      <c r="G24" s="28">
        <f>IF(C24=0,"",E24+F24)</f>
        <v/>
      </c>
      <c r="H24" s="35">
        <f>IF(OR(C24=0,D24=0),"",IFERROR(E24/D24,""))</f>
        <v/>
      </c>
      <c r="I24" s="35">
        <f>IF(OR(C24=0,D24=0),"",IFERROR(G24/D24,""))</f>
        <v/>
      </c>
      <c r="J24" s="10">
        <f>IF(C24=0,"Sem dados",IF(D24=0,IF(F24&gt;0,"Procura sem oferta","Sem oferta"),IF(I24&gt;='Parâmetros'!$B$6,"Pico de procura",IF(H24&gt;='Parâmetros'!$B$5,"Alta ocupação",IF(AND(H24&lt;'Parâmetros'!$B$4,F24=0),"Baixa utilização","Normal")))))</f>
        <v/>
      </c>
      <c r="K24" s="10">
        <f>IF(J24="Sem dados","Registrar dados",IF(J24="Procura sem oferta","Testar abertura de vagas",IF(J24="Sem oferta","Reavaliar oferta",IF(J24="Pico de procura","Reforçar disponibilidade",IF(J24="Alta ocupação","Monitorar e considerar reforço",IF(J24="Baixa utilização","Redistribuir disponibilidade","Manter disponibilidade"))))))</f>
        <v/>
      </c>
    </row>
    <row r="25" ht="22" customHeight="1">
      <c r="A25" s="13" t="inlineStr">
        <is>
          <t>terça-feira</t>
        </is>
      </c>
      <c r="B25" s="13">
        <f>'Parâmetros'!$E$6</f>
        <v/>
      </c>
      <c r="C25" s="30">
        <f>COUNTIFS(Registros!$B$2:$B$201,"&gt;="&amp;$B$2,Registros!$B$2:$B$201,"&lt;="&amp;$B$3,Registros!$C$2:$C$201,$A25,Registros!$D$2:$D$201,$B25,Registros!$L$2:$L$201,"Sim")</f>
        <v/>
      </c>
      <c r="D25" s="30">
        <f>SUMIFS(Registros!$E$2:$E$201,Registros!$B$2:$B$201,"&gt;="&amp;$B$2,Registros!$B$2:$B$201,"&lt;="&amp;$B$3,Registros!$C$2:$C$201,$A25,Registros!$D$2:$D$201,$B25,Registros!$L$2:$L$201,"Sim")</f>
        <v/>
      </c>
      <c r="E25" s="30">
        <f>SUMIFS(Registros!$F$2:$F$201,Registros!$B$2:$B$201,"&gt;="&amp;$B$2,Registros!$B$2:$B$201,"&lt;="&amp;$B$3,Registros!$C$2:$C$201,$A25,Registros!$D$2:$D$201,$B25,Registros!$L$2:$L$201,"Sim")</f>
        <v/>
      </c>
      <c r="F25" s="30">
        <f>SUMIFS(Registros!$G$2:$G$201,Registros!$B$2:$B$201,"&gt;="&amp;$B$2,Registros!$B$2:$B$201,"&lt;="&amp;$B$3,Registros!$C$2:$C$201,$A25,Registros!$D$2:$D$201,$B25,Registros!$L$2:$L$201,"Sim")</f>
        <v/>
      </c>
      <c r="G25" s="30">
        <f>IF(C25=0,"",E25+F25)</f>
        <v/>
      </c>
      <c r="H25" s="36">
        <f>IF(OR(C25=0,D25=0),"",IFERROR(E25/D25,""))</f>
        <v/>
      </c>
      <c r="I25" s="36">
        <f>IF(OR(C25=0,D25=0),"",IFERROR(G25/D25,""))</f>
        <v/>
      </c>
      <c r="J25" s="13">
        <f>IF(C25=0,"Sem dados",IF(D25=0,IF(F25&gt;0,"Procura sem oferta","Sem oferta"),IF(I25&gt;='Parâmetros'!$B$6,"Pico de procura",IF(H25&gt;='Parâmetros'!$B$5,"Alta ocupação",IF(AND(H25&lt;'Parâmetros'!$B$4,F25=0),"Baixa utilização","Normal")))))</f>
        <v/>
      </c>
      <c r="K25" s="13">
        <f>IF(J25="Sem dados","Registrar dados",IF(J25="Procura sem oferta","Testar abertura de vagas",IF(J25="Sem oferta","Reavaliar oferta",IF(J25="Pico de procura","Reforçar disponibilidade",IF(J25="Alta ocupação","Monitorar e considerar reforço",IF(J25="Baixa utilização","Redistribuir disponibilidade","Manter disponibilidade"))))))</f>
        <v/>
      </c>
    </row>
    <row r="26" ht="22" customHeight="1">
      <c r="A26" s="10" t="inlineStr">
        <is>
          <t>quarta-feira</t>
        </is>
      </c>
      <c r="B26" s="10">
        <f>'Parâmetros'!$E$2</f>
        <v/>
      </c>
      <c r="C26" s="28">
        <f>COUNTIFS(Registros!$B$2:$B$201,"&gt;="&amp;$B$2,Registros!$B$2:$B$201,"&lt;="&amp;$B$3,Registros!$C$2:$C$201,$A26,Registros!$D$2:$D$201,$B26,Registros!$L$2:$L$201,"Sim")</f>
        <v/>
      </c>
      <c r="D26" s="28">
        <f>SUMIFS(Registros!$E$2:$E$201,Registros!$B$2:$B$201,"&gt;="&amp;$B$2,Registros!$B$2:$B$201,"&lt;="&amp;$B$3,Registros!$C$2:$C$201,$A26,Registros!$D$2:$D$201,$B26,Registros!$L$2:$L$201,"Sim")</f>
        <v/>
      </c>
      <c r="E26" s="28">
        <f>SUMIFS(Registros!$F$2:$F$201,Registros!$B$2:$B$201,"&gt;="&amp;$B$2,Registros!$B$2:$B$201,"&lt;="&amp;$B$3,Registros!$C$2:$C$201,$A26,Registros!$D$2:$D$201,$B26,Registros!$L$2:$L$201,"Sim")</f>
        <v/>
      </c>
      <c r="F26" s="28">
        <f>SUMIFS(Registros!$G$2:$G$201,Registros!$B$2:$B$201,"&gt;="&amp;$B$2,Registros!$B$2:$B$201,"&lt;="&amp;$B$3,Registros!$C$2:$C$201,$A26,Registros!$D$2:$D$201,$B26,Registros!$L$2:$L$201,"Sim")</f>
        <v/>
      </c>
      <c r="G26" s="28">
        <f>IF(C26=0,"",E26+F26)</f>
        <v/>
      </c>
      <c r="H26" s="35">
        <f>IF(OR(C26=0,D26=0),"",IFERROR(E26/D26,""))</f>
        <v/>
      </c>
      <c r="I26" s="35">
        <f>IF(OR(C26=0,D26=0),"",IFERROR(G26/D26,""))</f>
        <v/>
      </c>
      <c r="J26" s="10">
        <f>IF(C26=0,"Sem dados",IF(D26=0,IF(F26&gt;0,"Procura sem oferta","Sem oferta"),IF(I26&gt;='Parâmetros'!$B$6,"Pico de procura",IF(H26&gt;='Parâmetros'!$B$5,"Alta ocupação",IF(AND(H26&lt;'Parâmetros'!$B$4,F26=0),"Baixa utilização","Normal")))))</f>
        <v/>
      </c>
      <c r="K26" s="10">
        <f>IF(J26="Sem dados","Registrar dados",IF(J26="Procura sem oferta","Testar abertura de vagas",IF(J26="Sem oferta","Reavaliar oferta",IF(J26="Pico de procura","Reforçar disponibilidade",IF(J26="Alta ocupação","Monitorar e considerar reforço",IF(J26="Baixa utilização","Redistribuir disponibilidade","Manter disponibilidade"))))))</f>
        <v/>
      </c>
    </row>
    <row r="27" ht="22" customHeight="1">
      <c r="A27" s="13" t="inlineStr">
        <is>
          <t>quarta-feira</t>
        </is>
      </c>
      <c r="B27" s="13">
        <f>'Parâmetros'!$E$3</f>
        <v/>
      </c>
      <c r="C27" s="30">
        <f>COUNTIFS(Registros!$B$2:$B$201,"&gt;="&amp;$B$2,Registros!$B$2:$B$201,"&lt;="&amp;$B$3,Registros!$C$2:$C$201,$A27,Registros!$D$2:$D$201,$B27,Registros!$L$2:$L$201,"Sim")</f>
        <v/>
      </c>
      <c r="D27" s="30">
        <f>SUMIFS(Registros!$E$2:$E$201,Registros!$B$2:$B$201,"&gt;="&amp;$B$2,Registros!$B$2:$B$201,"&lt;="&amp;$B$3,Registros!$C$2:$C$201,$A27,Registros!$D$2:$D$201,$B27,Registros!$L$2:$L$201,"Sim")</f>
        <v/>
      </c>
      <c r="E27" s="30">
        <f>SUMIFS(Registros!$F$2:$F$201,Registros!$B$2:$B$201,"&gt;="&amp;$B$2,Registros!$B$2:$B$201,"&lt;="&amp;$B$3,Registros!$C$2:$C$201,$A27,Registros!$D$2:$D$201,$B27,Registros!$L$2:$L$201,"Sim")</f>
        <v/>
      </c>
      <c r="F27" s="30">
        <f>SUMIFS(Registros!$G$2:$G$201,Registros!$B$2:$B$201,"&gt;="&amp;$B$2,Registros!$B$2:$B$201,"&lt;="&amp;$B$3,Registros!$C$2:$C$201,$A27,Registros!$D$2:$D$201,$B27,Registros!$L$2:$L$201,"Sim")</f>
        <v/>
      </c>
      <c r="G27" s="30">
        <f>IF(C27=0,"",E27+F27)</f>
        <v/>
      </c>
      <c r="H27" s="36">
        <f>IF(OR(C27=0,D27=0),"",IFERROR(E27/D27,""))</f>
        <v/>
      </c>
      <c r="I27" s="36">
        <f>IF(OR(C27=0,D27=0),"",IFERROR(G27/D27,""))</f>
        <v/>
      </c>
      <c r="J27" s="13">
        <f>IF(C27=0,"Sem dados",IF(D27=0,IF(F27&gt;0,"Procura sem oferta","Sem oferta"),IF(I27&gt;='Parâmetros'!$B$6,"Pico de procura",IF(H27&gt;='Parâmetros'!$B$5,"Alta ocupação",IF(AND(H27&lt;'Parâmetros'!$B$4,F27=0),"Baixa utilização","Normal")))))</f>
        <v/>
      </c>
      <c r="K27" s="13">
        <f>IF(J27="Sem dados","Registrar dados",IF(J27="Procura sem oferta","Testar abertura de vagas",IF(J27="Sem oferta","Reavaliar oferta",IF(J27="Pico de procura","Reforçar disponibilidade",IF(J27="Alta ocupação","Monitorar e considerar reforço",IF(J27="Baixa utilização","Redistribuir disponibilidade","Manter disponibilidade"))))))</f>
        <v/>
      </c>
    </row>
    <row r="28" ht="22" customHeight="1">
      <c r="A28" s="10" t="inlineStr">
        <is>
          <t>quarta-feira</t>
        </is>
      </c>
      <c r="B28" s="10">
        <f>'Parâmetros'!$E$4</f>
        <v/>
      </c>
      <c r="C28" s="28">
        <f>COUNTIFS(Registros!$B$2:$B$201,"&gt;="&amp;$B$2,Registros!$B$2:$B$201,"&lt;="&amp;$B$3,Registros!$C$2:$C$201,$A28,Registros!$D$2:$D$201,$B28,Registros!$L$2:$L$201,"Sim")</f>
        <v/>
      </c>
      <c r="D28" s="28">
        <f>SUMIFS(Registros!$E$2:$E$201,Registros!$B$2:$B$201,"&gt;="&amp;$B$2,Registros!$B$2:$B$201,"&lt;="&amp;$B$3,Registros!$C$2:$C$201,$A28,Registros!$D$2:$D$201,$B28,Registros!$L$2:$L$201,"Sim")</f>
        <v/>
      </c>
      <c r="E28" s="28">
        <f>SUMIFS(Registros!$F$2:$F$201,Registros!$B$2:$B$201,"&gt;="&amp;$B$2,Registros!$B$2:$B$201,"&lt;="&amp;$B$3,Registros!$C$2:$C$201,$A28,Registros!$D$2:$D$201,$B28,Registros!$L$2:$L$201,"Sim")</f>
        <v/>
      </c>
      <c r="F28" s="28">
        <f>SUMIFS(Registros!$G$2:$G$201,Registros!$B$2:$B$201,"&gt;="&amp;$B$2,Registros!$B$2:$B$201,"&lt;="&amp;$B$3,Registros!$C$2:$C$201,$A28,Registros!$D$2:$D$201,$B28,Registros!$L$2:$L$201,"Sim")</f>
        <v/>
      </c>
      <c r="G28" s="28">
        <f>IF(C28=0,"",E28+F28)</f>
        <v/>
      </c>
      <c r="H28" s="35">
        <f>IF(OR(C28=0,D28=0),"",IFERROR(E28/D28,""))</f>
        <v/>
      </c>
      <c r="I28" s="35">
        <f>IF(OR(C28=0,D28=0),"",IFERROR(G28/D28,""))</f>
        <v/>
      </c>
      <c r="J28" s="10">
        <f>IF(C28=0,"Sem dados",IF(D28=0,IF(F28&gt;0,"Procura sem oferta","Sem oferta"),IF(I28&gt;='Parâmetros'!$B$6,"Pico de procura",IF(H28&gt;='Parâmetros'!$B$5,"Alta ocupação",IF(AND(H28&lt;'Parâmetros'!$B$4,F28=0),"Baixa utilização","Normal")))))</f>
        <v/>
      </c>
      <c r="K28" s="10">
        <f>IF(J28="Sem dados","Registrar dados",IF(J28="Procura sem oferta","Testar abertura de vagas",IF(J28="Sem oferta","Reavaliar oferta",IF(J28="Pico de procura","Reforçar disponibilidade",IF(J28="Alta ocupação","Monitorar e considerar reforço",IF(J28="Baixa utilização","Redistribuir disponibilidade","Manter disponibilidade"))))))</f>
        <v/>
      </c>
    </row>
    <row r="29" ht="22" customHeight="1">
      <c r="A29" s="13" t="inlineStr">
        <is>
          <t>quarta-feira</t>
        </is>
      </c>
      <c r="B29" s="13">
        <f>'Parâmetros'!$E$5</f>
        <v/>
      </c>
      <c r="C29" s="30">
        <f>COUNTIFS(Registros!$B$2:$B$201,"&gt;="&amp;$B$2,Registros!$B$2:$B$201,"&lt;="&amp;$B$3,Registros!$C$2:$C$201,$A29,Registros!$D$2:$D$201,$B29,Registros!$L$2:$L$201,"Sim")</f>
        <v/>
      </c>
      <c r="D29" s="30">
        <f>SUMIFS(Registros!$E$2:$E$201,Registros!$B$2:$B$201,"&gt;="&amp;$B$2,Registros!$B$2:$B$201,"&lt;="&amp;$B$3,Registros!$C$2:$C$201,$A29,Registros!$D$2:$D$201,$B29,Registros!$L$2:$L$201,"Sim")</f>
        <v/>
      </c>
      <c r="E29" s="30">
        <f>SUMIFS(Registros!$F$2:$F$201,Registros!$B$2:$B$201,"&gt;="&amp;$B$2,Registros!$B$2:$B$201,"&lt;="&amp;$B$3,Registros!$C$2:$C$201,$A29,Registros!$D$2:$D$201,$B29,Registros!$L$2:$L$201,"Sim")</f>
        <v/>
      </c>
      <c r="F29" s="30">
        <f>SUMIFS(Registros!$G$2:$G$201,Registros!$B$2:$B$201,"&gt;="&amp;$B$2,Registros!$B$2:$B$201,"&lt;="&amp;$B$3,Registros!$C$2:$C$201,$A29,Registros!$D$2:$D$201,$B29,Registros!$L$2:$L$201,"Sim")</f>
        <v/>
      </c>
      <c r="G29" s="30">
        <f>IF(C29=0,"",E29+F29)</f>
        <v/>
      </c>
      <c r="H29" s="36">
        <f>IF(OR(C29=0,D29=0),"",IFERROR(E29/D29,""))</f>
        <v/>
      </c>
      <c r="I29" s="36">
        <f>IF(OR(C29=0,D29=0),"",IFERROR(G29/D29,""))</f>
        <v/>
      </c>
      <c r="J29" s="13">
        <f>IF(C29=0,"Sem dados",IF(D29=0,IF(F29&gt;0,"Procura sem oferta","Sem oferta"),IF(I29&gt;='Parâmetros'!$B$6,"Pico de procura",IF(H29&gt;='Parâmetros'!$B$5,"Alta ocupação",IF(AND(H29&lt;'Parâmetros'!$B$4,F29=0),"Baixa utilização","Normal")))))</f>
        <v/>
      </c>
      <c r="K29" s="13">
        <f>IF(J29="Sem dados","Registrar dados",IF(J29="Procura sem oferta","Testar abertura de vagas",IF(J29="Sem oferta","Reavaliar oferta",IF(J29="Pico de procura","Reforçar disponibilidade",IF(J29="Alta ocupação","Monitorar e considerar reforço",IF(J29="Baixa utilização","Redistribuir disponibilidade","Manter disponibilidade"))))))</f>
        <v/>
      </c>
    </row>
    <row r="30" ht="22" customHeight="1">
      <c r="A30" s="10" t="inlineStr">
        <is>
          <t>quarta-feira</t>
        </is>
      </c>
      <c r="B30" s="10">
        <f>'Parâmetros'!$E$6</f>
        <v/>
      </c>
      <c r="C30" s="28">
        <f>COUNTIFS(Registros!$B$2:$B$201,"&gt;="&amp;$B$2,Registros!$B$2:$B$201,"&lt;="&amp;$B$3,Registros!$C$2:$C$201,$A30,Registros!$D$2:$D$201,$B30,Registros!$L$2:$L$201,"Sim")</f>
        <v/>
      </c>
      <c r="D30" s="28">
        <f>SUMIFS(Registros!$E$2:$E$201,Registros!$B$2:$B$201,"&gt;="&amp;$B$2,Registros!$B$2:$B$201,"&lt;="&amp;$B$3,Registros!$C$2:$C$201,$A30,Registros!$D$2:$D$201,$B30,Registros!$L$2:$L$201,"Sim")</f>
        <v/>
      </c>
      <c r="E30" s="28">
        <f>SUMIFS(Registros!$F$2:$F$201,Registros!$B$2:$B$201,"&gt;="&amp;$B$2,Registros!$B$2:$B$201,"&lt;="&amp;$B$3,Registros!$C$2:$C$201,$A30,Registros!$D$2:$D$201,$B30,Registros!$L$2:$L$201,"Sim")</f>
        <v/>
      </c>
      <c r="F30" s="28">
        <f>SUMIFS(Registros!$G$2:$G$201,Registros!$B$2:$B$201,"&gt;="&amp;$B$2,Registros!$B$2:$B$201,"&lt;="&amp;$B$3,Registros!$C$2:$C$201,$A30,Registros!$D$2:$D$201,$B30,Registros!$L$2:$L$201,"Sim")</f>
        <v/>
      </c>
      <c r="G30" s="28">
        <f>IF(C30=0,"",E30+F30)</f>
        <v/>
      </c>
      <c r="H30" s="35">
        <f>IF(OR(C30=0,D30=0),"",IFERROR(E30/D30,""))</f>
        <v/>
      </c>
      <c r="I30" s="35">
        <f>IF(OR(C30=0,D30=0),"",IFERROR(G30/D30,""))</f>
        <v/>
      </c>
      <c r="J30" s="10">
        <f>IF(C30=0,"Sem dados",IF(D30=0,IF(F30&gt;0,"Procura sem oferta","Sem oferta"),IF(I30&gt;='Parâmetros'!$B$6,"Pico de procura",IF(H30&gt;='Parâmetros'!$B$5,"Alta ocupação",IF(AND(H30&lt;'Parâmetros'!$B$4,F30=0),"Baixa utilização","Normal")))))</f>
        <v/>
      </c>
      <c r="K30" s="10">
        <f>IF(J30="Sem dados","Registrar dados",IF(J30="Procura sem oferta","Testar abertura de vagas",IF(J30="Sem oferta","Reavaliar oferta",IF(J30="Pico de procura","Reforçar disponibilidade",IF(J30="Alta ocupação","Monitorar e considerar reforço",IF(J30="Baixa utilização","Redistribuir disponibilidade","Manter disponibilidade"))))))</f>
        <v/>
      </c>
    </row>
    <row r="31" ht="22" customHeight="1">
      <c r="A31" s="13" t="inlineStr">
        <is>
          <t>quinta-feira</t>
        </is>
      </c>
      <c r="B31" s="13">
        <f>'Parâmetros'!$E$2</f>
        <v/>
      </c>
      <c r="C31" s="30">
        <f>COUNTIFS(Registros!$B$2:$B$201,"&gt;="&amp;$B$2,Registros!$B$2:$B$201,"&lt;="&amp;$B$3,Registros!$C$2:$C$201,$A31,Registros!$D$2:$D$201,$B31,Registros!$L$2:$L$201,"Sim")</f>
        <v/>
      </c>
      <c r="D31" s="30">
        <f>SUMIFS(Registros!$E$2:$E$201,Registros!$B$2:$B$201,"&gt;="&amp;$B$2,Registros!$B$2:$B$201,"&lt;="&amp;$B$3,Registros!$C$2:$C$201,$A31,Registros!$D$2:$D$201,$B31,Registros!$L$2:$L$201,"Sim")</f>
        <v/>
      </c>
      <c r="E31" s="30">
        <f>SUMIFS(Registros!$F$2:$F$201,Registros!$B$2:$B$201,"&gt;="&amp;$B$2,Registros!$B$2:$B$201,"&lt;="&amp;$B$3,Registros!$C$2:$C$201,$A31,Registros!$D$2:$D$201,$B31,Registros!$L$2:$L$201,"Sim")</f>
        <v/>
      </c>
      <c r="F31" s="30">
        <f>SUMIFS(Registros!$G$2:$G$201,Registros!$B$2:$B$201,"&gt;="&amp;$B$2,Registros!$B$2:$B$201,"&lt;="&amp;$B$3,Registros!$C$2:$C$201,$A31,Registros!$D$2:$D$201,$B31,Registros!$L$2:$L$201,"Sim")</f>
        <v/>
      </c>
      <c r="G31" s="30">
        <f>IF(C31=0,"",E31+F31)</f>
        <v/>
      </c>
      <c r="H31" s="36">
        <f>IF(OR(C31=0,D31=0),"",IFERROR(E31/D31,""))</f>
        <v/>
      </c>
      <c r="I31" s="36">
        <f>IF(OR(C31=0,D31=0),"",IFERROR(G31/D31,""))</f>
        <v/>
      </c>
      <c r="J31" s="13">
        <f>IF(C31=0,"Sem dados",IF(D31=0,IF(F31&gt;0,"Procura sem oferta","Sem oferta"),IF(I31&gt;='Parâmetros'!$B$6,"Pico de procura",IF(H31&gt;='Parâmetros'!$B$5,"Alta ocupação",IF(AND(H31&lt;'Parâmetros'!$B$4,F31=0),"Baixa utilização","Normal")))))</f>
        <v/>
      </c>
      <c r="K31" s="13">
        <f>IF(J31="Sem dados","Registrar dados",IF(J31="Procura sem oferta","Testar abertura de vagas",IF(J31="Sem oferta","Reavaliar oferta",IF(J31="Pico de procura","Reforçar disponibilidade",IF(J31="Alta ocupação","Monitorar e considerar reforço",IF(J31="Baixa utilização","Redistribuir disponibilidade","Manter disponibilidade"))))))</f>
        <v/>
      </c>
    </row>
    <row r="32" ht="22" customHeight="1">
      <c r="A32" s="10" t="inlineStr">
        <is>
          <t>quinta-feira</t>
        </is>
      </c>
      <c r="B32" s="10">
        <f>'Parâmetros'!$E$3</f>
        <v/>
      </c>
      <c r="C32" s="28">
        <f>COUNTIFS(Registros!$B$2:$B$201,"&gt;="&amp;$B$2,Registros!$B$2:$B$201,"&lt;="&amp;$B$3,Registros!$C$2:$C$201,$A32,Registros!$D$2:$D$201,$B32,Registros!$L$2:$L$201,"Sim")</f>
        <v/>
      </c>
      <c r="D32" s="28">
        <f>SUMIFS(Registros!$E$2:$E$201,Registros!$B$2:$B$201,"&gt;="&amp;$B$2,Registros!$B$2:$B$201,"&lt;="&amp;$B$3,Registros!$C$2:$C$201,$A32,Registros!$D$2:$D$201,$B32,Registros!$L$2:$L$201,"Sim")</f>
        <v/>
      </c>
      <c r="E32" s="28">
        <f>SUMIFS(Registros!$F$2:$F$201,Registros!$B$2:$B$201,"&gt;="&amp;$B$2,Registros!$B$2:$B$201,"&lt;="&amp;$B$3,Registros!$C$2:$C$201,$A32,Registros!$D$2:$D$201,$B32,Registros!$L$2:$L$201,"Sim")</f>
        <v/>
      </c>
      <c r="F32" s="28">
        <f>SUMIFS(Registros!$G$2:$G$201,Registros!$B$2:$B$201,"&gt;="&amp;$B$2,Registros!$B$2:$B$201,"&lt;="&amp;$B$3,Registros!$C$2:$C$201,$A32,Registros!$D$2:$D$201,$B32,Registros!$L$2:$L$201,"Sim")</f>
        <v/>
      </c>
      <c r="G32" s="28">
        <f>IF(C32=0,"",E32+F32)</f>
        <v/>
      </c>
      <c r="H32" s="35">
        <f>IF(OR(C32=0,D32=0),"",IFERROR(E32/D32,""))</f>
        <v/>
      </c>
      <c r="I32" s="35">
        <f>IF(OR(C32=0,D32=0),"",IFERROR(G32/D32,""))</f>
        <v/>
      </c>
      <c r="J32" s="10">
        <f>IF(C32=0,"Sem dados",IF(D32=0,IF(F32&gt;0,"Procura sem oferta","Sem oferta"),IF(I32&gt;='Parâmetros'!$B$6,"Pico de procura",IF(H32&gt;='Parâmetros'!$B$5,"Alta ocupação",IF(AND(H32&lt;'Parâmetros'!$B$4,F32=0),"Baixa utilização","Normal")))))</f>
        <v/>
      </c>
      <c r="K32" s="10">
        <f>IF(J32="Sem dados","Registrar dados",IF(J32="Procura sem oferta","Testar abertura de vagas",IF(J32="Sem oferta","Reavaliar oferta",IF(J32="Pico de procura","Reforçar disponibilidade",IF(J32="Alta ocupação","Monitorar e considerar reforço",IF(J32="Baixa utilização","Redistribuir disponibilidade","Manter disponibilidade"))))))</f>
        <v/>
      </c>
    </row>
    <row r="33" ht="22" customHeight="1">
      <c r="A33" s="13" t="inlineStr">
        <is>
          <t>quinta-feira</t>
        </is>
      </c>
      <c r="B33" s="13">
        <f>'Parâmetros'!$E$4</f>
        <v/>
      </c>
      <c r="C33" s="30">
        <f>COUNTIFS(Registros!$B$2:$B$201,"&gt;="&amp;$B$2,Registros!$B$2:$B$201,"&lt;="&amp;$B$3,Registros!$C$2:$C$201,$A33,Registros!$D$2:$D$201,$B33,Registros!$L$2:$L$201,"Sim")</f>
        <v/>
      </c>
      <c r="D33" s="30">
        <f>SUMIFS(Registros!$E$2:$E$201,Registros!$B$2:$B$201,"&gt;="&amp;$B$2,Registros!$B$2:$B$201,"&lt;="&amp;$B$3,Registros!$C$2:$C$201,$A33,Registros!$D$2:$D$201,$B33,Registros!$L$2:$L$201,"Sim")</f>
        <v/>
      </c>
      <c r="E33" s="30">
        <f>SUMIFS(Registros!$F$2:$F$201,Registros!$B$2:$B$201,"&gt;="&amp;$B$2,Registros!$B$2:$B$201,"&lt;="&amp;$B$3,Registros!$C$2:$C$201,$A33,Registros!$D$2:$D$201,$B33,Registros!$L$2:$L$201,"Sim")</f>
        <v/>
      </c>
      <c r="F33" s="30">
        <f>SUMIFS(Registros!$G$2:$G$201,Registros!$B$2:$B$201,"&gt;="&amp;$B$2,Registros!$B$2:$B$201,"&lt;="&amp;$B$3,Registros!$C$2:$C$201,$A33,Registros!$D$2:$D$201,$B33,Registros!$L$2:$L$201,"Sim")</f>
        <v/>
      </c>
      <c r="G33" s="30">
        <f>IF(C33=0,"",E33+F33)</f>
        <v/>
      </c>
      <c r="H33" s="36">
        <f>IF(OR(C33=0,D33=0),"",IFERROR(E33/D33,""))</f>
        <v/>
      </c>
      <c r="I33" s="36">
        <f>IF(OR(C33=0,D33=0),"",IFERROR(G33/D33,""))</f>
        <v/>
      </c>
      <c r="J33" s="13">
        <f>IF(C33=0,"Sem dados",IF(D33=0,IF(F33&gt;0,"Procura sem oferta","Sem oferta"),IF(I33&gt;='Parâmetros'!$B$6,"Pico de procura",IF(H33&gt;='Parâmetros'!$B$5,"Alta ocupação",IF(AND(H33&lt;'Parâmetros'!$B$4,F33=0),"Baixa utilização","Normal")))))</f>
        <v/>
      </c>
      <c r="K33" s="13">
        <f>IF(J33="Sem dados","Registrar dados",IF(J33="Procura sem oferta","Testar abertura de vagas",IF(J33="Sem oferta","Reavaliar oferta",IF(J33="Pico de procura","Reforçar disponibilidade",IF(J33="Alta ocupação","Monitorar e considerar reforço",IF(J33="Baixa utilização","Redistribuir disponibilidade","Manter disponibilidade"))))))</f>
        <v/>
      </c>
    </row>
    <row r="34" ht="22" customHeight="1">
      <c r="A34" s="10" t="inlineStr">
        <is>
          <t>quinta-feira</t>
        </is>
      </c>
      <c r="B34" s="10">
        <f>'Parâmetros'!$E$5</f>
        <v/>
      </c>
      <c r="C34" s="28">
        <f>COUNTIFS(Registros!$B$2:$B$201,"&gt;="&amp;$B$2,Registros!$B$2:$B$201,"&lt;="&amp;$B$3,Registros!$C$2:$C$201,$A34,Registros!$D$2:$D$201,$B34,Registros!$L$2:$L$201,"Sim")</f>
        <v/>
      </c>
      <c r="D34" s="28">
        <f>SUMIFS(Registros!$E$2:$E$201,Registros!$B$2:$B$201,"&gt;="&amp;$B$2,Registros!$B$2:$B$201,"&lt;="&amp;$B$3,Registros!$C$2:$C$201,$A34,Registros!$D$2:$D$201,$B34,Registros!$L$2:$L$201,"Sim")</f>
        <v/>
      </c>
      <c r="E34" s="28">
        <f>SUMIFS(Registros!$F$2:$F$201,Registros!$B$2:$B$201,"&gt;="&amp;$B$2,Registros!$B$2:$B$201,"&lt;="&amp;$B$3,Registros!$C$2:$C$201,$A34,Registros!$D$2:$D$201,$B34,Registros!$L$2:$L$201,"Sim")</f>
        <v/>
      </c>
      <c r="F34" s="28">
        <f>SUMIFS(Registros!$G$2:$G$201,Registros!$B$2:$B$201,"&gt;="&amp;$B$2,Registros!$B$2:$B$201,"&lt;="&amp;$B$3,Registros!$C$2:$C$201,$A34,Registros!$D$2:$D$201,$B34,Registros!$L$2:$L$201,"Sim")</f>
        <v/>
      </c>
      <c r="G34" s="28">
        <f>IF(C34=0,"",E34+F34)</f>
        <v/>
      </c>
      <c r="H34" s="35">
        <f>IF(OR(C34=0,D34=0),"",IFERROR(E34/D34,""))</f>
        <v/>
      </c>
      <c r="I34" s="35">
        <f>IF(OR(C34=0,D34=0),"",IFERROR(G34/D34,""))</f>
        <v/>
      </c>
      <c r="J34" s="10">
        <f>IF(C34=0,"Sem dados",IF(D34=0,IF(F34&gt;0,"Procura sem oferta","Sem oferta"),IF(I34&gt;='Parâmetros'!$B$6,"Pico de procura",IF(H34&gt;='Parâmetros'!$B$5,"Alta ocupação",IF(AND(H34&lt;'Parâmetros'!$B$4,F34=0),"Baixa utilização","Normal")))))</f>
        <v/>
      </c>
      <c r="K34" s="10">
        <f>IF(J34="Sem dados","Registrar dados",IF(J34="Procura sem oferta","Testar abertura de vagas",IF(J34="Sem oferta","Reavaliar oferta",IF(J34="Pico de procura","Reforçar disponibilidade",IF(J34="Alta ocupação","Monitorar e considerar reforço",IF(J34="Baixa utilização","Redistribuir disponibilidade","Manter disponibilidade"))))))</f>
        <v/>
      </c>
    </row>
    <row r="35" ht="22" customHeight="1">
      <c r="A35" s="13" t="inlineStr">
        <is>
          <t>quinta-feira</t>
        </is>
      </c>
      <c r="B35" s="13">
        <f>'Parâmetros'!$E$6</f>
        <v/>
      </c>
      <c r="C35" s="30">
        <f>COUNTIFS(Registros!$B$2:$B$201,"&gt;="&amp;$B$2,Registros!$B$2:$B$201,"&lt;="&amp;$B$3,Registros!$C$2:$C$201,$A35,Registros!$D$2:$D$201,$B35,Registros!$L$2:$L$201,"Sim")</f>
        <v/>
      </c>
      <c r="D35" s="30">
        <f>SUMIFS(Registros!$E$2:$E$201,Registros!$B$2:$B$201,"&gt;="&amp;$B$2,Registros!$B$2:$B$201,"&lt;="&amp;$B$3,Registros!$C$2:$C$201,$A35,Registros!$D$2:$D$201,$B35,Registros!$L$2:$L$201,"Sim")</f>
        <v/>
      </c>
      <c r="E35" s="30">
        <f>SUMIFS(Registros!$F$2:$F$201,Registros!$B$2:$B$201,"&gt;="&amp;$B$2,Registros!$B$2:$B$201,"&lt;="&amp;$B$3,Registros!$C$2:$C$201,$A35,Registros!$D$2:$D$201,$B35,Registros!$L$2:$L$201,"Sim")</f>
        <v/>
      </c>
      <c r="F35" s="30">
        <f>SUMIFS(Registros!$G$2:$G$201,Registros!$B$2:$B$201,"&gt;="&amp;$B$2,Registros!$B$2:$B$201,"&lt;="&amp;$B$3,Registros!$C$2:$C$201,$A35,Registros!$D$2:$D$201,$B35,Registros!$L$2:$L$201,"Sim")</f>
        <v/>
      </c>
      <c r="G35" s="30">
        <f>IF(C35=0,"",E35+F35)</f>
        <v/>
      </c>
      <c r="H35" s="36">
        <f>IF(OR(C35=0,D35=0),"",IFERROR(E35/D35,""))</f>
        <v/>
      </c>
      <c r="I35" s="36">
        <f>IF(OR(C35=0,D35=0),"",IFERROR(G35/D35,""))</f>
        <v/>
      </c>
      <c r="J35" s="13">
        <f>IF(C35=0,"Sem dados",IF(D35=0,IF(F35&gt;0,"Procura sem oferta","Sem oferta"),IF(I35&gt;='Parâmetros'!$B$6,"Pico de procura",IF(H35&gt;='Parâmetros'!$B$5,"Alta ocupação",IF(AND(H35&lt;'Parâmetros'!$B$4,F35=0),"Baixa utilização","Normal")))))</f>
        <v/>
      </c>
      <c r="K35" s="13">
        <f>IF(J35="Sem dados","Registrar dados",IF(J35="Procura sem oferta","Testar abertura de vagas",IF(J35="Sem oferta","Reavaliar oferta",IF(J35="Pico de procura","Reforçar disponibilidade",IF(J35="Alta ocupação","Monitorar e considerar reforço",IF(J35="Baixa utilização","Redistribuir disponibilidade","Manter disponibilidade"))))))</f>
        <v/>
      </c>
    </row>
    <row r="36" ht="22" customHeight="1">
      <c r="A36" s="10" t="inlineStr">
        <is>
          <t>sexta-feira</t>
        </is>
      </c>
      <c r="B36" s="10">
        <f>'Parâmetros'!$E$2</f>
        <v/>
      </c>
      <c r="C36" s="28">
        <f>COUNTIFS(Registros!$B$2:$B$201,"&gt;="&amp;$B$2,Registros!$B$2:$B$201,"&lt;="&amp;$B$3,Registros!$C$2:$C$201,$A36,Registros!$D$2:$D$201,$B36,Registros!$L$2:$L$201,"Sim")</f>
        <v/>
      </c>
      <c r="D36" s="28">
        <f>SUMIFS(Registros!$E$2:$E$201,Registros!$B$2:$B$201,"&gt;="&amp;$B$2,Registros!$B$2:$B$201,"&lt;="&amp;$B$3,Registros!$C$2:$C$201,$A36,Registros!$D$2:$D$201,$B36,Registros!$L$2:$L$201,"Sim")</f>
        <v/>
      </c>
      <c r="E36" s="28">
        <f>SUMIFS(Registros!$F$2:$F$201,Registros!$B$2:$B$201,"&gt;="&amp;$B$2,Registros!$B$2:$B$201,"&lt;="&amp;$B$3,Registros!$C$2:$C$201,$A36,Registros!$D$2:$D$201,$B36,Registros!$L$2:$L$201,"Sim")</f>
        <v/>
      </c>
      <c r="F36" s="28">
        <f>SUMIFS(Registros!$G$2:$G$201,Registros!$B$2:$B$201,"&gt;="&amp;$B$2,Registros!$B$2:$B$201,"&lt;="&amp;$B$3,Registros!$C$2:$C$201,$A36,Registros!$D$2:$D$201,$B36,Registros!$L$2:$L$201,"Sim")</f>
        <v/>
      </c>
      <c r="G36" s="28">
        <f>IF(C36=0,"",E36+F36)</f>
        <v/>
      </c>
      <c r="H36" s="35">
        <f>IF(OR(C36=0,D36=0),"",IFERROR(E36/D36,""))</f>
        <v/>
      </c>
      <c r="I36" s="35">
        <f>IF(OR(C36=0,D36=0),"",IFERROR(G36/D36,""))</f>
        <v/>
      </c>
      <c r="J36" s="10">
        <f>IF(C36=0,"Sem dados",IF(D36=0,IF(F36&gt;0,"Procura sem oferta","Sem oferta"),IF(I36&gt;='Parâmetros'!$B$6,"Pico de procura",IF(H36&gt;='Parâmetros'!$B$5,"Alta ocupação",IF(AND(H36&lt;'Parâmetros'!$B$4,F36=0),"Baixa utilização","Normal")))))</f>
        <v/>
      </c>
      <c r="K36" s="10">
        <f>IF(J36="Sem dados","Registrar dados",IF(J36="Procura sem oferta","Testar abertura de vagas",IF(J36="Sem oferta","Reavaliar oferta",IF(J36="Pico de procura","Reforçar disponibilidade",IF(J36="Alta ocupação","Monitorar e considerar reforço",IF(J36="Baixa utilização","Redistribuir disponibilidade","Manter disponibilidade"))))))</f>
        <v/>
      </c>
    </row>
    <row r="37" ht="22" customHeight="1">
      <c r="A37" s="13" t="inlineStr">
        <is>
          <t>sexta-feira</t>
        </is>
      </c>
      <c r="B37" s="13">
        <f>'Parâmetros'!$E$3</f>
        <v/>
      </c>
      <c r="C37" s="30">
        <f>COUNTIFS(Registros!$B$2:$B$201,"&gt;="&amp;$B$2,Registros!$B$2:$B$201,"&lt;="&amp;$B$3,Registros!$C$2:$C$201,$A37,Registros!$D$2:$D$201,$B37,Registros!$L$2:$L$201,"Sim")</f>
        <v/>
      </c>
      <c r="D37" s="30">
        <f>SUMIFS(Registros!$E$2:$E$201,Registros!$B$2:$B$201,"&gt;="&amp;$B$2,Registros!$B$2:$B$201,"&lt;="&amp;$B$3,Registros!$C$2:$C$201,$A37,Registros!$D$2:$D$201,$B37,Registros!$L$2:$L$201,"Sim")</f>
        <v/>
      </c>
      <c r="E37" s="30">
        <f>SUMIFS(Registros!$F$2:$F$201,Registros!$B$2:$B$201,"&gt;="&amp;$B$2,Registros!$B$2:$B$201,"&lt;="&amp;$B$3,Registros!$C$2:$C$201,$A37,Registros!$D$2:$D$201,$B37,Registros!$L$2:$L$201,"Sim")</f>
        <v/>
      </c>
      <c r="F37" s="30">
        <f>SUMIFS(Registros!$G$2:$G$201,Registros!$B$2:$B$201,"&gt;="&amp;$B$2,Registros!$B$2:$B$201,"&lt;="&amp;$B$3,Registros!$C$2:$C$201,$A37,Registros!$D$2:$D$201,$B37,Registros!$L$2:$L$201,"Sim")</f>
        <v/>
      </c>
      <c r="G37" s="30">
        <f>IF(C37=0,"",E37+F37)</f>
        <v/>
      </c>
      <c r="H37" s="36">
        <f>IF(OR(C37=0,D37=0),"",IFERROR(E37/D37,""))</f>
        <v/>
      </c>
      <c r="I37" s="36">
        <f>IF(OR(C37=0,D37=0),"",IFERROR(G37/D37,""))</f>
        <v/>
      </c>
      <c r="J37" s="13">
        <f>IF(C37=0,"Sem dados",IF(D37=0,IF(F37&gt;0,"Procura sem oferta","Sem oferta"),IF(I37&gt;='Parâmetros'!$B$6,"Pico de procura",IF(H37&gt;='Parâmetros'!$B$5,"Alta ocupação",IF(AND(H37&lt;'Parâmetros'!$B$4,F37=0),"Baixa utilização","Normal")))))</f>
        <v/>
      </c>
      <c r="K37" s="13">
        <f>IF(J37="Sem dados","Registrar dados",IF(J37="Procura sem oferta","Testar abertura de vagas",IF(J37="Sem oferta","Reavaliar oferta",IF(J37="Pico de procura","Reforçar disponibilidade",IF(J37="Alta ocupação","Monitorar e considerar reforço",IF(J37="Baixa utilização","Redistribuir disponibilidade","Manter disponibilidade"))))))</f>
        <v/>
      </c>
    </row>
    <row r="38" ht="22" customHeight="1">
      <c r="A38" s="10" t="inlineStr">
        <is>
          <t>sexta-feira</t>
        </is>
      </c>
      <c r="B38" s="10">
        <f>'Parâmetros'!$E$4</f>
        <v/>
      </c>
      <c r="C38" s="28">
        <f>COUNTIFS(Registros!$B$2:$B$201,"&gt;="&amp;$B$2,Registros!$B$2:$B$201,"&lt;="&amp;$B$3,Registros!$C$2:$C$201,$A38,Registros!$D$2:$D$201,$B38,Registros!$L$2:$L$201,"Sim")</f>
        <v/>
      </c>
      <c r="D38" s="28">
        <f>SUMIFS(Registros!$E$2:$E$201,Registros!$B$2:$B$201,"&gt;="&amp;$B$2,Registros!$B$2:$B$201,"&lt;="&amp;$B$3,Registros!$C$2:$C$201,$A38,Registros!$D$2:$D$201,$B38,Registros!$L$2:$L$201,"Sim")</f>
        <v/>
      </c>
      <c r="E38" s="28">
        <f>SUMIFS(Registros!$F$2:$F$201,Registros!$B$2:$B$201,"&gt;="&amp;$B$2,Registros!$B$2:$B$201,"&lt;="&amp;$B$3,Registros!$C$2:$C$201,$A38,Registros!$D$2:$D$201,$B38,Registros!$L$2:$L$201,"Sim")</f>
        <v/>
      </c>
      <c r="F38" s="28">
        <f>SUMIFS(Registros!$G$2:$G$201,Registros!$B$2:$B$201,"&gt;="&amp;$B$2,Registros!$B$2:$B$201,"&lt;="&amp;$B$3,Registros!$C$2:$C$201,$A38,Registros!$D$2:$D$201,$B38,Registros!$L$2:$L$201,"Sim")</f>
        <v/>
      </c>
      <c r="G38" s="28">
        <f>IF(C38=0,"",E38+F38)</f>
        <v/>
      </c>
      <c r="H38" s="35">
        <f>IF(OR(C38=0,D38=0),"",IFERROR(E38/D38,""))</f>
        <v/>
      </c>
      <c r="I38" s="35">
        <f>IF(OR(C38=0,D38=0),"",IFERROR(G38/D38,""))</f>
        <v/>
      </c>
      <c r="J38" s="10">
        <f>IF(C38=0,"Sem dados",IF(D38=0,IF(F38&gt;0,"Procura sem oferta","Sem oferta"),IF(I38&gt;='Parâmetros'!$B$6,"Pico de procura",IF(H38&gt;='Parâmetros'!$B$5,"Alta ocupação",IF(AND(H38&lt;'Parâmetros'!$B$4,F38=0),"Baixa utilização","Normal")))))</f>
        <v/>
      </c>
      <c r="K38" s="10">
        <f>IF(J38="Sem dados","Registrar dados",IF(J38="Procura sem oferta","Testar abertura de vagas",IF(J38="Sem oferta","Reavaliar oferta",IF(J38="Pico de procura","Reforçar disponibilidade",IF(J38="Alta ocupação","Monitorar e considerar reforço",IF(J38="Baixa utilização","Redistribuir disponibilidade","Manter disponibilidade"))))))</f>
        <v/>
      </c>
    </row>
    <row r="39" ht="22" customHeight="1">
      <c r="A39" s="13" t="inlineStr">
        <is>
          <t>sexta-feira</t>
        </is>
      </c>
      <c r="B39" s="13">
        <f>'Parâmetros'!$E$5</f>
        <v/>
      </c>
      <c r="C39" s="30">
        <f>COUNTIFS(Registros!$B$2:$B$201,"&gt;="&amp;$B$2,Registros!$B$2:$B$201,"&lt;="&amp;$B$3,Registros!$C$2:$C$201,$A39,Registros!$D$2:$D$201,$B39,Registros!$L$2:$L$201,"Sim")</f>
        <v/>
      </c>
      <c r="D39" s="30">
        <f>SUMIFS(Registros!$E$2:$E$201,Registros!$B$2:$B$201,"&gt;="&amp;$B$2,Registros!$B$2:$B$201,"&lt;="&amp;$B$3,Registros!$C$2:$C$201,$A39,Registros!$D$2:$D$201,$B39,Registros!$L$2:$L$201,"Sim")</f>
        <v/>
      </c>
      <c r="E39" s="30">
        <f>SUMIFS(Registros!$F$2:$F$201,Registros!$B$2:$B$201,"&gt;="&amp;$B$2,Registros!$B$2:$B$201,"&lt;="&amp;$B$3,Registros!$C$2:$C$201,$A39,Registros!$D$2:$D$201,$B39,Registros!$L$2:$L$201,"Sim")</f>
        <v/>
      </c>
      <c r="F39" s="30">
        <f>SUMIFS(Registros!$G$2:$G$201,Registros!$B$2:$B$201,"&gt;="&amp;$B$2,Registros!$B$2:$B$201,"&lt;="&amp;$B$3,Registros!$C$2:$C$201,$A39,Registros!$D$2:$D$201,$B39,Registros!$L$2:$L$201,"Sim")</f>
        <v/>
      </c>
      <c r="G39" s="30">
        <f>IF(C39=0,"",E39+F39)</f>
        <v/>
      </c>
      <c r="H39" s="36">
        <f>IF(OR(C39=0,D39=0),"",IFERROR(E39/D39,""))</f>
        <v/>
      </c>
      <c r="I39" s="36">
        <f>IF(OR(C39=0,D39=0),"",IFERROR(G39/D39,""))</f>
        <v/>
      </c>
      <c r="J39" s="13">
        <f>IF(C39=0,"Sem dados",IF(D39=0,IF(F39&gt;0,"Procura sem oferta","Sem oferta"),IF(I39&gt;='Parâmetros'!$B$6,"Pico de procura",IF(H39&gt;='Parâmetros'!$B$5,"Alta ocupação",IF(AND(H39&lt;'Parâmetros'!$B$4,F39=0),"Baixa utilização","Normal")))))</f>
        <v/>
      </c>
      <c r="K39" s="13">
        <f>IF(J39="Sem dados","Registrar dados",IF(J39="Procura sem oferta","Testar abertura de vagas",IF(J39="Sem oferta","Reavaliar oferta",IF(J39="Pico de procura","Reforçar disponibilidade",IF(J39="Alta ocupação","Monitorar e considerar reforço",IF(J39="Baixa utilização","Redistribuir disponibilidade","Manter disponibilidade"))))))</f>
        <v/>
      </c>
    </row>
    <row r="40" ht="22" customHeight="1">
      <c r="A40" s="10" t="inlineStr">
        <is>
          <t>sexta-feira</t>
        </is>
      </c>
      <c r="B40" s="10">
        <f>'Parâmetros'!$E$6</f>
        <v/>
      </c>
      <c r="C40" s="28">
        <f>COUNTIFS(Registros!$B$2:$B$201,"&gt;="&amp;$B$2,Registros!$B$2:$B$201,"&lt;="&amp;$B$3,Registros!$C$2:$C$201,$A40,Registros!$D$2:$D$201,$B40,Registros!$L$2:$L$201,"Sim")</f>
        <v/>
      </c>
      <c r="D40" s="28">
        <f>SUMIFS(Registros!$E$2:$E$201,Registros!$B$2:$B$201,"&gt;="&amp;$B$2,Registros!$B$2:$B$201,"&lt;="&amp;$B$3,Registros!$C$2:$C$201,$A40,Registros!$D$2:$D$201,$B40,Registros!$L$2:$L$201,"Sim")</f>
        <v/>
      </c>
      <c r="E40" s="28">
        <f>SUMIFS(Registros!$F$2:$F$201,Registros!$B$2:$B$201,"&gt;="&amp;$B$2,Registros!$B$2:$B$201,"&lt;="&amp;$B$3,Registros!$C$2:$C$201,$A40,Registros!$D$2:$D$201,$B40,Registros!$L$2:$L$201,"Sim")</f>
        <v/>
      </c>
      <c r="F40" s="28">
        <f>SUMIFS(Registros!$G$2:$G$201,Registros!$B$2:$B$201,"&gt;="&amp;$B$2,Registros!$B$2:$B$201,"&lt;="&amp;$B$3,Registros!$C$2:$C$201,$A40,Registros!$D$2:$D$201,$B40,Registros!$L$2:$L$201,"Sim")</f>
        <v/>
      </c>
      <c r="G40" s="28">
        <f>IF(C40=0,"",E40+F40)</f>
        <v/>
      </c>
      <c r="H40" s="35">
        <f>IF(OR(C40=0,D40=0),"",IFERROR(E40/D40,""))</f>
        <v/>
      </c>
      <c r="I40" s="35">
        <f>IF(OR(C40=0,D40=0),"",IFERROR(G40/D40,""))</f>
        <v/>
      </c>
      <c r="J40" s="10">
        <f>IF(C40=0,"Sem dados",IF(D40=0,IF(F40&gt;0,"Procura sem oferta","Sem oferta"),IF(I40&gt;='Parâmetros'!$B$6,"Pico de procura",IF(H40&gt;='Parâmetros'!$B$5,"Alta ocupação",IF(AND(H40&lt;'Parâmetros'!$B$4,F40=0),"Baixa utilização","Normal")))))</f>
        <v/>
      </c>
      <c r="K40" s="10">
        <f>IF(J40="Sem dados","Registrar dados",IF(J40="Procura sem oferta","Testar abertura de vagas",IF(J40="Sem oferta","Reavaliar oferta",IF(J40="Pico de procura","Reforçar disponibilidade",IF(J40="Alta ocupação","Monitorar e considerar reforço",IF(J40="Baixa utilização","Redistribuir disponibilidade","Manter disponibilidade"))))))</f>
        <v/>
      </c>
    </row>
    <row r="41" ht="22" customHeight="1">
      <c r="A41" s="13" t="inlineStr">
        <is>
          <t>sábado</t>
        </is>
      </c>
      <c r="B41" s="13">
        <f>'Parâmetros'!$E$2</f>
        <v/>
      </c>
      <c r="C41" s="30">
        <f>COUNTIFS(Registros!$B$2:$B$201,"&gt;="&amp;$B$2,Registros!$B$2:$B$201,"&lt;="&amp;$B$3,Registros!$C$2:$C$201,$A41,Registros!$D$2:$D$201,$B41,Registros!$L$2:$L$201,"Sim")</f>
        <v/>
      </c>
      <c r="D41" s="30">
        <f>SUMIFS(Registros!$E$2:$E$201,Registros!$B$2:$B$201,"&gt;="&amp;$B$2,Registros!$B$2:$B$201,"&lt;="&amp;$B$3,Registros!$C$2:$C$201,$A41,Registros!$D$2:$D$201,$B41,Registros!$L$2:$L$201,"Sim")</f>
        <v/>
      </c>
      <c r="E41" s="30">
        <f>SUMIFS(Registros!$F$2:$F$201,Registros!$B$2:$B$201,"&gt;="&amp;$B$2,Registros!$B$2:$B$201,"&lt;="&amp;$B$3,Registros!$C$2:$C$201,$A41,Registros!$D$2:$D$201,$B41,Registros!$L$2:$L$201,"Sim")</f>
        <v/>
      </c>
      <c r="F41" s="30">
        <f>SUMIFS(Registros!$G$2:$G$201,Registros!$B$2:$B$201,"&gt;="&amp;$B$2,Registros!$B$2:$B$201,"&lt;="&amp;$B$3,Registros!$C$2:$C$201,$A41,Registros!$D$2:$D$201,$B41,Registros!$L$2:$L$201,"Sim")</f>
        <v/>
      </c>
      <c r="G41" s="30">
        <f>IF(C41=0,"",E41+F41)</f>
        <v/>
      </c>
      <c r="H41" s="36">
        <f>IF(OR(C41=0,D41=0),"",IFERROR(E41/D41,""))</f>
        <v/>
      </c>
      <c r="I41" s="36">
        <f>IF(OR(C41=0,D41=0),"",IFERROR(G41/D41,""))</f>
        <v/>
      </c>
      <c r="J41" s="13">
        <f>IF(C41=0,"Sem dados",IF(D41=0,IF(F41&gt;0,"Procura sem oferta","Sem oferta"),IF(I41&gt;='Parâmetros'!$B$6,"Pico de procura",IF(H41&gt;='Parâmetros'!$B$5,"Alta ocupação",IF(AND(H41&lt;'Parâmetros'!$B$4,F41=0),"Baixa utilização","Normal")))))</f>
        <v/>
      </c>
      <c r="K41" s="13">
        <f>IF(J41="Sem dados","Registrar dados",IF(J41="Procura sem oferta","Testar abertura de vagas",IF(J41="Sem oferta","Reavaliar oferta",IF(J41="Pico de procura","Reforçar disponibilidade",IF(J41="Alta ocupação","Monitorar e considerar reforço",IF(J41="Baixa utilização","Redistribuir disponibilidade","Manter disponibilidade"))))))</f>
        <v/>
      </c>
    </row>
    <row r="42" ht="22" customHeight="1">
      <c r="A42" s="10" t="inlineStr">
        <is>
          <t>sábado</t>
        </is>
      </c>
      <c r="B42" s="10">
        <f>'Parâmetros'!$E$3</f>
        <v/>
      </c>
      <c r="C42" s="28">
        <f>COUNTIFS(Registros!$B$2:$B$201,"&gt;="&amp;$B$2,Registros!$B$2:$B$201,"&lt;="&amp;$B$3,Registros!$C$2:$C$201,$A42,Registros!$D$2:$D$201,$B42,Registros!$L$2:$L$201,"Sim")</f>
        <v/>
      </c>
      <c r="D42" s="28">
        <f>SUMIFS(Registros!$E$2:$E$201,Registros!$B$2:$B$201,"&gt;="&amp;$B$2,Registros!$B$2:$B$201,"&lt;="&amp;$B$3,Registros!$C$2:$C$201,$A42,Registros!$D$2:$D$201,$B42,Registros!$L$2:$L$201,"Sim")</f>
        <v/>
      </c>
      <c r="E42" s="28">
        <f>SUMIFS(Registros!$F$2:$F$201,Registros!$B$2:$B$201,"&gt;="&amp;$B$2,Registros!$B$2:$B$201,"&lt;="&amp;$B$3,Registros!$C$2:$C$201,$A42,Registros!$D$2:$D$201,$B42,Registros!$L$2:$L$201,"Sim")</f>
        <v/>
      </c>
      <c r="F42" s="28">
        <f>SUMIFS(Registros!$G$2:$G$201,Registros!$B$2:$B$201,"&gt;="&amp;$B$2,Registros!$B$2:$B$201,"&lt;="&amp;$B$3,Registros!$C$2:$C$201,$A42,Registros!$D$2:$D$201,$B42,Registros!$L$2:$L$201,"Sim")</f>
        <v/>
      </c>
      <c r="G42" s="28">
        <f>IF(C42=0,"",E42+F42)</f>
        <v/>
      </c>
      <c r="H42" s="35">
        <f>IF(OR(C42=0,D42=0),"",IFERROR(E42/D42,""))</f>
        <v/>
      </c>
      <c r="I42" s="35">
        <f>IF(OR(C42=0,D42=0),"",IFERROR(G42/D42,""))</f>
        <v/>
      </c>
      <c r="J42" s="10">
        <f>IF(C42=0,"Sem dados",IF(D42=0,IF(F42&gt;0,"Procura sem oferta","Sem oferta"),IF(I42&gt;='Parâmetros'!$B$6,"Pico de procura",IF(H42&gt;='Parâmetros'!$B$5,"Alta ocupação",IF(AND(H42&lt;'Parâmetros'!$B$4,F42=0),"Baixa utilização","Normal")))))</f>
        <v/>
      </c>
      <c r="K42" s="10">
        <f>IF(J42="Sem dados","Registrar dados",IF(J42="Procura sem oferta","Testar abertura de vagas",IF(J42="Sem oferta","Reavaliar oferta",IF(J42="Pico de procura","Reforçar disponibilidade",IF(J42="Alta ocupação","Monitorar e considerar reforço",IF(J42="Baixa utilização","Redistribuir disponibilidade","Manter disponibilidade"))))))</f>
        <v/>
      </c>
    </row>
    <row r="43" ht="22" customHeight="1">
      <c r="A43" s="13" t="inlineStr">
        <is>
          <t>sábado</t>
        </is>
      </c>
      <c r="B43" s="13">
        <f>'Parâmetros'!$E$4</f>
        <v/>
      </c>
      <c r="C43" s="30">
        <f>COUNTIFS(Registros!$B$2:$B$201,"&gt;="&amp;$B$2,Registros!$B$2:$B$201,"&lt;="&amp;$B$3,Registros!$C$2:$C$201,$A43,Registros!$D$2:$D$201,$B43,Registros!$L$2:$L$201,"Sim")</f>
        <v/>
      </c>
      <c r="D43" s="30">
        <f>SUMIFS(Registros!$E$2:$E$201,Registros!$B$2:$B$201,"&gt;="&amp;$B$2,Registros!$B$2:$B$201,"&lt;="&amp;$B$3,Registros!$C$2:$C$201,$A43,Registros!$D$2:$D$201,$B43,Registros!$L$2:$L$201,"Sim")</f>
        <v/>
      </c>
      <c r="E43" s="30">
        <f>SUMIFS(Registros!$F$2:$F$201,Registros!$B$2:$B$201,"&gt;="&amp;$B$2,Registros!$B$2:$B$201,"&lt;="&amp;$B$3,Registros!$C$2:$C$201,$A43,Registros!$D$2:$D$201,$B43,Registros!$L$2:$L$201,"Sim")</f>
        <v/>
      </c>
      <c r="F43" s="30">
        <f>SUMIFS(Registros!$G$2:$G$201,Registros!$B$2:$B$201,"&gt;="&amp;$B$2,Registros!$B$2:$B$201,"&lt;="&amp;$B$3,Registros!$C$2:$C$201,$A43,Registros!$D$2:$D$201,$B43,Registros!$L$2:$L$201,"Sim")</f>
        <v/>
      </c>
      <c r="G43" s="30">
        <f>IF(C43=0,"",E43+F43)</f>
        <v/>
      </c>
      <c r="H43" s="36">
        <f>IF(OR(C43=0,D43=0),"",IFERROR(E43/D43,""))</f>
        <v/>
      </c>
      <c r="I43" s="36">
        <f>IF(OR(C43=0,D43=0),"",IFERROR(G43/D43,""))</f>
        <v/>
      </c>
      <c r="J43" s="13">
        <f>IF(C43=0,"Sem dados",IF(D43=0,IF(F43&gt;0,"Procura sem oferta","Sem oferta"),IF(I43&gt;='Parâmetros'!$B$6,"Pico de procura",IF(H43&gt;='Parâmetros'!$B$5,"Alta ocupação",IF(AND(H43&lt;'Parâmetros'!$B$4,F43=0),"Baixa utilização","Normal")))))</f>
        <v/>
      </c>
      <c r="K43" s="13">
        <f>IF(J43="Sem dados","Registrar dados",IF(J43="Procura sem oferta","Testar abertura de vagas",IF(J43="Sem oferta","Reavaliar oferta",IF(J43="Pico de procura","Reforçar disponibilidade",IF(J43="Alta ocupação","Monitorar e considerar reforço",IF(J43="Baixa utilização","Redistribuir disponibilidade","Manter disponibilidade"))))))</f>
        <v/>
      </c>
    </row>
    <row r="44" ht="22" customHeight="1">
      <c r="A44" s="10" t="inlineStr">
        <is>
          <t>sábado</t>
        </is>
      </c>
      <c r="B44" s="10">
        <f>'Parâmetros'!$E$5</f>
        <v/>
      </c>
      <c r="C44" s="28">
        <f>COUNTIFS(Registros!$B$2:$B$201,"&gt;="&amp;$B$2,Registros!$B$2:$B$201,"&lt;="&amp;$B$3,Registros!$C$2:$C$201,$A44,Registros!$D$2:$D$201,$B44,Registros!$L$2:$L$201,"Sim")</f>
        <v/>
      </c>
      <c r="D44" s="28">
        <f>SUMIFS(Registros!$E$2:$E$201,Registros!$B$2:$B$201,"&gt;="&amp;$B$2,Registros!$B$2:$B$201,"&lt;="&amp;$B$3,Registros!$C$2:$C$201,$A44,Registros!$D$2:$D$201,$B44,Registros!$L$2:$L$201,"Sim")</f>
        <v/>
      </c>
      <c r="E44" s="28">
        <f>SUMIFS(Registros!$F$2:$F$201,Registros!$B$2:$B$201,"&gt;="&amp;$B$2,Registros!$B$2:$B$201,"&lt;="&amp;$B$3,Registros!$C$2:$C$201,$A44,Registros!$D$2:$D$201,$B44,Registros!$L$2:$L$201,"Sim")</f>
        <v/>
      </c>
      <c r="F44" s="28">
        <f>SUMIFS(Registros!$G$2:$G$201,Registros!$B$2:$B$201,"&gt;="&amp;$B$2,Registros!$B$2:$B$201,"&lt;="&amp;$B$3,Registros!$C$2:$C$201,$A44,Registros!$D$2:$D$201,$B44,Registros!$L$2:$L$201,"Sim")</f>
        <v/>
      </c>
      <c r="G44" s="28">
        <f>IF(C44=0,"",E44+F44)</f>
        <v/>
      </c>
      <c r="H44" s="35">
        <f>IF(OR(C44=0,D44=0),"",IFERROR(E44/D44,""))</f>
        <v/>
      </c>
      <c r="I44" s="35">
        <f>IF(OR(C44=0,D44=0),"",IFERROR(G44/D44,""))</f>
        <v/>
      </c>
      <c r="J44" s="10">
        <f>IF(C44=0,"Sem dados",IF(D44=0,IF(F44&gt;0,"Procura sem oferta","Sem oferta"),IF(I44&gt;='Parâmetros'!$B$6,"Pico de procura",IF(H44&gt;='Parâmetros'!$B$5,"Alta ocupação",IF(AND(H44&lt;'Parâmetros'!$B$4,F44=0),"Baixa utilização","Normal")))))</f>
        <v/>
      </c>
      <c r="K44" s="10">
        <f>IF(J44="Sem dados","Registrar dados",IF(J44="Procura sem oferta","Testar abertura de vagas",IF(J44="Sem oferta","Reavaliar oferta",IF(J44="Pico de procura","Reforçar disponibilidade",IF(J44="Alta ocupação","Monitorar e considerar reforço",IF(J44="Baixa utilização","Redistribuir disponibilidade","Manter disponibilidade"))))))</f>
        <v/>
      </c>
    </row>
    <row r="45" ht="22" customHeight="1">
      <c r="A45" s="13" t="inlineStr">
        <is>
          <t>sábado</t>
        </is>
      </c>
      <c r="B45" s="13">
        <f>'Parâmetros'!$E$6</f>
        <v/>
      </c>
      <c r="C45" s="30">
        <f>COUNTIFS(Registros!$B$2:$B$201,"&gt;="&amp;$B$2,Registros!$B$2:$B$201,"&lt;="&amp;$B$3,Registros!$C$2:$C$201,$A45,Registros!$D$2:$D$201,$B45,Registros!$L$2:$L$201,"Sim")</f>
        <v/>
      </c>
      <c r="D45" s="30">
        <f>SUMIFS(Registros!$E$2:$E$201,Registros!$B$2:$B$201,"&gt;="&amp;$B$2,Registros!$B$2:$B$201,"&lt;="&amp;$B$3,Registros!$C$2:$C$201,$A45,Registros!$D$2:$D$201,$B45,Registros!$L$2:$L$201,"Sim")</f>
        <v/>
      </c>
      <c r="E45" s="30">
        <f>SUMIFS(Registros!$F$2:$F$201,Registros!$B$2:$B$201,"&gt;="&amp;$B$2,Registros!$B$2:$B$201,"&lt;="&amp;$B$3,Registros!$C$2:$C$201,$A45,Registros!$D$2:$D$201,$B45,Registros!$L$2:$L$201,"Sim")</f>
        <v/>
      </c>
      <c r="F45" s="30">
        <f>SUMIFS(Registros!$G$2:$G$201,Registros!$B$2:$B$201,"&gt;="&amp;$B$2,Registros!$B$2:$B$201,"&lt;="&amp;$B$3,Registros!$C$2:$C$201,$A45,Registros!$D$2:$D$201,$B45,Registros!$L$2:$L$201,"Sim")</f>
        <v/>
      </c>
      <c r="G45" s="30">
        <f>IF(C45=0,"",E45+F45)</f>
        <v/>
      </c>
      <c r="H45" s="36">
        <f>IF(OR(C45=0,D45=0),"",IFERROR(E45/D45,""))</f>
        <v/>
      </c>
      <c r="I45" s="36">
        <f>IF(OR(C45=0,D45=0),"",IFERROR(G45/D45,""))</f>
        <v/>
      </c>
      <c r="J45" s="13">
        <f>IF(C45=0,"Sem dados",IF(D45=0,IF(F45&gt;0,"Procura sem oferta","Sem oferta"),IF(I45&gt;='Parâmetros'!$B$6,"Pico de procura",IF(H45&gt;='Parâmetros'!$B$5,"Alta ocupação",IF(AND(H45&lt;'Parâmetros'!$B$4,F45=0),"Baixa utilização","Normal")))))</f>
        <v/>
      </c>
      <c r="K45" s="13">
        <f>IF(J45="Sem dados","Registrar dados",IF(J45="Procura sem oferta","Testar abertura de vagas",IF(J45="Sem oferta","Reavaliar oferta",IF(J45="Pico de procura","Reforçar disponibilidade",IF(J45="Alta ocupação","Monitorar e considerar reforço",IF(J45="Baixa utilização","Redistribuir disponibilidade","Manter disponibilidade"))))))</f>
        <v/>
      </c>
    </row>
    <row r="46" ht="22" customHeight="1">
      <c r="A46" s="10" t="inlineStr">
        <is>
          <t>domingo</t>
        </is>
      </c>
      <c r="B46" s="10">
        <f>'Parâmetros'!$E$2</f>
        <v/>
      </c>
      <c r="C46" s="28">
        <f>COUNTIFS(Registros!$B$2:$B$201,"&gt;="&amp;$B$2,Registros!$B$2:$B$201,"&lt;="&amp;$B$3,Registros!$C$2:$C$201,$A46,Registros!$D$2:$D$201,$B46,Registros!$L$2:$L$201,"Sim")</f>
        <v/>
      </c>
      <c r="D46" s="28">
        <f>SUMIFS(Registros!$E$2:$E$201,Registros!$B$2:$B$201,"&gt;="&amp;$B$2,Registros!$B$2:$B$201,"&lt;="&amp;$B$3,Registros!$C$2:$C$201,$A46,Registros!$D$2:$D$201,$B46,Registros!$L$2:$L$201,"Sim")</f>
        <v/>
      </c>
      <c r="E46" s="28">
        <f>SUMIFS(Registros!$F$2:$F$201,Registros!$B$2:$B$201,"&gt;="&amp;$B$2,Registros!$B$2:$B$201,"&lt;="&amp;$B$3,Registros!$C$2:$C$201,$A46,Registros!$D$2:$D$201,$B46,Registros!$L$2:$L$201,"Sim")</f>
        <v/>
      </c>
      <c r="F46" s="28">
        <f>SUMIFS(Registros!$G$2:$G$201,Registros!$B$2:$B$201,"&gt;="&amp;$B$2,Registros!$B$2:$B$201,"&lt;="&amp;$B$3,Registros!$C$2:$C$201,$A46,Registros!$D$2:$D$201,$B46,Registros!$L$2:$L$201,"Sim")</f>
        <v/>
      </c>
      <c r="G46" s="28">
        <f>IF(C46=0,"",E46+F46)</f>
        <v/>
      </c>
      <c r="H46" s="35">
        <f>IF(OR(C46=0,D46=0),"",IFERROR(E46/D46,""))</f>
        <v/>
      </c>
      <c r="I46" s="35">
        <f>IF(OR(C46=0,D46=0),"",IFERROR(G46/D46,""))</f>
        <v/>
      </c>
      <c r="J46" s="10">
        <f>IF(C46=0,"Sem dados",IF(D46=0,IF(F46&gt;0,"Procura sem oferta","Sem oferta"),IF(I46&gt;='Parâmetros'!$B$6,"Pico de procura",IF(H46&gt;='Parâmetros'!$B$5,"Alta ocupação",IF(AND(H46&lt;'Parâmetros'!$B$4,F46=0),"Baixa utilização","Normal")))))</f>
        <v/>
      </c>
      <c r="K46" s="10">
        <f>IF(J46="Sem dados","Registrar dados",IF(J46="Procura sem oferta","Testar abertura de vagas",IF(J46="Sem oferta","Reavaliar oferta",IF(J46="Pico de procura","Reforçar disponibilidade",IF(J46="Alta ocupação","Monitorar e considerar reforço",IF(J46="Baixa utilização","Redistribuir disponibilidade","Manter disponibilidade"))))))</f>
        <v/>
      </c>
    </row>
    <row r="47" ht="22" customHeight="1">
      <c r="A47" s="13" t="inlineStr">
        <is>
          <t>domingo</t>
        </is>
      </c>
      <c r="B47" s="13">
        <f>'Parâmetros'!$E$3</f>
        <v/>
      </c>
      <c r="C47" s="30">
        <f>COUNTIFS(Registros!$B$2:$B$201,"&gt;="&amp;$B$2,Registros!$B$2:$B$201,"&lt;="&amp;$B$3,Registros!$C$2:$C$201,$A47,Registros!$D$2:$D$201,$B47,Registros!$L$2:$L$201,"Sim")</f>
        <v/>
      </c>
      <c r="D47" s="30">
        <f>SUMIFS(Registros!$E$2:$E$201,Registros!$B$2:$B$201,"&gt;="&amp;$B$2,Registros!$B$2:$B$201,"&lt;="&amp;$B$3,Registros!$C$2:$C$201,$A47,Registros!$D$2:$D$201,$B47,Registros!$L$2:$L$201,"Sim")</f>
        <v/>
      </c>
      <c r="E47" s="30">
        <f>SUMIFS(Registros!$F$2:$F$201,Registros!$B$2:$B$201,"&gt;="&amp;$B$2,Registros!$B$2:$B$201,"&lt;="&amp;$B$3,Registros!$C$2:$C$201,$A47,Registros!$D$2:$D$201,$B47,Registros!$L$2:$L$201,"Sim")</f>
        <v/>
      </c>
      <c r="F47" s="30">
        <f>SUMIFS(Registros!$G$2:$G$201,Registros!$B$2:$B$201,"&gt;="&amp;$B$2,Registros!$B$2:$B$201,"&lt;="&amp;$B$3,Registros!$C$2:$C$201,$A47,Registros!$D$2:$D$201,$B47,Registros!$L$2:$L$201,"Sim")</f>
        <v/>
      </c>
      <c r="G47" s="30">
        <f>IF(C47=0,"",E47+F47)</f>
        <v/>
      </c>
      <c r="H47" s="36">
        <f>IF(OR(C47=0,D47=0),"",IFERROR(E47/D47,""))</f>
        <v/>
      </c>
      <c r="I47" s="36">
        <f>IF(OR(C47=0,D47=0),"",IFERROR(G47/D47,""))</f>
        <v/>
      </c>
      <c r="J47" s="13">
        <f>IF(C47=0,"Sem dados",IF(D47=0,IF(F47&gt;0,"Procura sem oferta","Sem oferta"),IF(I47&gt;='Parâmetros'!$B$6,"Pico de procura",IF(H47&gt;='Parâmetros'!$B$5,"Alta ocupação",IF(AND(H47&lt;'Parâmetros'!$B$4,F47=0),"Baixa utilização","Normal")))))</f>
        <v/>
      </c>
      <c r="K47" s="13">
        <f>IF(J47="Sem dados","Registrar dados",IF(J47="Procura sem oferta","Testar abertura de vagas",IF(J47="Sem oferta","Reavaliar oferta",IF(J47="Pico de procura","Reforçar disponibilidade",IF(J47="Alta ocupação","Monitorar e considerar reforço",IF(J47="Baixa utilização","Redistribuir disponibilidade","Manter disponibilidade"))))))</f>
        <v/>
      </c>
    </row>
    <row r="48" ht="22" customHeight="1">
      <c r="A48" s="10" t="inlineStr">
        <is>
          <t>domingo</t>
        </is>
      </c>
      <c r="B48" s="10">
        <f>'Parâmetros'!$E$4</f>
        <v/>
      </c>
      <c r="C48" s="28">
        <f>COUNTIFS(Registros!$B$2:$B$201,"&gt;="&amp;$B$2,Registros!$B$2:$B$201,"&lt;="&amp;$B$3,Registros!$C$2:$C$201,$A48,Registros!$D$2:$D$201,$B48,Registros!$L$2:$L$201,"Sim")</f>
        <v/>
      </c>
      <c r="D48" s="28">
        <f>SUMIFS(Registros!$E$2:$E$201,Registros!$B$2:$B$201,"&gt;="&amp;$B$2,Registros!$B$2:$B$201,"&lt;="&amp;$B$3,Registros!$C$2:$C$201,$A48,Registros!$D$2:$D$201,$B48,Registros!$L$2:$L$201,"Sim")</f>
        <v/>
      </c>
      <c r="E48" s="28">
        <f>SUMIFS(Registros!$F$2:$F$201,Registros!$B$2:$B$201,"&gt;="&amp;$B$2,Registros!$B$2:$B$201,"&lt;="&amp;$B$3,Registros!$C$2:$C$201,$A48,Registros!$D$2:$D$201,$B48,Registros!$L$2:$L$201,"Sim")</f>
        <v/>
      </c>
      <c r="F48" s="28">
        <f>SUMIFS(Registros!$G$2:$G$201,Registros!$B$2:$B$201,"&gt;="&amp;$B$2,Registros!$B$2:$B$201,"&lt;="&amp;$B$3,Registros!$C$2:$C$201,$A48,Registros!$D$2:$D$201,$B48,Registros!$L$2:$L$201,"Sim")</f>
        <v/>
      </c>
      <c r="G48" s="28">
        <f>IF(C48=0,"",E48+F48)</f>
        <v/>
      </c>
      <c r="H48" s="35">
        <f>IF(OR(C48=0,D48=0),"",IFERROR(E48/D48,""))</f>
        <v/>
      </c>
      <c r="I48" s="35">
        <f>IF(OR(C48=0,D48=0),"",IFERROR(G48/D48,""))</f>
        <v/>
      </c>
      <c r="J48" s="10">
        <f>IF(C48=0,"Sem dados",IF(D48=0,IF(F48&gt;0,"Procura sem oferta","Sem oferta"),IF(I48&gt;='Parâmetros'!$B$6,"Pico de procura",IF(H48&gt;='Parâmetros'!$B$5,"Alta ocupação",IF(AND(H48&lt;'Parâmetros'!$B$4,F48=0),"Baixa utilização","Normal")))))</f>
        <v/>
      </c>
      <c r="K48" s="10">
        <f>IF(J48="Sem dados","Registrar dados",IF(J48="Procura sem oferta","Testar abertura de vagas",IF(J48="Sem oferta","Reavaliar oferta",IF(J48="Pico de procura","Reforçar disponibilidade",IF(J48="Alta ocupação","Monitorar e considerar reforço",IF(J48="Baixa utilização","Redistribuir disponibilidade","Manter disponibilidade"))))))</f>
        <v/>
      </c>
    </row>
    <row r="49" ht="22" customHeight="1">
      <c r="A49" s="13" t="inlineStr">
        <is>
          <t>domingo</t>
        </is>
      </c>
      <c r="B49" s="13">
        <f>'Parâmetros'!$E$5</f>
        <v/>
      </c>
      <c r="C49" s="30">
        <f>COUNTIFS(Registros!$B$2:$B$201,"&gt;="&amp;$B$2,Registros!$B$2:$B$201,"&lt;="&amp;$B$3,Registros!$C$2:$C$201,$A49,Registros!$D$2:$D$201,$B49,Registros!$L$2:$L$201,"Sim")</f>
        <v/>
      </c>
      <c r="D49" s="30">
        <f>SUMIFS(Registros!$E$2:$E$201,Registros!$B$2:$B$201,"&gt;="&amp;$B$2,Registros!$B$2:$B$201,"&lt;="&amp;$B$3,Registros!$C$2:$C$201,$A49,Registros!$D$2:$D$201,$B49,Registros!$L$2:$L$201,"Sim")</f>
        <v/>
      </c>
      <c r="E49" s="30">
        <f>SUMIFS(Registros!$F$2:$F$201,Registros!$B$2:$B$201,"&gt;="&amp;$B$2,Registros!$B$2:$B$201,"&lt;="&amp;$B$3,Registros!$C$2:$C$201,$A49,Registros!$D$2:$D$201,$B49,Registros!$L$2:$L$201,"Sim")</f>
        <v/>
      </c>
      <c r="F49" s="30">
        <f>SUMIFS(Registros!$G$2:$G$201,Registros!$B$2:$B$201,"&gt;="&amp;$B$2,Registros!$B$2:$B$201,"&lt;="&amp;$B$3,Registros!$C$2:$C$201,$A49,Registros!$D$2:$D$201,$B49,Registros!$L$2:$L$201,"Sim")</f>
        <v/>
      </c>
      <c r="G49" s="30">
        <f>IF(C49=0,"",E49+F49)</f>
        <v/>
      </c>
      <c r="H49" s="36">
        <f>IF(OR(C49=0,D49=0),"",IFERROR(E49/D49,""))</f>
        <v/>
      </c>
      <c r="I49" s="36">
        <f>IF(OR(C49=0,D49=0),"",IFERROR(G49/D49,""))</f>
        <v/>
      </c>
      <c r="J49" s="13">
        <f>IF(C49=0,"Sem dados",IF(D49=0,IF(F49&gt;0,"Procura sem oferta","Sem oferta"),IF(I49&gt;='Parâmetros'!$B$6,"Pico de procura",IF(H49&gt;='Parâmetros'!$B$5,"Alta ocupação",IF(AND(H49&lt;'Parâmetros'!$B$4,F49=0),"Baixa utilização","Normal")))))</f>
        <v/>
      </c>
      <c r="K49" s="13">
        <f>IF(J49="Sem dados","Registrar dados",IF(J49="Procura sem oferta","Testar abertura de vagas",IF(J49="Sem oferta","Reavaliar oferta",IF(J49="Pico de procura","Reforçar disponibilidade",IF(J49="Alta ocupação","Monitorar e considerar reforço",IF(J49="Baixa utilização","Redistribuir disponibilidade","Manter disponibilidade"))))))</f>
        <v/>
      </c>
    </row>
    <row r="50" ht="22" customHeight="1">
      <c r="A50" s="10" t="inlineStr">
        <is>
          <t>domingo</t>
        </is>
      </c>
      <c r="B50" s="10">
        <f>'Parâmetros'!$E$6</f>
        <v/>
      </c>
      <c r="C50" s="28">
        <f>COUNTIFS(Registros!$B$2:$B$201,"&gt;="&amp;$B$2,Registros!$B$2:$B$201,"&lt;="&amp;$B$3,Registros!$C$2:$C$201,$A50,Registros!$D$2:$D$201,$B50,Registros!$L$2:$L$201,"Sim")</f>
        <v/>
      </c>
      <c r="D50" s="28">
        <f>SUMIFS(Registros!$E$2:$E$201,Registros!$B$2:$B$201,"&gt;="&amp;$B$2,Registros!$B$2:$B$201,"&lt;="&amp;$B$3,Registros!$C$2:$C$201,$A50,Registros!$D$2:$D$201,$B50,Registros!$L$2:$L$201,"Sim")</f>
        <v/>
      </c>
      <c r="E50" s="28">
        <f>SUMIFS(Registros!$F$2:$F$201,Registros!$B$2:$B$201,"&gt;="&amp;$B$2,Registros!$B$2:$B$201,"&lt;="&amp;$B$3,Registros!$C$2:$C$201,$A50,Registros!$D$2:$D$201,$B50,Registros!$L$2:$L$201,"Sim")</f>
        <v/>
      </c>
      <c r="F50" s="28">
        <f>SUMIFS(Registros!$G$2:$G$201,Registros!$B$2:$B$201,"&gt;="&amp;$B$2,Registros!$B$2:$B$201,"&lt;="&amp;$B$3,Registros!$C$2:$C$201,$A50,Registros!$D$2:$D$201,$B50,Registros!$L$2:$L$201,"Sim")</f>
        <v/>
      </c>
      <c r="G50" s="28">
        <f>IF(C50=0,"",E50+F50)</f>
        <v/>
      </c>
      <c r="H50" s="35">
        <f>IF(OR(C50=0,D50=0),"",IFERROR(E50/D50,""))</f>
        <v/>
      </c>
      <c r="I50" s="35">
        <f>IF(OR(C50=0,D50=0),"",IFERROR(G50/D50,""))</f>
        <v/>
      </c>
      <c r="J50" s="10">
        <f>IF(C50=0,"Sem dados",IF(D50=0,IF(F50&gt;0,"Procura sem oferta","Sem oferta"),IF(I50&gt;='Parâmetros'!$B$6,"Pico de procura",IF(H50&gt;='Parâmetros'!$B$5,"Alta ocupação",IF(AND(H50&lt;'Parâmetros'!$B$4,F50=0),"Baixa utilização","Normal")))))</f>
        <v/>
      </c>
      <c r="K50" s="10">
        <f>IF(J50="Sem dados","Registrar dados",IF(J50="Procura sem oferta","Testar abertura de vagas",IF(J50="Sem oferta","Reavaliar oferta",IF(J50="Pico de procura","Reforçar disponibilidade",IF(J50="Alta ocupação","Monitorar e considerar reforço",IF(J50="Baixa utilização","Redistribuir disponibilidade","Manter disponibilidade"))))))</f>
        <v/>
      </c>
    </row>
  </sheetData>
  <autoFilter ref="A15:K50"/>
  <mergeCells count="1">
    <mergeCell ref="A1:K1"/>
  </mergeCells>
  <conditionalFormatting sqref="B9:B12">
    <cfRule type="expression" priority="1" dxfId="2">
      <formula>OR(B9="Sem base",B9="Sem dados")</formula>
    </cfRule>
  </conditionalFormatting>
  <conditionalFormatting sqref="J16:K50">
    <cfRule type="expression" priority="2" dxfId="2" stopIfTrue="1">
      <formula>OR($J16="Sem dados",$J16="Sem base")</formula>
    </cfRule>
  </conditionalFormatting>
  <conditionalFormatting sqref="I16:I50">
    <cfRule type="expression" priority="3" dxfId="0">
      <formula>AND(ISNUMBER($I16),$I16&gt;='Parâmetros'!$B$6)</formula>
    </cfRule>
    <cfRule type="expression" priority="6" dxfId="6">
      <formula>AND(ISNUMBER($I16),$I16=MAX($I$16:$I$50))</formula>
    </cfRule>
  </conditionalFormatting>
  <conditionalFormatting sqref="H16:H50">
    <cfRule type="expression" priority="4" dxfId="3">
      <formula>AND(ISNUMBER($H16),$H16&gt;='Parâmetros'!$B$5,OR(NOT(ISNUMBER($I16)),$I16&lt;'Parâmetros'!$B$6))</formula>
    </cfRule>
    <cfRule type="expression" priority="5" dxfId="4">
      <formula>AND(ISNUMBER($H16),$H16&lt;'Parâmetros'!$B$4,$F16=0)</formula>
    </cfRule>
  </conditionalFormatting>
  <pageMargins left="0.75" right="0.75" top="1" bottom="1" header="0.5" footer="0.5"/>
  <pageSetup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2026-09-09T14:22:24Z</dcterms:created>
  <dcterms:modified xmlns:dcterms="http://purl.org/dc/terms/" xmlns:xsi="http://www.w3.org/2001/XMLSchema-instance" xsi:type="dcterms:W3CDTF">2026-09-09T14:22:25+00:00Z</dcterms:modified>
</cp:coreProperties>
</file>