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'Agenda'!$A$4:$L$104</definedName>
    <definedName name="_xlnm._FilterDatabase" localSheetId="2" hidden="1">'Parâmetros'!$A$4:$I$104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[$R$-pt-BR] #,##0.00"/>
    <numFmt numFmtId="165" formatCode="0.00 &quot;h&quot;"/>
    <numFmt numFmtId="166" formatCode="dd/mm/yyyy"/>
    <numFmt numFmtId="167" formatCode="hh:mm"/>
  </numFmts>
  <fonts count="7">
    <font>
      <name val="Calibri"/>
      <family val="2"/>
      <color theme="1"/>
      <sz val="11"/>
      <scheme val="minor"/>
    </font>
    <font>
      <name val="Calibri"/>
      <b val="1"/>
      <color rgb="FFFFFFFF"/>
      <sz val="16"/>
    </font>
    <font>
      <name val="Calibri"/>
      <i val="1"/>
      <color rgb="FF6D5B68"/>
      <sz val="10"/>
    </font>
    <font>
      <name val="Calibri"/>
      <b val="1"/>
      <color rgb="FFFFFFFF"/>
      <sz val="11"/>
    </font>
    <font>
      <name val="Calibri"/>
      <color rgb="FF2E2430"/>
      <sz val="10"/>
    </font>
    <font>
      <name val="Calibri"/>
      <b val="1"/>
      <color rgb="FF2E2430"/>
      <sz val="10"/>
    </font>
    <font>
      <name val="Calibri"/>
      <b val="1"/>
      <color rgb="FF2F6B4F"/>
      <sz val="11"/>
    </font>
  </fonts>
  <fills count="7">
    <fill>
      <patternFill/>
    </fill>
    <fill>
      <patternFill patternType="gray125"/>
    </fill>
    <fill>
      <patternFill patternType="solid">
        <fgColor rgb="FF351432"/>
      </patternFill>
    </fill>
    <fill>
      <patternFill patternType="solid">
        <fgColor rgb="FFB63D5C"/>
      </patternFill>
    </fill>
    <fill>
      <patternFill patternType="solid">
        <fgColor rgb="FFF6DFE2"/>
      </patternFill>
    </fill>
    <fill>
      <patternFill patternType="solid">
        <fgColor rgb="FFFFF7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E4D6DC"/>
      </left>
      <right style="thin">
        <color rgb="FFE4D6DC"/>
      </right>
      <top style="thin">
        <color rgb="FFE4D6DC"/>
      </top>
      <bottom style="thin">
        <color rgb="FFE4D6DC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3" fillId="3" borderId="1" pivotButton="0" quotePrefix="0" xfId="0"/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FFFFFFFF"/>
        <sz val="10"/>
      </font>
      <fill>
        <patternFill patternType="solid">
          <fgColor rgb="FFB94762"/>
        </patternFill>
      </fill>
    </dxf>
    <dxf>
      <font>
        <name val="Calibri"/>
        <b val="1"/>
        <color rgb="FFFFFFFF"/>
        <sz val="10"/>
      </font>
      <fill>
        <patternFill patternType="solid">
          <fgColor rgb="FF2F6B4F"/>
        </patternFill>
      </fill>
    </dxf>
    <dxf>
      <font>
        <name val="Calibri"/>
        <color rgb="FFFFFFFF"/>
        <sz val="10"/>
      </font>
      <fill>
        <patternFill patternType="solid">
          <fgColor rgb="FFB947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Agendamentos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'Resumo'!B16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351432"/>
              </a:solidFill>
              <a:prstDash val="solid"/>
            </a:ln>
          </spPr>
          <cat>
            <numRef>
              <f>'Resumo'!$A$17:$A$21</f>
            </numRef>
          </cat>
          <val>
            <numRef>
              <f>'Resumo'!$B$17:$B$21</f>
            </numRef>
          </val>
        </ser>
        <dLbls>
          <showVal val="1"/>
        </dLbls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968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30" customHeight="1">
      <c r="A1" s="1" t="inlineStr">
        <is>
          <t>Resumo da agenda</t>
        </is>
      </c>
    </row>
    <row r="2" ht="22" customHeight="1">
      <c r="A2" s="3">
        <f>IF(OR('Parâmetros'!$N$5="",'Parâmetros'!$N$6=""),"Período não definido","Período: "&amp;TEXT('Parâmetros'!$N$5,"dd/mm/yyyy")&amp;" a "&amp;TEXT('Parâmetros'!$N$6,"dd/mm/yyyy"))</f>
        <v/>
      </c>
    </row>
    <row r="3" ht="24" customHeight="1">
      <c r="A3" s="4" t="inlineStr">
        <is>
          <t>Indicador</t>
        </is>
      </c>
      <c r="B3" s="4" t="inlineStr">
        <is>
          <t>Resultado</t>
        </is>
      </c>
    </row>
    <row r="4" ht="24" customHeight="1">
      <c r="A4" s="5" t="inlineStr">
        <is>
          <t>Total de agendamentos</t>
        </is>
      </c>
      <c r="B4" s="6">
        <f>IF(OR('Parâmetros'!$N$5="",'Parâmetros'!$N$6=""),"",COUNTIFS(Agenda!$B$5:$B$104,"&gt;="&amp;'Parâmetros'!$N$5,Agenda!$B$5:$B$104,"&lt;="&amp;'Parâmetros'!$N$6,Agenda!$A$5:$A$104,"&lt;&gt;"))</f>
        <v/>
      </c>
    </row>
    <row r="5" ht="24" customHeight="1">
      <c r="A5" s="7">
        <f>'Parâmetros'!$K$5</f>
        <v/>
      </c>
      <c r="B5" s="8">
        <f>IF(OR('Parâmetros'!$N$5="",'Parâmetros'!$N$6=""),"",COUNTIFS(Agenda!$B$5:$B$104,"&gt;="&amp;'Parâmetros'!$N$5,Agenda!$B$5:$B$104,"&lt;="&amp;'Parâmetros'!$N$6,Agenda!$I$5:$I$104,'Parâmetros'!$K$5))</f>
        <v/>
      </c>
    </row>
    <row r="6" ht="24" customHeight="1">
      <c r="A6" s="5">
        <f>'Parâmetros'!$K$6</f>
        <v/>
      </c>
      <c r="B6" s="6">
        <f>IF(OR('Parâmetros'!$N$5="",'Parâmetros'!$N$6=""),"",COUNTIFS(Agenda!$B$5:$B$104,"&gt;="&amp;'Parâmetros'!$N$5,Agenda!$B$5:$B$104,"&lt;="&amp;'Parâmetros'!$N$6,Agenda!$I$5:$I$104,'Parâmetros'!$K$6))</f>
        <v/>
      </c>
    </row>
    <row r="7" ht="24" customHeight="1">
      <c r="A7" s="7">
        <f>'Parâmetros'!$K$7</f>
        <v/>
      </c>
      <c r="B7" s="8">
        <f>IF(OR('Parâmetros'!$N$5="",'Parâmetros'!$N$6=""),"",COUNTIFS(Agenda!$B$5:$B$104,"&gt;="&amp;'Parâmetros'!$N$5,Agenda!$B$5:$B$104,"&lt;="&amp;'Parâmetros'!$N$6,Agenda!$I$5:$I$104,'Parâmetros'!$K$7))</f>
        <v/>
      </c>
    </row>
    <row r="8" ht="24" customHeight="1">
      <c r="A8" s="5">
        <f>'Parâmetros'!$K$8</f>
        <v/>
      </c>
      <c r="B8" s="6">
        <f>IF(OR('Parâmetros'!$N$5="",'Parâmetros'!$N$6=""),"",COUNTIFS(Agenda!$B$5:$B$104,"&gt;="&amp;'Parâmetros'!$N$5,Agenda!$B$5:$B$104,"&lt;="&amp;'Parâmetros'!$N$6,Agenda!$I$5:$I$104,'Parâmetros'!$K$8))</f>
        <v/>
      </c>
    </row>
    <row r="9" ht="24" customHeight="1">
      <c r="A9" s="7">
        <f>'Parâmetros'!$K$9</f>
        <v/>
      </c>
      <c r="B9" s="8">
        <f>IF(OR('Parâmetros'!$N$5="",'Parâmetros'!$N$6=""),"",COUNTIFS(Agenda!$B$5:$B$104,"&gt;="&amp;'Parâmetros'!$N$5,Agenda!$B$5:$B$104,"&lt;="&amp;'Parâmetros'!$N$6,Agenda!$I$5:$I$104,'Parâmetros'!$K$9))</f>
        <v/>
      </c>
    </row>
    <row r="10" ht="24" customHeight="1">
      <c r="A10" s="5" t="inlineStr">
        <is>
          <t>Valor agendado ou confirmado</t>
        </is>
      </c>
      <c r="B10" s="32">
        <f>IF(OR('Parâmetros'!$N$5="",'Parâmetros'!$N$6=""),"",IFERROR(SUMIFS(Agenda!$J$5:$J$104,Agenda!$B$5:$B$104,"&gt;="&amp;'Parâmetros'!$N$5,Agenda!$B$5:$B$104,"&lt;="&amp;'Parâmetros'!$N$6,Agenda!$I$5:$I$104,'Parâmetros'!$K$5)+SUMIFS(Agenda!$J$5:$J$104,Agenda!$B$5:$B$104,"&gt;="&amp;'Parâmetros'!$N$5,Agenda!$B$5:$B$104,"&lt;="&amp;'Parâmetros'!$N$6,Agenda!$I$5:$I$104,'Parâmetros'!$K$6),0))</f>
        <v/>
      </c>
    </row>
    <row r="11" ht="24" customHeight="1">
      <c r="A11" s="7" t="inlineStr">
        <is>
          <t>Valor concluído</t>
        </is>
      </c>
      <c r="B11" s="33">
        <f>IF(OR('Parâmetros'!$N$5="",'Parâmetros'!$N$6=""),"",IFERROR(SUMIFS(Agenda!$J$5:$J$104,Agenda!$B$5:$B$104,"&gt;="&amp;'Parâmetros'!$N$5,Agenda!$B$5:$B$104,"&lt;="&amp;'Parâmetros'!$N$6,Agenda!$I$5:$I$104,'Parâmetros'!$K$7),0))</f>
        <v/>
      </c>
    </row>
    <row r="12" ht="24" customHeight="1">
      <c r="A12" s="5" t="inlineStr">
        <is>
          <t>Horas agendadas ou confirmadas</t>
        </is>
      </c>
      <c r="B12" s="34">
        <f>IF(OR('Parâmetros'!$N$5="",'Parâmetros'!$N$6=""),"",IFERROR((SUMIFS(Agenda!$G$5:$G$104,Agenda!$B$5:$B$104,"&gt;="&amp;'Parâmetros'!$N$5,Agenda!$B$5:$B$104,"&lt;="&amp;'Parâmetros'!$N$6,Agenda!$I$5:$I$104,'Parâmetros'!$K$5)+SUMIFS(Agenda!$G$5:$G$104,Agenda!$B$5:$B$104,"&gt;="&amp;'Parâmetros'!$N$5,Agenda!$B$5:$B$104,"&lt;="&amp;'Parâmetros'!$N$6,Agenda!$I$5:$I$104,'Parâmetros'!$K$6))/60,0))</f>
        <v/>
      </c>
    </row>
    <row r="13" ht="24" customHeight="1">
      <c r="A13" s="7" t="inlineStr">
        <is>
          <t>Registros para conferir</t>
        </is>
      </c>
      <c r="B13" s="8">
        <f>COUNTIF(Agenda!$L$5:$L$104,"Conferir*")</f>
        <v/>
      </c>
    </row>
    <row r="14"/>
    <row r="15"/>
    <row r="16" ht="24" customHeight="1">
      <c r="A16" s="4" t="inlineStr">
        <is>
          <t>Status</t>
        </is>
      </c>
      <c r="B16" s="4" t="inlineStr">
        <is>
          <t>Quantidade</t>
        </is>
      </c>
    </row>
    <row r="17">
      <c r="A17" s="12">
        <f>A5</f>
        <v/>
      </c>
      <c r="B17" s="13">
        <f>B5</f>
        <v/>
      </c>
    </row>
    <row r="18">
      <c r="A18" s="14">
        <f>A6</f>
        <v/>
      </c>
      <c r="B18" s="15">
        <f>B6</f>
        <v/>
      </c>
    </row>
    <row r="19">
      <c r="A19" s="12">
        <f>A7</f>
        <v/>
      </c>
      <c r="B19" s="13">
        <f>B7</f>
        <v/>
      </c>
    </row>
    <row r="20">
      <c r="A20" s="14">
        <f>A8</f>
        <v/>
      </c>
      <c r="B20" s="15">
        <f>B8</f>
        <v/>
      </c>
    </row>
    <row r="21">
      <c r="A21" s="12">
        <f>A9</f>
        <v/>
      </c>
      <c r="B21" s="13">
        <f>B9</f>
        <v/>
      </c>
    </row>
  </sheetData>
  <mergeCells count="1">
    <mergeCell ref="A1:H1"/>
  </mergeCells>
  <conditionalFormatting sqref="B13">
    <cfRule type="expression" priority="1" dxfId="0">
      <formula>$B13&gt;0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22" customWidth="1" min="4" max="4"/>
    <col width="23" customWidth="1" min="5" max="5"/>
    <col width="26" customWidth="1" min="6" max="6"/>
    <col width="15" customWidth="1" min="7" max="7"/>
    <col width="11" customWidth="1" min="8" max="8"/>
    <col width="19" customWidth="1" min="9" max="9"/>
    <col width="17" customWidth="1" min="10" max="10"/>
    <col width="29" customWidth="1" min="11" max="11"/>
    <col width="21" customWidth="1" min="12" max="12"/>
  </cols>
  <sheetData>
    <row r="1" ht="30" customHeight="1">
      <c r="A1" s="1" t="inlineStr">
        <is>
          <t>Agenda do salão de beleza</t>
        </is>
      </c>
    </row>
    <row r="2" ht="22" customHeight="1">
      <c r="A2" s="3" t="inlineStr">
        <is>
          <t>Organização de horários com exemplos fictícios; campos em rosa são editáveis.</t>
        </is>
      </c>
    </row>
    <row r="3" ht="22" customHeight="1">
      <c r="A3" s="3" t="inlineStr">
        <is>
          <t>Confira os avisos da coluna Conferência antes de usar a agenda para decisões.</t>
        </is>
      </c>
    </row>
    <row r="4" ht="24" customHeight="1">
      <c r="A4" s="4" t="inlineStr">
        <is>
          <t>ID</t>
        </is>
      </c>
      <c r="B4" s="4" t="inlineStr">
        <is>
          <t>Data</t>
        </is>
      </c>
      <c r="C4" s="4" t="inlineStr">
        <is>
          <t>Hora</t>
        </is>
      </c>
      <c r="D4" s="4" t="inlineStr">
        <is>
          <t>Cliente fictício</t>
        </is>
      </c>
      <c r="E4" s="4" t="inlineStr">
        <is>
          <t>Profissional</t>
        </is>
      </c>
      <c r="F4" s="4" t="inlineStr">
        <is>
          <t>Serviço</t>
        </is>
      </c>
      <c r="G4" s="4" t="inlineStr">
        <is>
          <t>Duração (min)</t>
        </is>
      </c>
      <c r="H4" s="4" t="inlineStr">
        <is>
          <t>Término</t>
        </is>
      </c>
      <c r="I4" s="4" t="inlineStr">
        <is>
          <t>Status</t>
        </is>
      </c>
      <c r="J4" s="4" t="inlineStr">
        <is>
          <t>Valor previsto</t>
        </is>
      </c>
      <c r="K4" s="4" t="inlineStr">
        <is>
          <t>Observação</t>
        </is>
      </c>
      <c r="L4" s="4" t="inlineStr">
        <is>
          <t>Conferência</t>
        </is>
      </c>
    </row>
    <row r="5" ht="22" customHeight="1">
      <c r="A5" s="16" t="inlineStr">
        <is>
          <t>AG-001</t>
        </is>
      </c>
      <c r="B5" s="17" t="n">
        <v>46272</v>
      </c>
      <c r="C5" s="18" t="n">
        <v>0.375</v>
      </c>
      <c r="D5" s="16" t="inlineStr">
        <is>
          <t>Cliente Brisa</t>
        </is>
      </c>
      <c r="E5" s="16" t="inlineStr">
        <is>
          <t>Profissional Aurora</t>
        </is>
      </c>
      <c r="F5" s="16" t="inlineStr">
        <is>
          <t>Corte feminino</t>
        </is>
      </c>
      <c r="G5" s="13">
        <f>IF(F5="","",IFERROR(VLOOKUP(F5,'Parâmetros'!$E$5:$I$104,3,FALSE),""))</f>
        <v/>
      </c>
      <c r="H5" s="19">
        <f>IF(OR(C5="",NOT(ISNUMBER(G5))),"",IFERROR(C5+G5/1440,""))</f>
        <v/>
      </c>
      <c r="I5" s="20" t="inlineStr">
        <is>
          <t>Concluído</t>
        </is>
      </c>
      <c r="J5" s="35">
        <f>IF(F5="","",IFERROR(VLOOKUP(F5,'Parâmetros'!$E$5:$I$104,4,FALSE),""))</f>
        <v/>
      </c>
      <c r="K5" s="22" t="inlineStr"/>
      <c r="L5" s="12">
        <f>IF(COUNTA(A5:F5)=0,"",IF(OR(A5="",B5="",C5="",D5="",E5="",F5="",I5=""),"Conferir campos",IF(OR(COUNTIF($A$5:$A$104,A5)&gt;1,NOT(ISNUMBER(B5)),NOT(ISNUMBER(C5)),NOT(ISNUMBER(G5)),NOT(ISNUMBER(H5)),NOT(ISNUMBER(J5)),B5&lt;'Parâmetros'!$N$5,B5&gt;'Parâmetros'!$N$6,C5&lt;'Parâmetros'!$N$7,H5&gt;'Parâmetros'!$N$8,COUNTIF('Parâmetros'!$K$5:$K$9,I5)=0,IFERROR(VLOOKUP(E5,'Parâmetros'!$A$5:$C$104,3,FALSE),"")&lt;&gt;'Parâmetros'!$K$12,IFERROR(VLOOKUP(F5,'Parâmetros'!$E$5:$I$104,5,FALSE),"")&lt;&gt;'Parâmetros'!$K$12),"Conferir dados",IF(AND(I5&lt;&gt;'Parâmetros'!$K$8,I5&lt;&gt;'Parâmetros'!$K$9,COUNTIFS($B$5:$B$104,B5,$C$5:$C$104,C5,$E$5:$E$104,E5,$I$5:$I$104,"&lt;&gt;"&amp;'Parâmetros'!$K$8,$I$5:$I$104,"&lt;&gt;"&amp;'Parâmetros'!$K$9)&gt;1),"Conferir horário","OK"))))</f>
        <v/>
      </c>
    </row>
    <row r="6" ht="22" customHeight="1">
      <c r="A6" s="16" t="inlineStr">
        <is>
          <t>AG-002</t>
        </is>
      </c>
      <c r="B6" s="17" t="n">
        <v>46273</v>
      </c>
      <c r="C6" s="18" t="n">
        <v>0.4375</v>
      </c>
      <c r="D6" s="16" t="inlineStr">
        <is>
          <t>Cliente Orquídea</t>
        </is>
      </c>
      <c r="E6" s="16" t="inlineStr">
        <is>
          <t>Profissional Cacau</t>
        </is>
      </c>
      <c r="F6" s="16" t="inlineStr">
        <is>
          <t>Manicure</t>
        </is>
      </c>
      <c r="G6" s="15">
        <f>IF(F6="","",IFERROR(VLOOKUP(F6,'Parâmetros'!$E$5:$I$104,3,FALSE),""))</f>
        <v/>
      </c>
      <c r="H6" s="23">
        <f>IF(OR(C6="",NOT(ISNUMBER(G6))),"",IFERROR(C6+G6/1440,""))</f>
        <v/>
      </c>
      <c r="I6" s="20" t="inlineStr">
        <is>
          <t>Concluído</t>
        </is>
      </c>
      <c r="J6" s="36">
        <f>IF(F6="","",IFERROR(VLOOKUP(F6,'Parâmetros'!$E$5:$I$104,4,FALSE),""))</f>
        <v/>
      </c>
      <c r="K6" s="22" t="inlineStr"/>
      <c r="L6" s="14">
        <f>IF(COUNTA(A6:F6)=0,"",IF(OR(A6="",B6="",C6="",D6="",E6="",F6="",I6=""),"Conferir campos",IF(OR(COUNTIF($A$5:$A$104,A6)&gt;1,NOT(ISNUMBER(B6)),NOT(ISNUMBER(C6)),NOT(ISNUMBER(G6)),NOT(ISNUMBER(H6)),NOT(ISNUMBER(J6)),B6&lt;'Parâmetros'!$N$5,B6&gt;'Parâmetros'!$N$6,C6&lt;'Parâmetros'!$N$7,H6&gt;'Parâmetros'!$N$8,COUNTIF('Parâmetros'!$K$5:$K$9,I6)=0,IFERROR(VLOOKUP(E6,'Parâmetros'!$A$5:$C$104,3,FALSE),"")&lt;&gt;'Parâmetros'!$K$12,IFERROR(VLOOKUP(F6,'Parâmetros'!$E$5:$I$104,5,FALSE),"")&lt;&gt;'Parâmetros'!$K$12),"Conferir dados",IF(AND(I6&lt;&gt;'Parâmetros'!$K$8,I6&lt;&gt;'Parâmetros'!$K$9,COUNTIFS($B$5:$B$104,B6,$C$5:$C$104,C6,$E$5:$E$104,E6,$I$5:$I$104,"&lt;&gt;"&amp;'Parâmetros'!$K$8,$I$5:$I$104,"&lt;&gt;"&amp;'Parâmetros'!$K$9)&gt;1),"Conferir horário","OK"))))</f>
        <v/>
      </c>
    </row>
    <row r="7" ht="22" customHeight="1">
      <c r="A7" s="16" t="inlineStr">
        <is>
          <t>AG-003</t>
        </is>
      </c>
      <c r="B7" s="17" t="n">
        <v>46274</v>
      </c>
      <c r="C7" s="18" t="n">
        <v>0.4791666666666667</v>
      </c>
      <c r="D7" s="16" t="inlineStr">
        <is>
          <t>Cliente Horizonte</t>
        </is>
      </c>
      <c r="E7" s="16" t="inlineStr">
        <is>
          <t>Profissional Ipê</t>
        </is>
      </c>
      <c r="F7" s="16" t="inlineStr">
        <is>
          <t>Barba</t>
        </is>
      </c>
      <c r="G7" s="13">
        <f>IF(F7="","",IFERROR(VLOOKUP(F7,'Parâmetros'!$E$5:$I$104,3,FALSE),""))</f>
        <v/>
      </c>
      <c r="H7" s="19">
        <f>IF(OR(C7="",NOT(ISNUMBER(G7))),"",IFERROR(C7+G7/1440,""))</f>
        <v/>
      </c>
      <c r="I7" s="20" t="inlineStr">
        <is>
          <t>Confirmado</t>
        </is>
      </c>
      <c r="J7" s="35">
        <f>IF(F7="","",IFERROR(VLOOKUP(F7,'Parâmetros'!$E$5:$I$104,4,FALSE),""))</f>
        <v/>
      </c>
      <c r="K7" s="22" t="inlineStr"/>
      <c r="L7" s="12">
        <f>IF(COUNTA(A7:F7)=0,"",IF(OR(A7="",B7="",C7="",D7="",E7="",F7="",I7=""),"Conferir campos",IF(OR(COUNTIF($A$5:$A$104,A7)&gt;1,NOT(ISNUMBER(B7)),NOT(ISNUMBER(C7)),NOT(ISNUMBER(G7)),NOT(ISNUMBER(H7)),NOT(ISNUMBER(J7)),B7&lt;'Parâmetros'!$N$5,B7&gt;'Parâmetros'!$N$6,C7&lt;'Parâmetros'!$N$7,H7&gt;'Parâmetros'!$N$8,COUNTIF('Parâmetros'!$K$5:$K$9,I7)=0,IFERROR(VLOOKUP(E7,'Parâmetros'!$A$5:$C$104,3,FALSE),"")&lt;&gt;'Parâmetros'!$K$12,IFERROR(VLOOKUP(F7,'Parâmetros'!$E$5:$I$104,5,FALSE),"")&lt;&gt;'Parâmetros'!$K$12),"Conferir dados",IF(AND(I7&lt;&gt;'Parâmetros'!$K$8,I7&lt;&gt;'Parâmetros'!$K$9,COUNTIFS($B$5:$B$104,B7,$C$5:$C$104,C7,$E$5:$E$104,E7,$I$5:$I$104,"&lt;&gt;"&amp;'Parâmetros'!$K$8,$I$5:$I$104,"&lt;&gt;"&amp;'Parâmetros'!$K$9)&gt;1),"Conferir horário","OK"))))</f>
        <v/>
      </c>
    </row>
    <row r="8" ht="22" customHeight="1">
      <c r="A8" s="16" t="inlineStr">
        <is>
          <t>AG-004</t>
        </is>
      </c>
      <c r="B8" s="17" t="n">
        <v>46274</v>
      </c>
      <c r="C8" s="18" t="n">
        <v>0.5833333333333334</v>
      </c>
      <c r="D8" s="16" t="inlineStr">
        <is>
          <t>Cliente Lavanda</t>
        </is>
      </c>
      <c r="E8" s="16" t="inlineStr">
        <is>
          <t>Profissional Lua</t>
        </is>
      </c>
      <c r="F8" s="16" t="inlineStr">
        <is>
          <t>Escova</t>
        </is>
      </c>
      <c r="G8" s="15">
        <f>IF(F8="","",IFERROR(VLOOKUP(F8,'Parâmetros'!$E$5:$I$104,3,FALSE),""))</f>
        <v/>
      </c>
      <c r="H8" s="23">
        <f>IF(OR(C8="",NOT(ISNUMBER(G8))),"",IFERROR(C8+G8/1440,""))</f>
        <v/>
      </c>
      <c r="I8" s="20" t="inlineStr">
        <is>
          <t>Agendado</t>
        </is>
      </c>
      <c r="J8" s="36">
        <f>IF(F8="","",IFERROR(VLOOKUP(F8,'Parâmetros'!$E$5:$I$104,4,FALSE),""))</f>
        <v/>
      </c>
      <c r="K8" s="22" t="inlineStr"/>
      <c r="L8" s="14">
        <f>IF(COUNTA(A8:F8)=0,"",IF(OR(A8="",B8="",C8="",D8="",E8="",F8="",I8=""),"Conferir campos",IF(OR(COUNTIF($A$5:$A$104,A8)&gt;1,NOT(ISNUMBER(B8)),NOT(ISNUMBER(C8)),NOT(ISNUMBER(G8)),NOT(ISNUMBER(H8)),NOT(ISNUMBER(J8)),B8&lt;'Parâmetros'!$N$5,B8&gt;'Parâmetros'!$N$6,C8&lt;'Parâmetros'!$N$7,H8&gt;'Parâmetros'!$N$8,COUNTIF('Parâmetros'!$K$5:$K$9,I8)=0,IFERROR(VLOOKUP(E8,'Parâmetros'!$A$5:$C$104,3,FALSE),"")&lt;&gt;'Parâmetros'!$K$12,IFERROR(VLOOKUP(F8,'Parâmetros'!$E$5:$I$104,5,FALSE),"")&lt;&gt;'Parâmetros'!$K$12),"Conferir dados",IF(AND(I8&lt;&gt;'Parâmetros'!$K$8,I8&lt;&gt;'Parâmetros'!$K$9,COUNTIFS($B$5:$B$104,B8,$C$5:$C$104,C8,$E$5:$E$104,E8,$I$5:$I$104,"&lt;&gt;"&amp;'Parâmetros'!$K$8,$I$5:$I$104,"&lt;&gt;"&amp;'Parâmetros'!$K$9)&gt;1),"Conferir horário","OK"))))</f>
        <v/>
      </c>
    </row>
    <row r="9" ht="22" customHeight="1">
      <c r="A9" s="16" t="inlineStr">
        <is>
          <t>AG-005</t>
        </is>
      </c>
      <c r="B9" s="17" t="n">
        <v>46275</v>
      </c>
      <c r="C9" s="18" t="n">
        <v>0.5625</v>
      </c>
      <c r="D9" s="16" t="inlineStr">
        <is>
          <t>Cliente Cedro</t>
        </is>
      </c>
      <c r="E9" s="16" t="inlineStr">
        <is>
          <t>Profissional Sol</t>
        </is>
      </c>
      <c r="F9" s="16" t="inlineStr">
        <is>
          <t>Pedicure</t>
        </is>
      </c>
      <c r="G9" s="13">
        <f>IF(F9="","",IFERROR(VLOOKUP(F9,'Parâmetros'!$E$5:$I$104,3,FALSE),""))</f>
        <v/>
      </c>
      <c r="H9" s="19">
        <f>IF(OR(C9="",NOT(ISNUMBER(G9))),"",IFERROR(C9+G9/1440,""))</f>
        <v/>
      </c>
      <c r="I9" s="20" t="inlineStr">
        <is>
          <t>Cancelado</t>
        </is>
      </c>
      <c r="J9" s="35">
        <f>IF(F9="","",IFERROR(VLOOKUP(F9,'Parâmetros'!$E$5:$I$104,4,FALSE),""))</f>
        <v/>
      </c>
      <c r="K9" s="22" t="inlineStr">
        <is>
          <t>Cancelamento registrado</t>
        </is>
      </c>
      <c r="L9" s="12">
        <f>IF(COUNTA(A9:F9)=0,"",IF(OR(A9="",B9="",C9="",D9="",E9="",F9="",I9=""),"Conferir campos",IF(OR(COUNTIF($A$5:$A$104,A9)&gt;1,NOT(ISNUMBER(B9)),NOT(ISNUMBER(C9)),NOT(ISNUMBER(G9)),NOT(ISNUMBER(H9)),NOT(ISNUMBER(J9)),B9&lt;'Parâmetros'!$N$5,B9&gt;'Parâmetros'!$N$6,C9&lt;'Parâmetros'!$N$7,H9&gt;'Parâmetros'!$N$8,COUNTIF('Parâmetros'!$K$5:$K$9,I9)=0,IFERROR(VLOOKUP(E9,'Parâmetros'!$A$5:$C$104,3,FALSE),"")&lt;&gt;'Parâmetros'!$K$12,IFERROR(VLOOKUP(F9,'Parâmetros'!$E$5:$I$104,5,FALSE),"")&lt;&gt;'Parâmetros'!$K$12),"Conferir dados",IF(AND(I9&lt;&gt;'Parâmetros'!$K$8,I9&lt;&gt;'Parâmetros'!$K$9,COUNTIFS($B$5:$B$104,B9,$C$5:$C$104,C9,$E$5:$E$104,E9,$I$5:$I$104,"&lt;&gt;"&amp;'Parâmetros'!$K$8,$I$5:$I$104,"&lt;&gt;"&amp;'Parâmetros'!$K$9)&gt;1),"Conferir horário","OK"))))</f>
        <v/>
      </c>
    </row>
    <row r="10" ht="22" customHeight="1">
      <c r="A10" s="16" t="inlineStr">
        <is>
          <t>AG-006</t>
        </is>
      </c>
      <c r="B10" s="17" t="n">
        <v>46275</v>
      </c>
      <c r="C10" s="18" t="n">
        <v>0.4166666666666667</v>
      </c>
      <c r="D10" s="16" t="inlineStr">
        <is>
          <t>Cliente Nuvem</t>
        </is>
      </c>
      <c r="E10" s="16" t="inlineStr">
        <is>
          <t>Profissional Violeta</t>
        </is>
      </c>
      <c r="F10" s="16" t="inlineStr">
        <is>
          <t>Design de sobrancelhas</t>
        </is>
      </c>
      <c r="G10" s="15">
        <f>IF(F10="","",IFERROR(VLOOKUP(F10,'Parâmetros'!$E$5:$I$104,3,FALSE),""))</f>
        <v/>
      </c>
      <c r="H10" s="23">
        <f>IF(OR(C10="",NOT(ISNUMBER(G10))),"",IFERROR(C10+G10/1440,""))</f>
        <v/>
      </c>
      <c r="I10" s="20" t="inlineStr">
        <is>
          <t>Agendado</t>
        </is>
      </c>
      <c r="J10" s="36">
        <f>IF(F10="","",IFERROR(VLOOKUP(F10,'Parâmetros'!$E$5:$I$104,4,FALSE),""))</f>
        <v/>
      </c>
      <c r="K10" s="22" t="inlineStr"/>
      <c r="L10" s="14">
        <f>IF(COUNTA(A10:F10)=0,"",IF(OR(A10="",B10="",C10="",D10="",E10="",F10="",I10=""),"Conferir campos",IF(OR(COUNTIF($A$5:$A$104,A10)&gt;1,NOT(ISNUMBER(B10)),NOT(ISNUMBER(C10)),NOT(ISNUMBER(G10)),NOT(ISNUMBER(H10)),NOT(ISNUMBER(J10)),B10&lt;'Parâmetros'!$N$5,B10&gt;'Parâmetros'!$N$6,C10&lt;'Parâmetros'!$N$7,H10&gt;'Parâmetros'!$N$8,COUNTIF('Parâmetros'!$K$5:$K$9,I10)=0,IFERROR(VLOOKUP(E10,'Parâmetros'!$A$5:$C$104,3,FALSE),"")&lt;&gt;'Parâmetros'!$K$12,IFERROR(VLOOKUP(F10,'Parâmetros'!$E$5:$I$104,5,FALSE),"")&lt;&gt;'Parâmetros'!$K$12),"Conferir dados",IF(AND(I10&lt;&gt;'Parâmetros'!$K$8,I10&lt;&gt;'Parâmetros'!$K$9,COUNTIFS($B$5:$B$104,B10,$C$5:$C$104,C10,$E$5:$E$104,E10,$I$5:$I$104,"&lt;&gt;"&amp;'Parâmetros'!$K$8,$I$5:$I$104,"&lt;&gt;"&amp;'Parâmetros'!$K$9)&gt;1),"Conferir horário","OK"))))</f>
        <v/>
      </c>
    </row>
    <row r="11" ht="22" customHeight="1">
      <c r="A11" s="16" t="inlineStr">
        <is>
          <t>AG-007</t>
        </is>
      </c>
      <c r="B11" s="17" t="n">
        <v>46276</v>
      </c>
      <c r="C11" s="18" t="n">
        <v>0.5833333333333334</v>
      </c>
      <c r="D11" s="16" t="inlineStr">
        <is>
          <t>Cliente Coral</t>
        </is>
      </c>
      <c r="E11" s="16" t="inlineStr">
        <is>
          <t>Profissional Aurora</t>
        </is>
      </c>
      <c r="F11" s="16" t="inlineStr">
        <is>
          <t>Hidratação capilar</t>
        </is>
      </c>
      <c r="G11" s="13">
        <f>IF(F11="","",IFERROR(VLOOKUP(F11,'Parâmetros'!$E$5:$I$104,3,FALSE),""))</f>
        <v/>
      </c>
      <c r="H11" s="19">
        <f>IF(OR(C11="",NOT(ISNUMBER(G11))),"",IFERROR(C11+G11/1440,""))</f>
        <v/>
      </c>
      <c r="I11" s="20" t="inlineStr">
        <is>
          <t>Confirmado</t>
        </is>
      </c>
      <c r="J11" s="35">
        <f>IF(F11="","",IFERROR(VLOOKUP(F11,'Parâmetros'!$E$5:$I$104,4,FALSE),""))</f>
        <v/>
      </c>
      <c r="K11" s="22" t="inlineStr"/>
      <c r="L11" s="12">
        <f>IF(COUNTA(A11:F11)=0,"",IF(OR(A11="",B11="",C11="",D11="",E11="",F11="",I11=""),"Conferir campos",IF(OR(COUNTIF($A$5:$A$104,A11)&gt;1,NOT(ISNUMBER(B11)),NOT(ISNUMBER(C11)),NOT(ISNUMBER(G11)),NOT(ISNUMBER(H11)),NOT(ISNUMBER(J11)),B11&lt;'Parâmetros'!$N$5,B11&gt;'Parâmetros'!$N$6,C11&lt;'Parâmetros'!$N$7,H11&gt;'Parâmetros'!$N$8,COUNTIF('Parâmetros'!$K$5:$K$9,I11)=0,IFERROR(VLOOKUP(E11,'Parâmetros'!$A$5:$C$104,3,FALSE),"")&lt;&gt;'Parâmetros'!$K$12,IFERROR(VLOOKUP(F11,'Parâmetros'!$E$5:$I$104,5,FALSE),"")&lt;&gt;'Parâmetros'!$K$12),"Conferir dados",IF(AND(I11&lt;&gt;'Parâmetros'!$K$8,I11&lt;&gt;'Parâmetros'!$K$9,COUNTIFS($B$5:$B$104,B11,$C$5:$C$104,C11,$E$5:$E$104,E11,$I$5:$I$104,"&lt;&gt;"&amp;'Parâmetros'!$K$8,$I$5:$I$104,"&lt;&gt;"&amp;'Parâmetros'!$K$9)&gt;1),"Conferir horário","OK"))))</f>
        <v/>
      </c>
    </row>
    <row r="12" ht="22" customHeight="1">
      <c r="A12" s="16" t="inlineStr">
        <is>
          <t>AG-008</t>
        </is>
      </c>
      <c r="B12" s="17" t="n">
        <v>46277</v>
      </c>
      <c r="C12" s="18" t="n">
        <v>0.375</v>
      </c>
      <c r="D12" s="16" t="inlineStr">
        <is>
          <t>Cliente Jasmim</t>
        </is>
      </c>
      <c r="E12" s="16" t="inlineStr">
        <is>
          <t>Profissional Cacau</t>
        </is>
      </c>
      <c r="F12" s="16" t="inlineStr">
        <is>
          <t>Penteado</t>
        </is>
      </c>
      <c r="G12" s="15">
        <f>IF(F12="","",IFERROR(VLOOKUP(F12,'Parâmetros'!$E$5:$I$104,3,FALSE),""))</f>
        <v/>
      </c>
      <c r="H12" s="23">
        <f>IF(OR(C12="",NOT(ISNUMBER(G12))),"",IFERROR(C12+G12/1440,""))</f>
        <v/>
      </c>
      <c r="I12" s="20" t="inlineStr">
        <is>
          <t>Agendado</t>
        </is>
      </c>
      <c r="J12" s="36">
        <f>IF(F12="","",IFERROR(VLOOKUP(F12,'Parâmetros'!$E$5:$I$104,4,FALSE),""))</f>
        <v/>
      </c>
      <c r="K12" s="22" t="inlineStr"/>
      <c r="L12" s="14">
        <f>IF(COUNTA(A12:F12)=0,"",IF(OR(A12="",B12="",C12="",D12="",E12="",F12="",I12=""),"Conferir campos",IF(OR(COUNTIF($A$5:$A$104,A12)&gt;1,NOT(ISNUMBER(B12)),NOT(ISNUMBER(C12)),NOT(ISNUMBER(G12)),NOT(ISNUMBER(H12)),NOT(ISNUMBER(J12)),B12&lt;'Parâmetros'!$N$5,B12&gt;'Parâmetros'!$N$6,C12&lt;'Parâmetros'!$N$7,H12&gt;'Parâmetros'!$N$8,COUNTIF('Parâmetros'!$K$5:$K$9,I12)=0,IFERROR(VLOOKUP(E12,'Parâmetros'!$A$5:$C$104,3,FALSE),"")&lt;&gt;'Parâmetros'!$K$12,IFERROR(VLOOKUP(F12,'Parâmetros'!$E$5:$I$104,5,FALSE),"")&lt;&gt;'Parâmetros'!$K$12),"Conferir dados",IF(AND(I12&lt;&gt;'Parâmetros'!$K$8,I12&lt;&gt;'Parâmetros'!$K$9,COUNTIFS($B$5:$B$104,B12,$C$5:$C$104,C12,$E$5:$E$104,E12,$I$5:$I$104,"&lt;&gt;"&amp;'Parâmetros'!$K$8,$I$5:$I$104,"&lt;&gt;"&amp;'Parâmetros'!$K$9)&gt;1),"Conferir horário","OK"))))</f>
        <v/>
      </c>
    </row>
    <row r="13" ht="22" customHeight="1">
      <c r="A13" s="16" t="inlineStr">
        <is>
          <t>AG-009</t>
        </is>
      </c>
      <c r="B13" s="17" t="n">
        <v>46277</v>
      </c>
      <c r="C13" s="18" t="n">
        <v>0.375</v>
      </c>
      <c r="D13" s="16" t="inlineStr">
        <is>
          <t>Cliente Canela</t>
        </is>
      </c>
      <c r="E13" s="16" t="inlineStr">
        <is>
          <t>Profissional Cacau</t>
        </is>
      </c>
      <c r="F13" s="16" t="inlineStr">
        <is>
          <t>Manicure</t>
        </is>
      </c>
      <c r="G13" s="13">
        <f>IF(F13="","",IFERROR(VLOOKUP(F13,'Parâmetros'!$E$5:$I$104,3,FALSE),""))</f>
        <v/>
      </c>
      <c r="H13" s="19">
        <f>IF(OR(C13="",NOT(ISNUMBER(G13))),"",IFERROR(C13+G13/1440,""))</f>
        <v/>
      </c>
      <c r="I13" s="20" t="inlineStr">
        <is>
          <t>Confirmado</t>
        </is>
      </c>
      <c r="J13" s="35">
        <f>IF(F13="","",IFERROR(VLOOKUP(F13,'Parâmetros'!$E$5:$I$104,4,FALSE),""))</f>
        <v/>
      </c>
      <c r="K13" s="22" t="inlineStr">
        <is>
          <t>Exemplo para conferir horário</t>
        </is>
      </c>
      <c r="L13" s="12">
        <f>IF(COUNTA(A13:F13)=0,"",IF(OR(A13="",B13="",C13="",D13="",E13="",F13="",I13=""),"Conferir campos",IF(OR(COUNTIF($A$5:$A$104,A13)&gt;1,NOT(ISNUMBER(B13)),NOT(ISNUMBER(C13)),NOT(ISNUMBER(G13)),NOT(ISNUMBER(H13)),NOT(ISNUMBER(J13)),B13&lt;'Parâmetros'!$N$5,B13&gt;'Parâmetros'!$N$6,C13&lt;'Parâmetros'!$N$7,H13&gt;'Parâmetros'!$N$8,COUNTIF('Parâmetros'!$K$5:$K$9,I13)=0,IFERROR(VLOOKUP(E13,'Parâmetros'!$A$5:$C$104,3,FALSE),"")&lt;&gt;'Parâmetros'!$K$12,IFERROR(VLOOKUP(F13,'Parâmetros'!$E$5:$I$104,5,FALSE),"")&lt;&gt;'Parâmetros'!$K$12),"Conferir dados",IF(AND(I13&lt;&gt;'Parâmetros'!$K$8,I13&lt;&gt;'Parâmetros'!$K$9,COUNTIFS($B$5:$B$104,B13,$C$5:$C$104,C13,$E$5:$E$104,E13,$I$5:$I$104,"&lt;&gt;"&amp;'Parâmetros'!$K$8,$I$5:$I$104,"&lt;&gt;"&amp;'Parâmetros'!$K$9)&gt;1),"Conferir horário","OK"))))</f>
        <v/>
      </c>
    </row>
    <row r="14" ht="22" customHeight="1">
      <c r="A14" s="16" t="inlineStr">
        <is>
          <t>AG-010</t>
        </is>
      </c>
      <c r="B14" s="17" t="n">
        <v>46278</v>
      </c>
      <c r="C14" s="18" t="n">
        <v>0.625</v>
      </c>
      <c r="D14" s="16" t="inlineStr">
        <is>
          <t>Cliente Lago</t>
        </is>
      </c>
      <c r="E14" s="16" t="inlineStr">
        <is>
          <t>Profissional Aurora</t>
        </is>
      </c>
      <c r="F14" s="16" t="inlineStr">
        <is>
          <t>Corte feminino</t>
        </is>
      </c>
      <c r="G14" s="15">
        <f>IF(F14="","",IFERROR(VLOOKUP(F14,'Parâmetros'!$E$5:$I$104,3,FALSE),""))</f>
        <v/>
      </c>
      <c r="H14" s="23">
        <f>IF(OR(C14="",NOT(ISNUMBER(G14))),"",IFERROR(C14+G14/1440,""))</f>
        <v/>
      </c>
      <c r="I14" s="20" t="inlineStr">
        <is>
          <t>Não compareceu</t>
        </is>
      </c>
      <c r="J14" s="36">
        <f>IF(F14="","",IFERROR(VLOOKUP(F14,'Parâmetros'!$E$5:$I$104,4,FALSE),""))</f>
        <v/>
      </c>
      <c r="K14" s="22" t="inlineStr"/>
      <c r="L14" s="14">
        <f>IF(COUNTA(A14:F14)=0,"",IF(OR(A14="",B14="",C14="",D14="",E14="",F14="",I14=""),"Conferir campos",IF(OR(COUNTIF($A$5:$A$104,A14)&gt;1,NOT(ISNUMBER(B14)),NOT(ISNUMBER(C14)),NOT(ISNUMBER(G14)),NOT(ISNUMBER(H14)),NOT(ISNUMBER(J14)),B14&lt;'Parâmetros'!$N$5,B14&gt;'Parâmetros'!$N$6,C14&lt;'Parâmetros'!$N$7,H14&gt;'Parâmetros'!$N$8,COUNTIF('Parâmetros'!$K$5:$K$9,I14)=0,IFERROR(VLOOKUP(E14,'Parâmetros'!$A$5:$C$104,3,FALSE),"")&lt;&gt;'Parâmetros'!$K$12,IFERROR(VLOOKUP(F14,'Parâmetros'!$E$5:$I$104,5,FALSE),"")&lt;&gt;'Parâmetros'!$K$12),"Conferir dados",IF(AND(I14&lt;&gt;'Parâmetros'!$K$8,I14&lt;&gt;'Parâmetros'!$K$9,COUNTIFS($B$5:$B$104,B14,$C$5:$C$104,C14,$E$5:$E$104,E14,$I$5:$I$104,"&lt;&gt;"&amp;'Parâmetros'!$K$8,$I$5:$I$104,"&lt;&gt;"&amp;'Parâmetros'!$K$9)&gt;1),"Conferir horário","OK"))))</f>
        <v/>
      </c>
    </row>
    <row r="15" ht="22" customHeight="1">
      <c r="A15" s="16" t="n"/>
      <c r="B15" s="17" t="n"/>
      <c r="C15" s="18" t="n"/>
      <c r="D15" s="16" t="n"/>
      <c r="E15" s="16" t="n"/>
      <c r="F15" s="16" t="n"/>
      <c r="G15" s="13">
        <f>IF(F15="","",IFERROR(VLOOKUP(F15,'Parâmetros'!$E$5:$I$104,3,FALSE),""))</f>
        <v/>
      </c>
      <c r="H15" s="19">
        <f>IF(OR(C15="",NOT(ISNUMBER(G15))),"",IFERROR(C15+G15/1440,""))</f>
        <v/>
      </c>
      <c r="I15" s="20" t="n"/>
      <c r="J15" s="35">
        <f>IF(F15="","",IFERROR(VLOOKUP(F15,'Parâmetros'!$E$5:$I$104,4,FALSE),""))</f>
        <v/>
      </c>
      <c r="K15" s="22" t="n"/>
      <c r="L15" s="12">
        <f>IF(COUNTA(A15:F15)=0,"",IF(OR(A15="",B15="",C15="",D15="",E15="",F15="",I15=""),"Conferir campos",IF(OR(COUNTIF($A$5:$A$104,A15)&gt;1,NOT(ISNUMBER(B15)),NOT(ISNUMBER(C15)),NOT(ISNUMBER(G15)),NOT(ISNUMBER(H15)),NOT(ISNUMBER(J15)),B15&lt;'Parâmetros'!$N$5,B15&gt;'Parâmetros'!$N$6,C15&lt;'Parâmetros'!$N$7,H15&gt;'Parâmetros'!$N$8,COUNTIF('Parâmetros'!$K$5:$K$9,I15)=0,IFERROR(VLOOKUP(E15,'Parâmetros'!$A$5:$C$104,3,FALSE),"")&lt;&gt;'Parâmetros'!$K$12,IFERROR(VLOOKUP(F15,'Parâmetros'!$E$5:$I$104,5,FALSE),"")&lt;&gt;'Parâmetros'!$K$12),"Conferir dados",IF(AND(I15&lt;&gt;'Parâmetros'!$K$8,I15&lt;&gt;'Parâmetros'!$K$9,COUNTIFS($B$5:$B$104,B15,$C$5:$C$104,C15,$E$5:$E$104,E15,$I$5:$I$104,"&lt;&gt;"&amp;'Parâmetros'!$K$8,$I$5:$I$104,"&lt;&gt;"&amp;'Parâmetros'!$K$9)&gt;1),"Conferir horário","OK"))))</f>
        <v/>
      </c>
    </row>
    <row r="16" ht="22" customHeight="1">
      <c r="A16" s="16" t="n"/>
      <c r="B16" s="17" t="n"/>
      <c r="C16" s="18" t="n"/>
      <c r="D16" s="16" t="n"/>
      <c r="E16" s="16" t="n"/>
      <c r="F16" s="16" t="n"/>
      <c r="G16" s="15">
        <f>IF(F16="","",IFERROR(VLOOKUP(F16,'Parâmetros'!$E$5:$I$104,3,FALSE),""))</f>
        <v/>
      </c>
      <c r="H16" s="23">
        <f>IF(OR(C16="",NOT(ISNUMBER(G16))),"",IFERROR(C16+G16/1440,""))</f>
        <v/>
      </c>
      <c r="I16" s="20" t="n"/>
      <c r="J16" s="36">
        <f>IF(F16="","",IFERROR(VLOOKUP(F16,'Parâmetros'!$E$5:$I$104,4,FALSE),""))</f>
        <v/>
      </c>
      <c r="K16" s="22" t="n"/>
      <c r="L16" s="14">
        <f>IF(COUNTA(A16:F16)=0,"",IF(OR(A16="",B16="",C16="",D16="",E16="",F16="",I16=""),"Conferir campos",IF(OR(COUNTIF($A$5:$A$104,A16)&gt;1,NOT(ISNUMBER(B16)),NOT(ISNUMBER(C16)),NOT(ISNUMBER(G16)),NOT(ISNUMBER(H16)),NOT(ISNUMBER(J16)),B16&lt;'Parâmetros'!$N$5,B16&gt;'Parâmetros'!$N$6,C16&lt;'Parâmetros'!$N$7,H16&gt;'Parâmetros'!$N$8,COUNTIF('Parâmetros'!$K$5:$K$9,I16)=0,IFERROR(VLOOKUP(E16,'Parâmetros'!$A$5:$C$104,3,FALSE),"")&lt;&gt;'Parâmetros'!$K$12,IFERROR(VLOOKUP(F16,'Parâmetros'!$E$5:$I$104,5,FALSE),"")&lt;&gt;'Parâmetros'!$K$12),"Conferir dados",IF(AND(I16&lt;&gt;'Parâmetros'!$K$8,I16&lt;&gt;'Parâmetros'!$K$9,COUNTIFS($B$5:$B$104,B16,$C$5:$C$104,C16,$E$5:$E$104,E16,$I$5:$I$104,"&lt;&gt;"&amp;'Parâmetros'!$K$8,$I$5:$I$104,"&lt;&gt;"&amp;'Parâmetros'!$K$9)&gt;1),"Conferir horário","OK"))))</f>
        <v/>
      </c>
    </row>
    <row r="17" ht="22" customHeight="1">
      <c r="A17" s="16" t="n"/>
      <c r="B17" s="17" t="n"/>
      <c r="C17" s="18" t="n"/>
      <c r="D17" s="16" t="n"/>
      <c r="E17" s="16" t="n"/>
      <c r="F17" s="16" t="n"/>
      <c r="G17" s="13">
        <f>IF(F17="","",IFERROR(VLOOKUP(F17,'Parâmetros'!$E$5:$I$104,3,FALSE),""))</f>
        <v/>
      </c>
      <c r="H17" s="19">
        <f>IF(OR(C17="",NOT(ISNUMBER(G17))),"",IFERROR(C17+G17/1440,""))</f>
        <v/>
      </c>
      <c r="I17" s="20" t="n"/>
      <c r="J17" s="35">
        <f>IF(F17="","",IFERROR(VLOOKUP(F17,'Parâmetros'!$E$5:$I$104,4,FALSE),""))</f>
        <v/>
      </c>
      <c r="K17" s="22" t="n"/>
      <c r="L17" s="12">
        <f>IF(COUNTA(A17:F17)=0,"",IF(OR(A17="",B17="",C17="",D17="",E17="",F17="",I17=""),"Conferir campos",IF(OR(COUNTIF($A$5:$A$104,A17)&gt;1,NOT(ISNUMBER(B17)),NOT(ISNUMBER(C17)),NOT(ISNUMBER(G17)),NOT(ISNUMBER(H17)),NOT(ISNUMBER(J17)),B17&lt;'Parâmetros'!$N$5,B17&gt;'Parâmetros'!$N$6,C17&lt;'Parâmetros'!$N$7,H17&gt;'Parâmetros'!$N$8,COUNTIF('Parâmetros'!$K$5:$K$9,I17)=0,IFERROR(VLOOKUP(E17,'Parâmetros'!$A$5:$C$104,3,FALSE),"")&lt;&gt;'Parâmetros'!$K$12,IFERROR(VLOOKUP(F17,'Parâmetros'!$E$5:$I$104,5,FALSE),"")&lt;&gt;'Parâmetros'!$K$12),"Conferir dados",IF(AND(I17&lt;&gt;'Parâmetros'!$K$8,I17&lt;&gt;'Parâmetros'!$K$9,COUNTIFS($B$5:$B$104,B17,$C$5:$C$104,C17,$E$5:$E$104,E17,$I$5:$I$104,"&lt;&gt;"&amp;'Parâmetros'!$K$8,$I$5:$I$104,"&lt;&gt;"&amp;'Parâmetros'!$K$9)&gt;1),"Conferir horário","OK"))))</f>
        <v/>
      </c>
    </row>
    <row r="18" ht="22" customHeight="1">
      <c r="A18" s="16" t="n"/>
      <c r="B18" s="17" t="n"/>
      <c r="C18" s="18" t="n"/>
      <c r="D18" s="16" t="n"/>
      <c r="E18" s="16" t="n"/>
      <c r="F18" s="16" t="n"/>
      <c r="G18" s="15">
        <f>IF(F18="","",IFERROR(VLOOKUP(F18,'Parâmetros'!$E$5:$I$104,3,FALSE),""))</f>
        <v/>
      </c>
      <c r="H18" s="23">
        <f>IF(OR(C18="",NOT(ISNUMBER(G18))),"",IFERROR(C18+G18/1440,""))</f>
        <v/>
      </c>
      <c r="I18" s="20" t="n"/>
      <c r="J18" s="36">
        <f>IF(F18="","",IFERROR(VLOOKUP(F18,'Parâmetros'!$E$5:$I$104,4,FALSE),""))</f>
        <v/>
      </c>
      <c r="K18" s="22" t="n"/>
      <c r="L18" s="14">
        <f>IF(COUNTA(A18:F18)=0,"",IF(OR(A18="",B18="",C18="",D18="",E18="",F18="",I18=""),"Conferir campos",IF(OR(COUNTIF($A$5:$A$104,A18)&gt;1,NOT(ISNUMBER(B18)),NOT(ISNUMBER(C18)),NOT(ISNUMBER(G18)),NOT(ISNUMBER(H18)),NOT(ISNUMBER(J18)),B18&lt;'Parâmetros'!$N$5,B18&gt;'Parâmetros'!$N$6,C18&lt;'Parâmetros'!$N$7,H18&gt;'Parâmetros'!$N$8,COUNTIF('Parâmetros'!$K$5:$K$9,I18)=0,IFERROR(VLOOKUP(E18,'Parâmetros'!$A$5:$C$104,3,FALSE),"")&lt;&gt;'Parâmetros'!$K$12,IFERROR(VLOOKUP(F18,'Parâmetros'!$E$5:$I$104,5,FALSE),"")&lt;&gt;'Parâmetros'!$K$12),"Conferir dados",IF(AND(I18&lt;&gt;'Parâmetros'!$K$8,I18&lt;&gt;'Parâmetros'!$K$9,COUNTIFS($B$5:$B$104,B18,$C$5:$C$104,C18,$E$5:$E$104,E18,$I$5:$I$104,"&lt;&gt;"&amp;'Parâmetros'!$K$8,$I$5:$I$104,"&lt;&gt;"&amp;'Parâmetros'!$K$9)&gt;1),"Conferir horário","OK"))))</f>
        <v/>
      </c>
    </row>
    <row r="19" ht="22" customHeight="1">
      <c r="A19" s="16" t="n"/>
      <c r="B19" s="17" t="n"/>
      <c r="C19" s="18" t="n"/>
      <c r="D19" s="16" t="n"/>
      <c r="E19" s="16" t="n"/>
      <c r="F19" s="16" t="n"/>
      <c r="G19" s="13">
        <f>IF(F19="","",IFERROR(VLOOKUP(F19,'Parâmetros'!$E$5:$I$104,3,FALSE),""))</f>
        <v/>
      </c>
      <c r="H19" s="19">
        <f>IF(OR(C19="",NOT(ISNUMBER(G19))),"",IFERROR(C19+G19/1440,""))</f>
        <v/>
      </c>
      <c r="I19" s="20" t="n"/>
      <c r="J19" s="35">
        <f>IF(F19="","",IFERROR(VLOOKUP(F19,'Parâmetros'!$E$5:$I$104,4,FALSE),""))</f>
        <v/>
      </c>
      <c r="K19" s="22" t="n"/>
      <c r="L19" s="12">
        <f>IF(COUNTA(A19:F19)=0,"",IF(OR(A19="",B19="",C19="",D19="",E19="",F19="",I19=""),"Conferir campos",IF(OR(COUNTIF($A$5:$A$104,A19)&gt;1,NOT(ISNUMBER(B19)),NOT(ISNUMBER(C19)),NOT(ISNUMBER(G19)),NOT(ISNUMBER(H19)),NOT(ISNUMBER(J19)),B19&lt;'Parâmetros'!$N$5,B19&gt;'Parâmetros'!$N$6,C19&lt;'Parâmetros'!$N$7,H19&gt;'Parâmetros'!$N$8,COUNTIF('Parâmetros'!$K$5:$K$9,I19)=0,IFERROR(VLOOKUP(E19,'Parâmetros'!$A$5:$C$104,3,FALSE),"")&lt;&gt;'Parâmetros'!$K$12,IFERROR(VLOOKUP(F19,'Parâmetros'!$E$5:$I$104,5,FALSE),"")&lt;&gt;'Parâmetros'!$K$12),"Conferir dados",IF(AND(I19&lt;&gt;'Parâmetros'!$K$8,I19&lt;&gt;'Parâmetros'!$K$9,COUNTIFS($B$5:$B$104,B19,$C$5:$C$104,C19,$E$5:$E$104,E19,$I$5:$I$104,"&lt;&gt;"&amp;'Parâmetros'!$K$8,$I$5:$I$104,"&lt;&gt;"&amp;'Parâmetros'!$K$9)&gt;1),"Conferir horário","OK"))))</f>
        <v/>
      </c>
    </row>
    <row r="20" ht="22" customHeight="1">
      <c r="A20" s="16" t="n"/>
      <c r="B20" s="17" t="n"/>
      <c r="C20" s="18" t="n"/>
      <c r="D20" s="16" t="n"/>
      <c r="E20" s="16" t="n"/>
      <c r="F20" s="16" t="n"/>
      <c r="G20" s="15">
        <f>IF(F20="","",IFERROR(VLOOKUP(F20,'Parâmetros'!$E$5:$I$104,3,FALSE),""))</f>
        <v/>
      </c>
      <c r="H20" s="23">
        <f>IF(OR(C20="",NOT(ISNUMBER(G20))),"",IFERROR(C20+G20/1440,""))</f>
        <v/>
      </c>
      <c r="I20" s="20" t="n"/>
      <c r="J20" s="36">
        <f>IF(F20="","",IFERROR(VLOOKUP(F20,'Parâmetros'!$E$5:$I$104,4,FALSE),""))</f>
        <v/>
      </c>
      <c r="K20" s="22" t="n"/>
      <c r="L20" s="14">
        <f>IF(COUNTA(A20:F20)=0,"",IF(OR(A20="",B20="",C20="",D20="",E20="",F20="",I20=""),"Conferir campos",IF(OR(COUNTIF($A$5:$A$104,A20)&gt;1,NOT(ISNUMBER(B20)),NOT(ISNUMBER(C20)),NOT(ISNUMBER(G20)),NOT(ISNUMBER(H20)),NOT(ISNUMBER(J20)),B20&lt;'Parâmetros'!$N$5,B20&gt;'Parâmetros'!$N$6,C20&lt;'Parâmetros'!$N$7,H20&gt;'Parâmetros'!$N$8,COUNTIF('Parâmetros'!$K$5:$K$9,I20)=0,IFERROR(VLOOKUP(E20,'Parâmetros'!$A$5:$C$104,3,FALSE),"")&lt;&gt;'Parâmetros'!$K$12,IFERROR(VLOOKUP(F20,'Parâmetros'!$E$5:$I$104,5,FALSE),"")&lt;&gt;'Parâmetros'!$K$12),"Conferir dados",IF(AND(I20&lt;&gt;'Parâmetros'!$K$8,I20&lt;&gt;'Parâmetros'!$K$9,COUNTIFS($B$5:$B$104,B20,$C$5:$C$104,C20,$E$5:$E$104,E20,$I$5:$I$104,"&lt;&gt;"&amp;'Parâmetros'!$K$8,$I$5:$I$104,"&lt;&gt;"&amp;'Parâmetros'!$K$9)&gt;1),"Conferir horário","OK"))))</f>
        <v/>
      </c>
    </row>
    <row r="21" ht="22" customHeight="1">
      <c r="A21" s="16" t="n"/>
      <c r="B21" s="17" t="n"/>
      <c r="C21" s="18" t="n"/>
      <c r="D21" s="16" t="n"/>
      <c r="E21" s="16" t="n"/>
      <c r="F21" s="16" t="n"/>
      <c r="G21" s="13">
        <f>IF(F21="","",IFERROR(VLOOKUP(F21,'Parâmetros'!$E$5:$I$104,3,FALSE),""))</f>
        <v/>
      </c>
      <c r="H21" s="19">
        <f>IF(OR(C21="",NOT(ISNUMBER(G21))),"",IFERROR(C21+G21/1440,""))</f>
        <v/>
      </c>
      <c r="I21" s="20" t="n"/>
      <c r="J21" s="35">
        <f>IF(F21="","",IFERROR(VLOOKUP(F21,'Parâmetros'!$E$5:$I$104,4,FALSE),""))</f>
        <v/>
      </c>
      <c r="K21" s="22" t="n"/>
      <c r="L21" s="12">
        <f>IF(COUNTA(A21:F21)=0,"",IF(OR(A21="",B21="",C21="",D21="",E21="",F21="",I21=""),"Conferir campos",IF(OR(COUNTIF($A$5:$A$104,A21)&gt;1,NOT(ISNUMBER(B21)),NOT(ISNUMBER(C21)),NOT(ISNUMBER(G21)),NOT(ISNUMBER(H21)),NOT(ISNUMBER(J21)),B21&lt;'Parâmetros'!$N$5,B21&gt;'Parâmetros'!$N$6,C21&lt;'Parâmetros'!$N$7,H21&gt;'Parâmetros'!$N$8,COUNTIF('Parâmetros'!$K$5:$K$9,I21)=0,IFERROR(VLOOKUP(E21,'Parâmetros'!$A$5:$C$104,3,FALSE),"")&lt;&gt;'Parâmetros'!$K$12,IFERROR(VLOOKUP(F21,'Parâmetros'!$E$5:$I$104,5,FALSE),"")&lt;&gt;'Parâmetros'!$K$12),"Conferir dados",IF(AND(I21&lt;&gt;'Parâmetros'!$K$8,I21&lt;&gt;'Parâmetros'!$K$9,COUNTIFS($B$5:$B$104,B21,$C$5:$C$104,C21,$E$5:$E$104,E21,$I$5:$I$104,"&lt;&gt;"&amp;'Parâmetros'!$K$8,$I$5:$I$104,"&lt;&gt;"&amp;'Parâmetros'!$K$9)&gt;1),"Conferir horário","OK"))))</f>
        <v/>
      </c>
    </row>
    <row r="22" ht="22" customHeight="1">
      <c r="A22" s="16" t="n"/>
      <c r="B22" s="17" t="n"/>
      <c r="C22" s="18" t="n"/>
      <c r="D22" s="16" t="n"/>
      <c r="E22" s="16" t="n"/>
      <c r="F22" s="16" t="n"/>
      <c r="G22" s="15">
        <f>IF(F22="","",IFERROR(VLOOKUP(F22,'Parâmetros'!$E$5:$I$104,3,FALSE),""))</f>
        <v/>
      </c>
      <c r="H22" s="23">
        <f>IF(OR(C22="",NOT(ISNUMBER(G22))),"",IFERROR(C22+G22/1440,""))</f>
        <v/>
      </c>
      <c r="I22" s="20" t="n"/>
      <c r="J22" s="36">
        <f>IF(F22="","",IFERROR(VLOOKUP(F22,'Parâmetros'!$E$5:$I$104,4,FALSE),""))</f>
        <v/>
      </c>
      <c r="K22" s="22" t="n"/>
      <c r="L22" s="14">
        <f>IF(COUNTA(A22:F22)=0,"",IF(OR(A22="",B22="",C22="",D22="",E22="",F22="",I22=""),"Conferir campos",IF(OR(COUNTIF($A$5:$A$104,A22)&gt;1,NOT(ISNUMBER(B22)),NOT(ISNUMBER(C22)),NOT(ISNUMBER(G22)),NOT(ISNUMBER(H22)),NOT(ISNUMBER(J22)),B22&lt;'Parâmetros'!$N$5,B22&gt;'Parâmetros'!$N$6,C22&lt;'Parâmetros'!$N$7,H22&gt;'Parâmetros'!$N$8,COUNTIF('Parâmetros'!$K$5:$K$9,I22)=0,IFERROR(VLOOKUP(E22,'Parâmetros'!$A$5:$C$104,3,FALSE),"")&lt;&gt;'Parâmetros'!$K$12,IFERROR(VLOOKUP(F22,'Parâmetros'!$E$5:$I$104,5,FALSE),"")&lt;&gt;'Parâmetros'!$K$12),"Conferir dados",IF(AND(I22&lt;&gt;'Parâmetros'!$K$8,I22&lt;&gt;'Parâmetros'!$K$9,COUNTIFS($B$5:$B$104,B22,$C$5:$C$104,C22,$E$5:$E$104,E22,$I$5:$I$104,"&lt;&gt;"&amp;'Parâmetros'!$K$8,$I$5:$I$104,"&lt;&gt;"&amp;'Parâmetros'!$K$9)&gt;1),"Conferir horário","OK"))))</f>
        <v/>
      </c>
    </row>
    <row r="23" ht="22" customHeight="1">
      <c r="A23" s="16" t="n"/>
      <c r="B23" s="17" t="n"/>
      <c r="C23" s="18" t="n"/>
      <c r="D23" s="16" t="n"/>
      <c r="E23" s="16" t="n"/>
      <c r="F23" s="16" t="n"/>
      <c r="G23" s="13">
        <f>IF(F23="","",IFERROR(VLOOKUP(F23,'Parâmetros'!$E$5:$I$104,3,FALSE),""))</f>
        <v/>
      </c>
      <c r="H23" s="19">
        <f>IF(OR(C23="",NOT(ISNUMBER(G23))),"",IFERROR(C23+G23/1440,""))</f>
        <v/>
      </c>
      <c r="I23" s="20" t="n"/>
      <c r="J23" s="35">
        <f>IF(F23="","",IFERROR(VLOOKUP(F23,'Parâmetros'!$E$5:$I$104,4,FALSE),""))</f>
        <v/>
      </c>
      <c r="K23" s="22" t="n"/>
      <c r="L23" s="12">
        <f>IF(COUNTA(A23:F23)=0,"",IF(OR(A23="",B23="",C23="",D23="",E23="",F23="",I23=""),"Conferir campos",IF(OR(COUNTIF($A$5:$A$104,A23)&gt;1,NOT(ISNUMBER(B23)),NOT(ISNUMBER(C23)),NOT(ISNUMBER(G23)),NOT(ISNUMBER(H23)),NOT(ISNUMBER(J23)),B23&lt;'Parâmetros'!$N$5,B23&gt;'Parâmetros'!$N$6,C23&lt;'Parâmetros'!$N$7,H23&gt;'Parâmetros'!$N$8,COUNTIF('Parâmetros'!$K$5:$K$9,I23)=0,IFERROR(VLOOKUP(E23,'Parâmetros'!$A$5:$C$104,3,FALSE),"")&lt;&gt;'Parâmetros'!$K$12,IFERROR(VLOOKUP(F23,'Parâmetros'!$E$5:$I$104,5,FALSE),"")&lt;&gt;'Parâmetros'!$K$12),"Conferir dados",IF(AND(I23&lt;&gt;'Parâmetros'!$K$8,I23&lt;&gt;'Parâmetros'!$K$9,COUNTIFS($B$5:$B$104,B23,$C$5:$C$104,C23,$E$5:$E$104,E23,$I$5:$I$104,"&lt;&gt;"&amp;'Parâmetros'!$K$8,$I$5:$I$104,"&lt;&gt;"&amp;'Parâmetros'!$K$9)&gt;1),"Conferir horário","OK"))))</f>
        <v/>
      </c>
    </row>
    <row r="24" ht="22" customHeight="1">
      <c r="A24" s="16" t="n"/>
      <c r="B24" s="17" t="n"/>
      <c r="C24" s="18" t="n"/>
      <c r="D24" s="16" t="n"/>
      <c r="E24" s="16" t="n"/>
      <c r="F24" s="16" t="n"/>
      <c r="G24" s="15">
        <f>IF(F24="","",IFERROR(VLOOKUP(F24,'Parâmetros'!$E$5:$I$104,3,FALSE),""))</f>
        <v/>
      </c>
      <c r="H24" s="23">
        <f>IF(OR(C24="",NOT(ISNUMBER(G24))),"",IFERROR(C24+G24/1440,""))</f>
        <v/>
      </c>
      <c r="I24" s="20" t="n"/>
      <c r="J24" s="36">
        <f>IF(F24="","",IFERROR(VLOOKUP(F24,'Parâmetros'!$E$5:$I$104,4,FALSE),""))</f>
        <v/>
      </c>
      <c r="K24" s="22" t="n"/>
      <c r="L24" s="14">
        <f>IF(COUNTA(A24:F24)=0,"",IF(OR(A24="",B24="",C24="",D24="",E24="",F24="",I24=""),"Conferir campos",IF(OR(COUNTIF($A$5:$A$104,A24)&gt;1,NOT(ISNUMBER(B24)),NOT(ISNUMBER(C24)),NOT(ISNUMBER(G24)),NOT(ISNUMBER(H24)),NOT(ISNUMBER(J24)),B24&lt;'Parâmetros'!$N$5,B24&gt;'Parâmetros'!$N$6,C24&lt;'Parâmetros'!$N$7,H24&gt;'Parâmetros'!$N$8,COUNTIF('Parâmetros'!$K$5:$K$9,I24)=0,IFERROR(VLOOKUP(E24,'Parâmetros'!$A$5:$C$104,3,FALSE),"")&lt;&gt;'Parâmetros'!$K$12,IFERROR(VLOOKUP(F24,'Parâmetros'!$E$5:$I$104,5,FALSE),"")&lt;&gt;'Parâmetros'!$K$12),"Conferir dados",IF(AND(I24&lt;&gt;'Parâmetros'!$K$8,I24&lt;&gt;'Parâmetros'!$K$9,COUNTIFS($B$5:$B$104,B24,$C$5:$C$104,C24,$E$5:$E$104,E24,$I$5:$I$104,"&lt;&gt;"&amp;'Parâmetros'!$K$8,$I$5:$I$104,"&lt;&gt;"&amp;'Parâmetros'!$K$9)&gt;1),"Conferir horário","OK"))))</f>
        <v/>
      </c>
    </row>
    <row r="25" ht="22" customHeight="1">
      <c r="A25" s="16" t="n"/>
      <c r="B25" s="17" t="n"/>
      <c r="C25" s="18" t="n"/>
      <c r="D25" s="16" t="n"/>
      <c r="E25" s="16" t="n"/>
      <c r="F25" s="16" t="n"/>
      <c r="G25" s="13">
        <f>IF(F25="","",IFERROR(VLOOKUP(F25,'Parâmetros'!$E$5:$I$104,3,FALSE),""))</f>
        <v/>
      </c>
      <c r="H25" s="19">
        <f>IF(OR(C25="",NOT(ISNUMBER(G25))),"",IFERROR(C25+G25/1440,""))</f>
        <v/>
      </c>
      <c r="I25" s="20" t="n"/>
      <c r="J25" s="35">
        <f>IF(F25="","",IFERROR(VLOOKUP(F25,'Parâmetros'!$E$5:$I$104,4,FALSE),""))</f>
        <v/>
      </c>
      <c r="K25" s="22" t="n"/>
      <c r="L25" s="12">
        <f>IF(COUNTA(A25:F25)=0,"",IF(OR(A25="",B25="",C25="",D25="",E25="",F25="",I25=""),"Conferir campos",IF(OR(COUNTIF($A$5:$A$104,A25)&gt;1,NOT(ISNUMBER(B25)),NOT(ISNUMBER(C25)),NOT(ISNUMBER(G25)),NOT(ISNUMBER(H25)),NOT(ISNUMBER(J25)),B25&lt;'Parâmetros'!$N$5,B25&gt;'Parâmetros'!$N$6,C25&lt;'Parâmetros'!$N$7,H25&gt;'Parâmetros'!$N$8,COUNTIF('Parâmetros'!$K$5:$K$9,I25)=0,IFERROR(VLOOKUP(E25,'Parâmetros'!$A$5:$C$104,3,FALSE),"")&lt;&gt;'Parâmetros'!$K$12,IFERROR(VLOOKUP(F25,'Parâmetros'!$E$5:$I$104,5,FALSE),"")&lt;&gt;'Parâmetros'!$K$12),"Conferir dados",IF(AND(I25&lt;&gt;'Parâmetros'!$K$8,I25&lt;&gt;'Parâmetros'!$K$9,COUNTIFS($B$5:$B$104,B25,$C$5:$C$104,C25,$E$5:$E$104,E25,$I$5:$I$104,"&lt;&gt;"&amp;'Parâmetros'!$K$8,$I$5:$I$104,"&lt;&gt;"&amp;'Parâmetros'!$K$9)&gt;1),"Conferir horário","OK"))))</f>
        <v/>
      </c>
    </row>
    <row r="26" ht="22" customHeight="1">
      <c r="A26" s="16" t="n"/>
      <c r="B26" s="17" t="n"/>
      <c r="C26" s="18" t="n"/>
      <c r="D26" s="16" t="n"/>
      <c r="E26" s="16" t="n"/>
      <c r="F26" s="16" t="n"/>
      <c r="G26" s="15">
        <f>IF(F26="","",IFERROR(VLOOKUP(F26,'Parâmetros'!$E$5:$I$104,3,FALSE),""))</f>
        <v/>
      </c>
      <c r="H26" s="23">
        <f>IF(OR(C26="",NOT(ISNUMBER(G26))),"",IFERROR(C26+G26/1440,""))</f>
        <v/>
      </c>
      <c r="I26" s="20" t="n"/>
      <c r="J26" s="36">
        <f>IF(F26="","",IFERROR(VLOOKUP(F26,'Parâmetros'!$E$5:$I$104,4,FALSE),""))</f>
        <v/>
      </c>
      <c r="K26" s="22" t="n"/>
      <c r="L26" s="14">
        <f>IF(COUNTA(A26:F26)=0,"",IF(OR(A26="",B26="",C26="",D26="",E26="",F26="",I26=""),"Conferir campos",IF(OR(COUNTIF($A$5:$A$104,A26)&gt;1,NOT(ISNUMBER(B26)),NOT(ISNUMBER(C26)),NOT(ISNUMBER(G26)),NOT(ISNUMBER(H26)),NOT(ISNUMBER(J26)),B26&lt;'Parâmetros'!$N$5,B26&gt;'Parâmetros'!$N$6,C26&lt;'Parâmetros'!$N$7,H26&gt;'Parâmetros'!$N$8,COUNTIF('Parâmetros'!$K$5:$K$9,I26)=0,IFERROR(VLOOKUP(E26,'Parâmetros'!$A$5:$C$104,3,FALSE),"")&lt;&gt;'Parâmetros'!$K$12,IFERROR(VLOOKUP(F26,'Parâmetros'!$E$5:$I$104,5,FALSE),"")&lt;&gt;'Parâmetros'!$K$12),"Conferir dados",IF(AND(I26&lt;&gt;'Parâmetros'!$K$8,I26&lt;&gt;'Parâmetros'!$K$9,COUNTIFS($B$5:$B$104,B26,$C$5:$C$104,C26,$E$5:$E$104,E26,$I$5:$I$104,"&lt;&gt;"&amp;'Parâmetros'!$K$8,$I$5:$I$104,"&lt;&gt;"&amp;'Parâmetros'!$K$9)&gt;1),"Conferir horário","OK"))))</f>
        <v/>
      </c>
    </row>
    <row r="27" ht="22" customHeight="1">
      <c r="A27" s="16" t="n"/>
      <c r="B27" s="17" t="n"/>
      <c r="C27" s="18" t="n"/>
      <c r="D27" s="16" t="n"/>
      <c r="E27" s="16" t="n"/>
      <c r="F27" s="16" t="n"/>
      <c r="G27" s="13">
        <f>IF(F27="","",IFERROR(VLOOKUP(F27,'Parâmetros'!$E$5:$I$104,3,FALSE),""))</f>
        <v/>
      </c>
      <c r="H27" s="19">
        <f>IF(OR(C27="",NOT(ISNUMBER(G27))),"",IFERROR(C27+G27/1440,""))</f>
        <v/>
      </c>
      <c r="I27" s="20" t="n"/>
      <c r="J27" s="35">
        <f>IF(F27="","",IFERROR(VLOOKUP(F27,'Parâmetros'!$E$5:$I$104,4,FALSE),""))</f>
        <v/>
      </c>
      <c r="K27" s="22" t="n"/>
      <c r="L27" s="12">
        <f>IF(COUNTA(A27:F27)=0,"",IF(OR(A27="",B27="",C27="",D27="",E27="",F27="",I27=""),"Conferir campos",IF(OR(COUNTIF($A$5:$A$104,A27)&gt;1,NOT(ISNUMBER(B27)),NOT(ISNUMBER(C27)),NOT(ISNUMBER(G27)),NOT(ISNUMBER(H27)),NOT(ISNUMBER(J27)),B27&lt;'Parâmetros'!$N$5,B27&gt;'Parâmetros'!$N$6,C27&lt;'Parâmetros'!$N$7,H27&gt;'Parâmetros'!$N$8,COUNTIF('Parâmetros'!$K$5:$K$9,I27)=0,IFERROR(VLOOKUP(E27,'Parâmetros'!$A$5:$C$104,3,FALSE),"")&lt;&gt;'Parâmetros'!$K$12,IFERROR(VLOOKUP(F27,'Parâmetros'!$E$5:$I$104,5,FALSE),"")&lt;&gt;'Parâmetros'!$K$12),"Conferir dados",IF(AND(I27&lt;&gt;'Parâmetros'!$K$8,I27&lt;&gt;'Parâmetros'!$K$9,COUNTIFS($B$5:$B$104,B27,$C$5:$C$104,C27,$E$5:$E$104,E27,$I$5:$I$104,"&lt;&gt;"&amp;'Parâmetros'!$K$8,$I$5:$I$104,"&lt;&gt;"&amp;'Parâmetros'!$K$9)&gt;1),"Conferir horário","OK"))))</f>
        <v/>
      </c>
    </row>
    <row r="28" ht="22" customHeight="1">
      <c r="A28" s="16" t="n"/>
      <c r="B28" s="17" t="n"/>
      <c r="C28" s="18" t="n"/>
      <c r="D28" s="16" t="n"/>
      <c r="E28" s="16" t="n"/>
      <c r="F28" s="16" t="n"/>
      <c r="G28" s="15">
        <f>IF(F28="","",IFERROR(VLOOKUP(F28,'Parâmetros'!$E$5:$I$104,3,FALSE),""))</f>
        <v/>
      </c>
      <c r="H28" s="23">
        <f>IF(OR(C28="",NOT(ISNUMBER(G28))),"",IFERROR(C28+G28/1440,""))</f>
        <v/>
      </c>
      <c r="I28" s="20" t="n"/>
      <c r="J28" s="36">
        <f>IF(F28="","",IFERROR(VLOOKUP(F28,'Parâmetros'!$E$5:$I$104,4,FALSE),""))</f>
        <v/>
      </c>
      <c r="K28" s="22" t="n"/>
      <c r="L28" s="14">
        <f>IF(COUNTA(A28:F28)=0,"",IF(OR(A28="",B28="",C28="",D28="",E28="",F28="",I28=""),"Conferir campos",IF(OR(COUNTIF($A$5:$A$104,A28)&gt;1,NOT(ISNUMBER(B28)),NOT(ISNUMBER(C28)),NOT(ISNUMBER(G28)),NOT(ISNUMBER(H28)),NOT(ISNUMBER(J28)),B28&lt;'Parâmetros'!$N$5,B28&gt;'Parâmetros'!$N$6,C28&lt;'Parâmetros'!$N$7,H28&gt;'Parâmetros'!$N$8,COUNTIF('Parâmetros'!$K$5:$K$9,I28)=0,IFERROR(VLOOKUP(E28,'Parâmetros'!$A$5:$C$104,3,FALSE),"")&lt;&gt;'Parâmetros'!$K$12,IFERROR(VLOOKUP(F28,'Parâmetros'!$E$5:$I$104,5,FALSE),"")&lt;&gt;'Parâmetros'!$K$12),"Conferir dados",IF(AND(I28&lt;&gt;'Parâmetros'!$K$8,I28&lt;&gt;'Parâmetros'!$K$9,COUNTIFS($B$5:$B$104,B28,$C$5:$C$104,C28,$E$5:$E$104,E28,$I$5:$I$104,"&lt;&gt;"&amp;'Parâmetros'!$K$8,$I$5:$I$104,"&lt;&gt;"&amp;'Parâmetros'!$K$9)&gt;1),"Conferir horário","OK"))))</f>
        <v/>
      </c>
    </row>
    <row r="29" ht="22" customHeight="1">
      <c r="A29" s="16" t="n"/>
      <c r="B29" s="17" t="n"/>
      <c r="C29" s="18" t="n"/>
      <c r="D29" s="16" t="n"/>
      <c r="E29" s="16" t="n"/>
      <c r="F29" s="16" t="n"/>
      <c r="G29" s="13">
        <f>IF(F29="","",IFERROR(VLOOKUP(F29,'Parâmetros'!$E$5:$I$104,3,FALSE),""))</f>
        <v/>
      </c>
      <c r="H29" s="19">
        <f>IF(OR(C29="",NOT(ISNUMBER(G29))),"",IFERROR(C29+G29/1440,""))</f>
        <v/>
      </c>
      <c r="I29" s="20" t="n"/>
      <c r="J29" s="35">
        <f>IF(F29="","",IFERROR(VLOOKUP(F29,'Parâmetros'!$E$5:$I$104,4,FALSE),""))</f>
        <v/>
      </c>
      <c r="K29" s="22" t="n"/>
      <c r="L29" s="12">
        <f>IF(COUNTA(A29:F29)=0,"",IF(OR(A29="",B29="",C29="",D29="",E29="",F29="",I29=""),"Conferir campos",IF(OR(COUNTIF($A$5:$A$104,A29)&gt;1,NOT(ISNUMBER(B29)),NOT(ISNUMBER(C29)),NOT(ISNUMBER(G29)),NOT(ISNUMBER(H29)),NOT(ISNUMBER(J29)),B29&lt;'Parâmetros'!$N$5,B29&gt;'Parâmetros'!$N$6,C29&lt;'Parâmetros'!$N$7,H29&gt;'Parâmetros'!$N$8,COUNTIF('Parâmetros'!$K$5:$K$9,I29)=0,IFERROR(VLOOKUP(E29,'Parâmetros'!$A$5:$C$104,3,FALSE),"")&lt;&gt;'Parâmetros'!$K$12,IFERROR(VLOOKUP(F29,'Parâmetros'!$E$5:$I$104,5,FALSE),"")&lt;&gt;'Parâmetros'!$K$12),"Conferir dados",IF(AND(I29&lt;&gt;'Parâmetros'!$K$8,I29&lt;&gt;'Parâmetros'!$K$9,COUNTIFS($B$5:$B$104,B29,$C$5:$C$104,C29,$E$5:$E$104,E29,$I$5:$I$104,"&lt;&gt;"&amp;'Parâmetros'!$K$8,$I$5:$I$104,"&lt;&gt;"&amp;'Parâmetros'!$K$9)&gt;1),"Conferir horário","OK"))))</f>
        <v/>
      </c>
    </row>
    <row r="30" ht="22" customHeight="1">
      <c r="A30" s="16" t="n"/>
      <c r="B30" s="17" t="n"/>
      <c r="C30" s="18" t="n"/>
      <c r="D30" s="16" t="n"/>
      <c r="E30" s="16" t="n"/>
      <c r="F30" s="16" t="n"/>
      <c r="G30" s="15">
        <f>IF(F30="","",IFERROR(VLOOKUP(F30,'Parâmetros'!$E$5:$I$104,3,FALSE),""))</f>
        <v/>
      </c>
      <c r="H30" s="23">
        <f>IF(OR(C30="",NOT(ISNUMBER(G30))),"",IFERROR(C30+G30/1440,""))</f>
        <v/>
      </c>
      <c r="I30" s="20" t="n"/>
      <c r="J30" s="36">
        <f>IF(F30="","",IFERROR(VLOOKUP(F30,'Parâmetros'!$E$5:$I$104,4,FALSE),""))</f>
        <v/>
      </c>
      <c r="K30" s="22" t="n"/>
      <c r="L30" s="14">
        <f>IF(COUNTA(A30:F30)=0,"",IF(OR(A30="",B30="",C30="",D30="",E30="",F30="",I30=""),"Conferir campos",IF(OR(COUNTIF($A$5:$A$104,A30)&gt;1,NOT(ISNUMBER(B30)),NOT(ISNUMBER(C30)),NOT(ISNUMBER(G30)),NOT(ISNUMBER(H30)),NOT(ISNUMBER(J30)),B30&lt;'Parâmetros'!$N$5,B30&gt;'Parâmetros'!$N$6,C30&lt;'Parâmetros'!$N$7,H30&gt;'Parâmetros'!$N$8,COUNTIF('Parâmetros'!$K$5:$K$9,I30)=0,IFERROR(VLOOKUP(E30,'Parâmetros'!$A$5:$C$104,3,FALSE),"")&lt;&gt;'Parâmetros'!$K$12,IFERROR(VLOOKUP(F30,'Parâmetros'!$E$5:$I$104,5,FALSE),"")&lt;&gt;'Parâmetros'!$K$12),"Conferir dados",IF(AND(I30&lt;&gt;'Parâmetros'!$K$8,I30&lt;&gt;'Parâmetros'!$K$9,COUNTIFS($B$5:$B$104,B30,$C$5:$C$104,C30,$E$5:$E$104,E30,$I$5:$I$104,"&lt;&gt;"&amp;'Parâmetros'!$K$8,$I$5:$I$104,"&lt;&gt;"&amp;'Parâmetros'!$K$9)&gt;1),"Conferir horário","OK"))))</f>
        <v/>
      </c>
    </row>
    <row r="31" ht="22" customHeight="1">
      <c r="A31" s="16" t="n"/>
      <c r="B31" s="17" t="n"/>
      <c r="C31" s="18" t="n"/>
      <c r="D31" s="16" t="n"/>
      <c r="E31" s="16" t="n"/>
      <c r="F31" s="16" t="n"/>
      <c r="G31" s="13">
        <f>IF(F31="","",IFERROR(VLOOKUP(F31,'Parâmetros'!$E$5:$I$104,3,FALSE),""))</f>
        <v/>
      </c>
      <c r="H31" s="19">
        <f>IF(OR(C31="",NOT(ISNUMBER(G31))),"",IFERROR(C31+G31/1440,""))</f>
        <v/>
      </c>
      <c r="I31" s="20" t="n"/>
      <c r="J31" s="35">
        <f>IF(F31="","",IFERROR(VLOOKUP(F31,'Parâmetros'!$E$5:$I$104,4,FALSE),""))</f>
        <v/>
      </c>
      <c r="K31" s="22" t="n"/>
      <c r="L31" s="12">
        <f>IF(COUNTA(A31:F31)=0,"",IF(OR(A31="",B31="",C31="",D31="",E31="",F31="",I31=""),"Conferir campos",IF(OR(COUNTIF($A$5:$A$104,A31)&gt;1,NOT(ISNUMBER(B31)),NOT(ISNUMBER(C31)),NOT(ISNUMBER(G31)),NOT(ISNUMBER(H31)),NOT(ISNUMBER(J31)),B31&lt;'Parâmetros'!$N$5,B31&gt;'Parâmetros'!$N$6,C31&lt;'Parâmetros'!$N$7,H31&gt;'Parâmetros'!$N$8,COUNTIF('Parâmetros'!$K$5:$K$9,I31)=0,IFERROR(VLOOKUP(E31,'Parâmetros'!$A$5:$C$104,3,FALSE),"")&lt;&gt;'Parâmetros'!$K$12,IFERROR(VLOOKUP(F31,'Parâmetros'!$E$5:$I$104,5,FALSE),"")&lt;&gt;'Parâmetros'!$K$12),"Conferir dados",IF(AND(I31&lt;&gt;'Parâmetros'!$K$8,I31&lt;&gt;'Parâmetros'!$K$9,COUNTIFS($B$5:$B$104,B31,$C$5:$C$104,C31,$E$5:$E$104,E31,$I$5:$I$104,"&lt;&gt;"&amp;'Parâmetros'!$K$8,$I$5:$I$104,"&lt;&gt;"&amp;'Parâmetros'!$K$9)&gt;1),"Conferir horário","OK"))))</f>
        <v/>
      </c>
    </row>
    <row r="32" ht="22" customHeight="1">
      <c r="A32" s="16" t="n"/>
      <c r="B32" s="17" t="n"/>
      <c r="C32" s="18" t="n"/>
      <c r="D32" s="16" t="n"/>
      <c r="E32" s="16" t="n"/>
      <c r="F32" s="16" t="n"/>
      <c r="G32" s="15">
        <f>IF(F32="","",IFERROR(VLOOKUP(F32,'Parâmetros'!$E$5:$I$104,3,FALSE),""))</f>
        <v/>
      </c>
      <c r="H32" s="23">
        <f>IF(OR(C32="",NOT(ISNUMBER(G32))),"",IFERROR(C32+G32/1440,""))</f>
        <v/>
      </c>
      <c r="I32" s="20" t="n"/>
      <c r="J32" s="36">
        <f>IF(F32="","",IFERROR(VLOOKUP(F32,'Parâmetros'!$E$5:$I$104,4,FALSE),""))</f>
        <v/>
      </c>
      <c r="K32" s="22" t="n"/>
      <c r="L32" s="14">
        <f>IF(COUNTA(A32:F32)=0,"",IF(OR(A32="",B32="",C32="",D32="",E32="",F32="",I32=""),"Conferir campos",IF(OR(COUNTIF($A$5:$A$104,A32)&gt;1,NOT(ISNUMBER(B32)),NOT(ISNUMBER(C32)),NOT(ISNUMBER(G32)),NOT(ISNUMBER(H32)),NOT(ISNUMBER(J32)),B32&lt;'Parâmetros'!$N$5,B32&gt;'Parâmetros'!$N$6,C32&lt;'Parâmetros'!$N$7,H32&gt;'Parâmetros'!$N$8,COUNTIF('Parâmetros'!$K$5:$K$9,I32)=0,IFERROR(VLOOKUP(E32,'Parâmetros'!$A$5:$C$104,3,FALSE),"")&lt;&gt;'Parâmetros'!$K$12,IFERROR(VLOOKUP(F32,'Parâmetros'!$E$5:$I$104,5,FALSE),"")&lt;&gt;'Parâmetros'!$K$12),"Conferir dados",IF(AND(I32&lt;&gt;'Parâmetros'!$K$8,I32&lt;&gt;'Parâmetros'!$K$9,COUNTIFS($B$5:$B$104,B32,$C$5:$C$104,C32,$E$5:$E$104,E32,$I$5:$I$104,"&lt;&gt;"&amp;'Parâmetros'!$K$8,$I$5:$I$104,"&lt;&gt;"&amp;'Parâmetros'!$K$9)&gt;1),"Conferir horário","OK"))))</f>
        <v/>
      </c>
    </row>
    <row r="33" ht="22" customHeight="1">
      <c r="A33" s="16" t="n"/>
      <c r="B33" s="17" t="n"/>
      <c r="C33" s="18" t="n"/>
      <c r="D33" s="16" t="n"/>
      <c r="E33" s="16" t="n"/>
      <c r="F33" s="16" t="n"/>
      <c r="G33" s="13">
        <f>IF(F33="","",IFERROR(VLOOKUP(F33,'Parâmetros'!$E$5:$I$104,3,FALSE),""))</f>
        <v/>
      </c>
      <c r="H33" s="19">
        <f>IF(OR(C33="",NOT(ISNUMBER(G33))),"",IFERROR(C33+G33/1440,""))</f>
        <v/>
      </c>
      <c r="I33" s="20" t="n"/>
      <c r="J33" s="35">
        <f>IF(F33="","",IFERROR(VLOOKUP(F33,'Parâmetros'!$E$5:$I$104,4,FALSE),""))</f>
        <v/>
      </c>
      <c r="K33" s="22" t="n"/>
      <c r="L33" s="12">
        <f>IF(COUNTA(A33:F33)=0,"",IF(OR(A33="",B33="",C33="",D33="",E33="",F33="",I33=""),"Conferir campos",IF(OR(COUNTIF($A$5:$A$104,A33)&gt;1,NOT(ISNUMBER(B33)),NOT(ISNUMBER(C33)),NOT(ISNUMBER(G33)),NOT(ISNUMBER(H33)),NOT(ISNUMBER(J33)),B33&lt;'Parâmetros'!$N$5,B33&gt;'Parâmetros'!$N$6,C33&lt;'Parâmetros'!$N$7,H33&gt;'Parâmetros'!$N$8,COUNTIF('Parâmetros'!$K$5:$K$9,I33)=0,IFERROR(VLOOKUP(E33,'Parâmetros'!$A$5:$C$104,3,FALSE),"")&lt;&gt;'Parâmetros'!$K$12,IFERROR(VLOOKUP(F33,'Parâmetros'!$E$5:$I$104,5,FALSE),"")&lt;&gt;'Parâmetros'!$K$12),"Conferir dados",IF(AND(I33&lt;&gt;'Parâmetros'!$K$8,I33&lt;&gt;'Parâmetros'!$K$9,COUNTIFS($B$5:$B$104,B33,$C$5:$C$104,C33,$E$5:$E$104,E33,$I$5:$I$104,"&lt;&gt;"&amp;'Parâmetros'!$K$8,$I$5:$I$104,"&lt;&gt;"&amp;'Parâmetros'!$K$9)&gt;1),"Conferir horário","OK"))))</f>
        <v/>
      </c>
    </row>
    <row r="34" ht="22" customHeight="1">
      <c r="A34" s="16" t="n"/>
      <c r="B34" s="17" t="n"/>
      <c r="C34" s="18" t="n"/>
      <c r="D34" s="16" t="n"/>
      <c r="E34" s="16" t="n"/>
      <c r="F34" s="16" t="n"/>
      <c r="G34" s="15">
        <f>IF(F34="","",IFERROR(VLOOKUP(F34,'Parâmetros'!$E$5:$I$104,3,FALSE),""))</f>
        <v/>
      </c>
      <c r="H34" s="23">
        <f>IF(OR(C34="",NOT(ISNUMBER(G34))),"",IFERROR(C34+G34/1440,""))</f>
        <v/>
      </c>
      <c r="I34" s="20" t="n"/>
      <c r="J34" s="36">
        <f>IF(F34="","",IFERROR(VLOOKUP(F34,'Parâmetros'!$E$5:$I$104,4,FALSE),""))</f>
        <v/>
      </c>
      <c r="K34" s="22" t="n"/>
      <c r="L34" s="14">
        <f>IF(COUNTA(A34:F34)=0,"",IF(OR(A34="",B34="",C34="",D34="",E34="",F34="",I34=""),"Conferir campos",IF(OR(COUNTIF($A$5:$A$104,A34)&gt;1,NOT(ISNUMBER(B34)),NOT(ISNUMBER(C34)),NOT(ISNUMBER(G34)),NOT(ISNUMBER(H34)),NOT(ISNUMBER(J34)),B34&lt;'Parâmetros'!$N$5,B34&gt;'Parâmetros'!$N$6,C34&lt;'Parâmetros'!$N$7,H34&gt;'Parâmetros'!$N$8,COUNTIF('Parâmetros'!$K$5:$K$9,I34)=0,IFERROR(VLOOKUP(E34,'Parâmetros'!$A$5:$C$104,3,FALSE),"")&lt;&gt;'Parâmetros'!$K$12,IFERROR(VLOOKUP(F34,'Parâmetros'!$E$5:$I$104,5,FALSE),"")&lt;&gt;'Parâmetros'!$K$12),"Conferir dados",IF(AND(I34&lt;&gt;'Parâmetros'!$K$8,I34&lt;&gt;'Parâmetros'!$K$9,COUNTIFS($B$5:$B$104,B34,$C$5:$C$104,C34,$E$5:$E$104,E34,$I$5:$I$104,"&lt;&gt;"&amp;'Parâmetros'!$K$8,$I$5:$I$104,"&lt;&gt;"&amp;'Parâmetros'!$K$9)&gt;1),"Conferir horário","OK"))))</f>
        <v/>
      </c>
    </row>
    <row r="35" ht="22" customHeight="1">
      <c r="A35" s="16" t="n"/>
      <c r="B35" s="17" t="n"/>
      <c r="C35" s="18" t="n"/>
      <c r="D35" s="16" t="n"/>
      <c r="E35" s="16" t="n"/>
      <c r="F35" s="16" t="n"/>
      <c r="G35" s="13">
        <f>IF(F35="","",IFERROR(VLOOKUP(F35,'Parâmetros'!$E$5:$I$104,3,FALSE),""))</f>
        <v/>
      </c>
      <c r="H35" s="19">
        <f>IF(OR(C35="",NOT(ISNUMBER(G35))),"",IFERROR(C35+G35/1440,""))</f>
        <v/>
      </c>
      <c r="I35" s="20" t="n"/>
      <c r="J35" s="35">
        <f>IF(F35="","",IFERROR(VLOOKUP(F35,'Parâmetros'!$E$5:$I$104,4,FALSE),""))</f>
        <v/>
      </c>
      <c r="K35" s="22" t="n"/>
      <c r="L35" s="12">
        <f>IF(COUNTA(A35:F35)=0,"",IF(OR(A35="",B35="",C35="",D35="",E35="",F35="",I35=""),"Conferir campos",IF(OR(COUNTIF($A$5:$A$104,A35)&gt;1,NOT(ISNUMBER(B35)),NOT(ISNUMBER(C35)),NOT(ISNUMBER(G35)),NOT(ISNUMBER(H35)),NOT(ISNUMBER(J35)),B35&lt;'Parâmetros'!$N$5,B35&gt;'Parâmetros'!$N$6,C35&lt;'Parâmetros'!$N$7,H35&gt;'Parâmetros'!$N$8,COUNTIF('Parâmetros'!$K$5:$K$9,I35)=0,IFERROR(VLOOKUP(E35,'Parâmetros'!$A$5:$C$104,3,FALSE),"")&lt;&gt;'Parâmetros'!$K$12,IFERROR(VLOOKUP(F35,'Parâmetros'!$E$5:$I$104,5,FALSE),"")&lt;&gt;'Parâmetros'!$K$12),"Conferir dados",IF(AND(I35&lt;&gt;'Parâmetros'!$K$8,I35&lt;&gt;'Parâmetros'!$K$9,COUNTIFS($B$5:$B$104,B35,$C$5:$C$104,C35,$E$5:$E$104,E35,$I$5:$I$104,"&lt;&gt;"&amp;'Parâmetros'!$K$8,$I$5:$I$104,"&lt;&gt;"&amp;'Parâmetros'!$K$9)&gt;1),"Conferir horário","OK"))))</f>
        <v/>
      </c>
    </row>
    <row r="36" ht="22" customHeight="1">
      <c r="A36" s="16" t="n"/>
      <c r="B36" s="17" t="n"/>
      <c r="C36" s="18" t="n"/>
      <c r="D36" s="16" t="n"/>
      <c r="E36" s="16" t="n"/>
      <c r="F36" s="16" t="n"/>
      <c r="G36" s="15">
        <f>IF(F36="","",IFERROR(VLOOKUP(F36,'Parâmetros'!$E$5:$I$104,3,FALSE),""))</f>
        <v/>
      </c>
      <c r="H36" s="23">
        <f>IF(OR(C36="",NOT(ISNUMBER(G36))),"",IFERROR(C36+G36/1440,""))</f>
        <v/>
      </c>
      <c r="I36" s="20" t="n"/>
      <c r="J36" s="36">
        <f>IF(F36="","",IFERROR(VLOOKUP(F36,'Parâmetros'!$E$5:$I$104,4,FALSE),""))</f>
        <v/>
      </c>
      <c r="K36" s="22" t="n"/>
      <c r="L36" s="14">
        <f>IF(COUNTA(A36:F36)=0,"",IF(OR(A36="",B36="",C36="",D36="",E36="",F36="",I36=""),"Conferir campos",IF(OR(COUNTIF($A$5:$A$104,A36)&gt;1,NOT(ISNUMBER(B36)),NOT(ISNUMBER(C36)),NOT(ISNUMBER(G36)),NOT(ISNUMBER(H36)),NOT(ISNUMBER(J36)),B36&lt;'Parâmetros'!$N$5,B36&gt;'Parâmetros'!$N$6,C36&lt;'Parâmetros'!$N$7,H36&gt;'Parâmetros'!$N$8,COUNTIF('Parâmetros'!$K$5:$K$9,I36)=0,IFERROR(VLOOKUP(E36,'Parâmetros'!$A$5:$C$104,3,FALSE),"")&lt;&gt;'Parâmetros'!$K$12,IFERROR(VLOOKUP(F36,'Parâmetros'!$E$5:$I$104,5,FALSE),"")&lt;&gt;'Parâmetros'!$K$12),"Conferir dados",IF(AND(I36&lt;&gt;'Parâmetros'!$K$8,I36&lt;&gt;'Parâmetros'!$K$9,COUNTIFS($B$5:$B$104,B36,$C$5:$C$104,C36,$E$5:$E$104,E36,$I$5:$I$104,"&lt;&gt;"&amp;'Parâmetros'!$K$8,$I$5:$I$104,"&lt;&gt;"&amp;'Parâmetros'!$K$9)&gt;1),"Conferir horário","OK"))))</f>
        <v/>
      </c>
    </row>
    <row r="37" ht="22" customHeight="1">
      <c r="A37" s="16" t="n"/>
      <c r="B37" s="17" t="n"/>
      <c r="C37" s="18" t="n"/>
      <c r="D37" s="16" t="n"/>
      <c r="E37" s="16" t="n"/>
      <c r="F37" s="16" t="n"/>
      <c r="G37" s="13">
        <f>IF(F37="","",IFERROR(VLOOKUP(F37,'Parâmetros'!$E$5:$I$104,3,FALSE),""))</f>
        <v/>
      </c>
      <c r="H37" s="19">
        <f>IF(OR(C37="",NOT(ISNUMBER(G37))),"",IFERROR(C37+G37/1440,""))</f>
        <v/>
      </c>
      <c r="I37" s="20" t="n"/>
      <c r="J37" s="35">
        <f>IF(F37="","",IFERROR(VLOOKUP(F37,'Parâmetros'!$E$5:$I$104,4,FALSE),""))</f>
        <v/>
      </c>
      <c r="K37" s="22" t="n"/>
      <c r="L37" s="12">
        <f>IF(COUNTA(A37:F37)=0,"",IF(OR(A37="",B37="",C37="",D37="",E37="",F37="",I37=""),"Conferir campos",IF(OR(COUNTIF($A$5:$A$104,A37)&gt;1,NOT(ISNUMBER(B37)),NOT(ISNUMBER(C37)),NOT(ISNUMBER(G37)),NOT(ISNUMBER(H37)),NOT(ISNUMBER(J37)),B37&lt;'Parâmetros'!$N$5,B37&gt;'Parâmetros'!$N$6,C37&lt;'Parâmetros'!$N$7,H37&gt;'Parâmetros'!$N$8,COUNTIF('Parâmetros'!$K$5:$K$9,I37)=0,IFERROR(VLOOKUP(E37,'Parâmetros'!$A$5:$C$104,3,FALSE),"")&lt;&gt;'Parâmetros'!$K$12,IFERROR(VLOOKUP(F37,'Parâmetros'!$E$5:$I$104,5,FALSE),"")&lt;&gt;'Parâmetros'!$K$12),"Conferir dados",IF(AND(I37&lt;&gt;'Parâmetros'!$K$8,I37&lt;&gt;'Parâmetros'!$K$9,COUNTIFS($B$5:$B$104,B37,$C$5:$C$104,C37,$E$5:$E$104,E37,$I$5:$I$104,"&lt;&gt;"&amp;'Parâmetros'!$K$8,$I$5:$I$104,"&lt;&gt;"&amp;'Parâmetros'!$K$9)&gt;1),"Conferir horário","OK"))))</f>
        <v/>
      </c>
    </row>
    <row r="38" ht="22" customHeight="1">
      <c r="A38" s="16" t="n"/>
      <c r="B38" s="17" t="n"/>
      <c r="C38" s="18" t="n"/>
      <c r="D38" s="16" t="n"/>
      <c r="E38" s="16" t="n"/>
      <c r="F38" s="16" t="n"/>
      <c r="G38" s="15">
        <f>IF(F38="","",IFERROR(VLOOKUP(F38,'Parâmetros'!$E$5:$I$104,3,FALSE),""))</f>
        <v/>
      </c>
      <c r="H38" s="23">
        <f>IF(OR(C38="",NOT(ISNUMBER(G38))),"",IFERROR(C38+G38/1440,""))</f>
        <v/>
      </c>
      <c r="I38" s="20" t="n"/>
      <c r="J38" s="36">
        <f>IF(F38="","",IFERROR(VLOOKUP(F38,'Parâmetros'!$E$5:$I$104,4,FALSE),""))</f>
        <v/>
      </c>
      <c r="K38" s="22" t="n"/>
      <c r="L38" s="14">
        <f>IF(COUNTA(A38:F38)=0,"",IF(OR(A38="",B38="",C38="",D38="",E38="",F38="",I38=""),"Conferir campos",IF(OR(COUNTIF($A$5:$A$104,A38)&gt;1,NOT(ISNUMBER(B38)),NOT(ISNUMBER(C38)),NOT(ISNUMBER(G38)),NOT(ISNUMBER(H38)),NOT(ISNUMBER(J38)),B38&lt;'Parâmetros'!$N$5,B38&gt;'Parâmetros'!$N$6,C38&lt;'Parâmetros'!$N$7,H38&gt;'Parâmetros'!$N$8,COUNTIF('Parâmetros'!$K$5:$K$9,I38)=0,IFERROR(VLOOKUP(E38,'Parâmetros'!$A$5:$C$104,3,FALSE),"")&lt;&gt;'Parâmetros'!$K$12,IFERROR(VLOOKUP(F38,'Parâmetros'!$E$5:$I$104,5,FALSE),"")&lt;&gt;'Parâmetros'!$K$12),"Conferir dados",IF(AND(I38&lt;&gt;'Parâmetros'!$K$8,I38&lt;&gt;'Parâmetros'!$K$9,COUNTIFS($B$5:$B$104,B38,$C$5:$C$104,C38,$E$5:$E$104,E38,$I$5:$I$104,"&lt;&gt;"&amp;'Parâmetros'!$K$8,$I$5:$I$104,"&lt;&gt;"&amp;'Parâmetros'!$K$9)&gt;1),"Conferir horário","OK"))))</f>
        <v/>
      </c>
    </row>
    <row r="39" ht="22" customHeight="1">
      <c r="A39" s="16" t="n"/>
      <c r="B39" s="17" t="n"/>
      <c r="C39" s="18" t="n"/>
      <c r="D39" s="16" t="n"/>
      <c r="E39" s="16" t="n"/>
      <c r="F39" s="16" t="n"/>
      <c r="G39" s="13">
        <f>IF(F39="","",IFERROR(VLOOKUP(F39,'Parâmetros'!$E$5:$I$104,3,FALSE),""))</f>
        <v/>
      </c>
      <c r="H39" s="19">
        <f>IF(OR(C39="",NOT(ISNUMBER(G39))),"",IFERROR(C39+G39/1440,""))</f>
        <v/>
      </c>
      <c r="I39" s="20" t="n"/>
      <c r="J39" s="35">
        <f>IF(F39="","",IFERROR(VLOOKUP(F39,'Parâmetros'!$E$5:$I$104,4,FALSE),""))</f>
        <v/>
      </c>
      <c r="K39" s="22" t="n"/>
      <c r="L39" s="12">
        <f>IF(COUNTA(A39:F39)=0,"",IF(OR(A39="",B39="",C39="",D39="",E39="",F39="",I39=""),"Conferir campos",IF(OR(COUNTIF($A$5:$A$104,A39)&gt;1,NOT(ISNUMBER(B39)),NOT(ISNUMBER(C39)),NOT(ISNUMBER(G39)),NOT(ISNUMBER(H39)),NOT(ISNUMBER(J39)),B39&lt;'Parâmetros'!$N$5,B39&gt;'Parâmetros'!$N$6,C39&lt;'Parâmetros'!$N$7,H39&gt;'Parâmetros'!$N$8,COUNTIF('Parâmetros'!$K$5:$K$9,I39)=0,IFERROR(VLOOKUP(E39,'Parâmetros'!$A$5:$C$104,3,FALSE),"")&lt;&gt;'Parâmetros'!$K$12,IFERROR(VLOOKUP(F39,'Parâmetros'!$E$5:$I$104,5,FALSE),"")&lt;&gt;'Parâmetros'!$K$12),"Conferir dados",IF(AND(I39&lt;&gt;'Parâmetros'!$K$8,I39&lt;&gt;'Parâmetros'!$K$9,COUNTIFS($B$5:$B$104,B39,$C$5:$C$104,C39,$E$5:$E$104,E39,$I$5:$I$104,"&lt;&gt;"&amp;'Parâmetros'!$K$8,$I$5:$I$104,"&lt;&gt;"&amp;'Parâmetros'!$K$9)&gt;1),"Conferir horário","OK"))))</f>
        <v/>
      </c>
    </row>
    <row r="40" ht="22" customHeight="1">
      <c r="A40" s="16" t="n"/>
      <c r="B40" s="17" t="n"/>
      <c r="C40" s="18" t="n"/>
      <c r="D40" s="16" t="n"/>
      <c r="E40" s="16" t="n"/>
      <c r="F40" s="16" t="n"/>
      <c r="G40" s="15">
        <f>IF(F40="","",IFERROR(VLOOKUP(F40,'Parâmetros'!$E$5:$I$104,3,FALSE),""))</f>
        <v/>
      </c>
      <c r="H40" s="23">
        <f>IF(OR(C40="",NOT(ISNUMBER(G40))),"",IFERROR(C40+G40/1440,""))</f>
        <v/>
      </c>
      <c r="I40" s="20" t="n"/>
      <c r="J40" s="36">
        <f>IF(F40="","",IFERROR(VLOOKUP(F40,'Parâmetros'!$E$5:$I$104,4,FALSE),""))</f>
        <v/>
      </c>
      <c r="K40" s="22" t="n"/>
      <c r="L40" s="14">
        <f>IF(COUNTA(A40:F40)=0,"",IF(OR(A40="",B40="",C40="",D40="",E40="",F40="",I40=""),"Conferir campos",IF(OR(COUNTIF($A$5:$A$104,A40)&gt;1,NOT(ISNUMBER(B40)),NOT(ISNUMBER(C40)),NOT(ISNUMBER(G40)),NOT(ISNUMBER(H40)),NOT(ISNUMBER(J40)),B40&lt;'Parâmetros'!$N$5,B40&gt;'Parâmetros'!$N$6,C40&lt;'Parâmetros'!$N$7,H40&gt;'Parâmetros'!$N$8,COUNTIF('Parâmetros'!$K$5:$K$9,I40)=0,IFERROR(VLOOKUP(E40,'Parâmetros'!$A$5:$C$104,3,FALSE),"")&lt;&gt;'Parâmetros'!$K$12,IFERROR(VLOOKUP(F40,'Parâmetros'!$E$5:$I$104,5,FALSE),"")&lt;&gt;'Parâmetros'!$K$12),"Conferir dados",IF(AND(I40&lt;&gt;'Parâmetros'!$K$8,I40&lt;&gt;'Parâmetros'!$K$9,COUNTIFS($B$5:$B$104,B40,$C$5:$C$104,C40,$E$5:$E$104,E40,$I$5:$I$104,"&lt;&gt;"&amp;'Parâmetros'!$K$8,$I$5:$I$104,"&lt;&gt;"&amp;'Parâmetros'!$K$9)&gt;1),"Conferir horário","OK"))))</f>
        <v/>
      </c>
    </row>
    <row r="41" ht="22" customHeight="1">
      <c r="A41" s="16" t="n"/>
      <c r="B41" s="17" t="n"/>
      <c r="C41" s="18" t="n"/>
      <c r="D41" s="16" t="n"/>
      <c r="E41" s="16" t="n"/>
      <c r="F41" s="16" t="n"/>
      <c r="G41" s="13">
        <f>IF(F41="","",IFERROR(VLOOKUP(F41,'Parâmetros'!$E$5:$I$104,3,FALSE),""))</f>
        <v/>
      </c>
      <c r="H41" s="19">
        <f>IF(OR(C41="",NOT(ISNUMBER(G41))),"",IFERROR(C41+G41/1440,""))</f>
        <v/>
      </c>
      <c r="I41" s="20" t="n"/>
      <c r="J41" s="35">
        <f>IF(F41="","",IFERROR(VLOOKUP(F41,'Parâmetros'!$E$5:$I$104,4,FALSE),""))</f>
        <v/>
      </c>
      <c r="K41" s="22" t="n"/>
      <c r="L41" s="12">
        <f>IF(COUNTA(A41:F41)=0,"",IF(OR(A41="",B41="",C41="",D41="",E41="",F41="",I41=""),"Conferir campos",IF(OR(COUNTIF($A$5:$A$104,A41)&gt;1,NOT(ISNUMBER(B41)),NOT(ISNUMBER(C41)),NOT(ISNUMBER(G41)),NOT(ISNUMBER(H41)),NOT(ISNUMBER(J41)),B41&lt;'Parâmetros'!$N$5,B41&gt;'Parâmetros'!$N$6,C41&lt;'Parâmetros'!$N$7,H41&gt;'Parâmetros'!$N$8,COUNTIF('Parâmetros'!$K$5:$K$9,I41)=0,IFERROR(VLOOKUP(E41,'Parâmetros'!$A$5:$C$104,3,FALSE),"")&lt;&gt;'Parâmetros'!$K$12,IFERROR(VLOOKUP(F41,'Parâmetros'!$E$5:$I$104,5,FALSE),"")&lt;&gt;'Parâmetros'!$K$12),"Conferir dados",IF(AND(I41&lt;&gt;'Parâmetros'!$K$8,I41&lt;&gt;'Parâmetros'!$K$9,COUNTIFS($B$5:$B$104,B41,$C$5:$C$104,C41,$E$5:$E$104,E41,$I$5:$I$104,"&lt;&gt;"&amp;'Parâmetros'!$K$8,$I$5:$I$104,"&lt;&gt;"&amp;'Parâmetros'!$K$9)&gt;1),"Conferir horário","OK"))))</f>
        <v/>
      </c>
    </row>
    <row r="42" ht="22" customHeight="1">
      <c r="A42" s="16" t="n"/>
      <c r="B42" s="17" t="n"/>
      <c r="C42" s="18" t="n"/>
      <c r="D42" s="16" t="n"/>
      <c r="E42" s="16" t="n"/>
      <c r="F42" s="16" t="n"/>
      <c r="G42" s="15">
        <f>IF(F42="","",IFERROR(VLOOKUP(F42,'Parâmetros'!$E$5:$I$104,3,FALSE),""))</f>
        <v/>
      </c>
      <c r="H42" s="23">
        <f>IF(OR(C42="",NOT(ISNUMBER(G42))),"",IFERROR(C42+G42/1440,""))</f>
        <v/>
      </c>
      <c r="I42" s="20" t="n"/>
      <c r="J42" s="36">
        <f>IF(F42="","",IFERROR(VLOOKUP(F42,'Parâmetros'!$E$5:$I$104,4,FALSE),""))</f>
        <v/>
      </c>
      <c r="K42" s="22" t="n"/>
      <c r="L42" s="14">
        <f>IF(COUNTA(A42:F42)=0,"",IF(OR(A42="",B42="",C42="",D42="",E42="",F42="",I42=""),"Conferir campos",IF(OR(COUNTIF($A$5:$A$104,A42)&gt;1,NOT(ISNUMBER(B42)),NOT(ISNUMBER(C42)),NOT(ISNUMBER(G42)),NOT(ISNUMBER(H42)),NOT(ISNUMBER(J42)),B42&lt;'Parâmetros'!$N$5,B42&gt;'Parâmetros'!$N$6,C42&lt;'Parâmetros'!$N$7,H42&gt;'Parâmetros'!$N$8,COUNTIF('Parâmetros'!$K$5:$K$9,I42)=0,IFERROR(VLOOKUP(E42,'Parâmetros'!$A$5:$C$104,3,FALSE),"")&lt;&gt;'Parâmetros'!$K$12,IFERROR(VLOOKUP(F42,'Parâmetros'!$E$5:$I$104,5,FALSE),"")&lt;&gt;'Parâmetros'!$K$12),"Conferir dados",IF(AND(I42&lt;&gt;'Parâmetros'!$K$8,I42&lt;&gt;'Parâmetros'!$K$9,COUNTIFS($B$5:$B$104,B42,$C$5:$C$104,C42,$E$5:$E$104,E42,$I$5:$I$104,"&lt;&gt;"&amp;'Parâmetros'!$K$8,$I$5:$I$104,"&lt;&gt;"&amp;'Parâmetros'!$K$9)&gt;1),"Conferir horário","OK"))))</f>
        <v/>
      </c>
    </row>
    <row r="43" ht="22" customHeight="1">
      <c r="A43" s="16" t="n"/>
      <c r="B43" s="17" t="n"/>
      <c r="C43" s="18" t="n"/>
      <c r="D43" s="16" t="n"/>
      <c r="E43" s="16" t="n"/>
      <c r="F43" s="16" t="n"/>
      <c r="G43" s="13">
        <f>IF(F43="","",IFERROR(VLOOKUP(F43,'Parâmetros'!$E$5:$I$104,3,FALSE),""))</f>
        <v/>
      </c>
      <c r="H43" s="19">
        <f>IF(OR(C43="",NOT(ISNUMBER(G43))),"",IFERROR(C43+G43/1440,""))</f>
        <v/>
      </c>
      <c r="I43" s="20" t="n"/>
      <c r="J43" s="35">
        <f>IF(F43="","",IFERROR(VLOOKUP(F43,'Parâmetros'!$E$5:$I$104,4,FALSE),""))</f>
        <v/>
      </c>
      <c r="K43" s="22" t="n"/>
      <c r="L43" s="12">
        <f>IF(COUNTA(A43:F43)=0,"",IF(OR(A43="",B43="",C43="",D43="",E43="",F43="",I43=""),"Conferir campos",IF(OR(COUNTIF($A$5:$A$104,A43)&gt;1,NOT(ISNUMBER(B43)),NOT(ISNUMBER(C43)),NOT(ISNUMBER(G43)),NOT(ISNUMBER(H43)),NOT(ISNUMBER(J43)),B43&lt;'Parâmetros'!$N$5,B43&gt;'Parâmetros'!$N$6,C43&lt;'Parâmetros'!$N$7,H43&gt;'Parâmetros'!$N$8,COUNTIF('Parâmetros'!$K$5:$K$9,I43)=0,IFERROR(VLOOKUP(E43,'Parâmetros'!$A$5:$C$104,3,FALSE),"")&lt;&gt;'Parâmetros'!$K$12,IFERROR(VLOOKUP(F43,'Parâmetros'!$E$5:$I$104,5,FALSE),"")&lt;&gt;'Parâmetros'!$K$12),"Conferir dados",IF(AND(I43&lt;&gt;'Parâmetros'!$K$8,I43&lt;&gt;'Parâmetros'!$K$9,COUNTIFS($B$5:$B$104,B43,$C$5:$C$104,C43,$E$5:$E$104,E43,$I$5:$I$104,"&lt;&gt;"&amp;'Parâmetros'!$K$8,$I$5:$I$104,"&lt;&gt;"&amp;'Parâmetros'!$K$9)&gt;1),"Conferir horário","OK"))))</f>
        <v/>
      </c>
    </row>
    <row r="44" ht="22" customHeight="1">
      <c r="A44" s="16" t="n"/>
      <c r="B44" s="17" t="n"/>
      <c r="C44" s="18" t="n"/>
      <c r="D44" s="16" t="n"/>
      <c r="E44" s="16" t="n"/>
      <c r="F44" s="16" t="n"/>
      <c r="G44" s="15">
        <f>IF(F44="","",IFERROR(VLOOKUP(F44,'Parâmetros'!$E$5:$I$104,3,FALSE),""))</f>
        <v/>
      </c>
      <c r="H44" s="23">
        <f>IF(OR(C44="",NOT(ISNUMBER(G44))),"",IFERROR(C44+G44/1440,""))</f>
        <v/>
      </c>
      <c r="I44" s="20" t="n"/>
      <c r="J44" s="36">
        <f>IF(F44="","",IFERROR(VLOOKUP(F44,'Parâmetros'!$E$5:$I$104,4,FALSE),""))</f>
        <v/>
      </c>
      <c r="K44" s="22" t="n"/>
      <c r="L44" s="14">
        <f>IF(COUNTA(A44:F44)=0,"",IF(OR(A44="",B44="",C44="",D44="",E44="",F44="",I44=""),"Conferir campos",IF(OR(COUNTIF($A$5:$A$104,A44)&gt;1,NOT(ISNUMBER(B44)),NOT(ISNUMBER(C44)),NOT(ISNUMBER(G44)),NOT(ISNUMBER(H44)),NOT(ISNUMBER(J44)),B44&lt;'Parâmetros'!$N$5,B44&gt;'Parâmetros'!$N$6,C44&lt;'Parâmetros'!$N$7,H44&gt;'Parâmetros'!$N$8,COUNTIF('Parâmetros'!$K$5:$K$9,I44)=0,IFERROR(VLOOKUP(E44,'Parâmetros'!$A$5:$C$104,3,FALSE),"")&lt;&gt;'Parâmetros'!$K$12,IFERROR(VLOOKUP(F44,'Parâmetros'!$E$5:$I$104,5,FALSE),"")&lt;&gt;'Parâmetros'!$K$12),"Conferir dados",IF(AND(I44&lt;&gt;'Parâmetros'!$K$8,I44&lt;&gt;'Parâmetros'!$K$9,COUNTIFS($B$5:$B$104,B44,$C$5:$C$104,C44,$E$5:$E$104,E44,$I$5:$I$104,"&lt;&gt;"&amp;'Parâmetros'!$K$8,$I$5:$I$104,"&lt;&gt;"&amp;'Parâmetros'!$K$9)&gt;1),"Conferir horário","OK"))))</f>
        <v/>
      </c>
    </row>
    <row r="45" ht="22" customHeight="1">
      <c r="A45" s="16" t="n"/>
      <c r="B45" s="17" t="n"/>
      <c r="C45" s="18" t="n"/>
      <c r="D45" s="16" t="n"/>
      <c r="E45" s="16" t="n"/>
      <c r="F45" s="16" t="n"/>
      <c r="G45" s="13">
        <f>IF(F45="","",IFERROR(VLOOKUP(F45,'Parâmetros'!$E$5:$I$104,3,FALSE),""))</f>
        <v/>
      </c>
      <c r="H45" s="19">
        <f>IF(OR(C45="",NOT(ISNUMBER(G45))),"",IFERROR(C45+G45/1440,""))</f>
        <v/>
      </c>
      <c r="I45" s="20" t="n"/>
      <c r="J45" s="35">
        <f>IF(F45="","",IFERROR(VLOOKUP(F45,'Parâmetros'!$E$5:$I$104,4,FALSE),""))</f>
        <v/>
      </c>
      <c r="K45" s="22" t="n"/>
      <c r="L45" s="12">
        <f>IF(COUNTA(A45:F45)=0,"",IF(OR(A45="",B45="",C45="",D45="",E45="",F45="",I45=""),"Conferir campos",IF(OR(COUNTIF($A$5:$A$104,A45)&gt;1,NOT(ISNUMBER(B45)),NOT(ISNUMBER(C45)),NOT(ISNUMBER(G45)),NOT(ISNUMBER(H45)),NOT(ISNUMBER(J45)),B45&lt;'Parâmetros'!$N$5,B45&gt;'Parâmetros'!$N$6,C45&lt;'Parâmetros'!$N$7,H45&gt;'Parâmetros'!$N$8,COUNTIF('Parâmetros'!$K$5:$K$9,I45)=0,IFERROR(VLOOKUP(E45,'Parâmetros'!$A$5:$C$104,3,FALSE),"")&lt;&gt;'Parâmetros'!$K$12,IFERROR(VLOOKUP(F45,'Parâmetros'!$E$5:$I$104,5,FALSE),"")&lt;&gt;'Parâmetros'!$K$12),"Conferir dados",IF(AND(I45&lt;&gt;'Parâmetros'!$K$8,I45&lt;&gt;'Parâmetros'!$K$9,COUNTIFS($B$5:$B$104,B45,$C$5:$C$104,C45,$E$5:$E$104,E45,$I$5:$I$104,"&lt;&gt;"&amp;'Parâmetros'!$K$8,$I$5:$I$104,"&lt;&gt;"&amp;'Parâmetros'!$K$9)&gt;1),"Conferir horário","OK"))))</f>
        <v/>
      </c>
    </row>
    <row r="46" ht="22" customHeight="1">
      <c r="A46" s="16" t="n"/>
      <c r="B46" s="17" t="n"/>
      <c r="C46" s="18" t="n"/>
      <c r="D46" s="16" t="n"/>
      <c r="E46" s="16" t="n"/>
      <c r="F46" s="16" t="n"/>
      <c r="G46" s="15">
        <f>IF(F46="","",IFERROR(VLOOKUP(F46,'Parâmetros'!$E$5:$I$104,3,FALSE),""))</f>
        <v/>
      </c>
      <c r="H46" s="23">
        <f>IF(OR(C46="",NOT(ISNUMBER(G46))),"",IFERROR(C46+G46/1440,""))</f>
        <v/>
      </c>
      <c r="I46" s="20" t="n"/>
      <c r="J46" s="36">
        <f>IF(F46="","",IFERROR(VLOOKUP(F46,'Parâmetros'!$E$5:$I$104,4,FALSE),""))</f>
        <v/>
      </c>
      <c r="K46" s="22" t="n"/>
      <c r="L46" s="14">
        <f>IF(COUNTA(A46:F46)=0,"",IF(OR(A46="",B46="",C46="",D46="",E46="",F46="",I46=""),"Conferir campos",IF(OR(COUNTIF($A$5:$A$104,A46)&gt;1,NOT(ISNUMBER(B46)),NOT(ISNUMBER(C46)),NOT(ISNUMBER(G46)),NOT(ISNUMBER(H46)),NOT(ISNUMBER(J46)),B46&lt;'Parâmetros'!$N$5,B46&gt;'Parâmetros'!$N$6,C46&lt;'Parâmetros'!$N$7,H46&gt;'Parâmetros'!$N$8,COUNTIF('Parâmetros'!$K$5:$K$9,I46)=0,IFERROR(VLOOKUP(E46,'Parâmetros'!$A$5:$C$104,3,FALSE),"")&lt;&gt;'Parâmetros'!$K$12,IFERROR(VLOOKUP(F46,'Parâmetros'!$E$5:$I$104,5,FALSE),"")&lt;&gt;'Parâmetros'!$K$12),"Conferir dados",IF(AND(I46&lt;&gt;'Parâmetros'!$K$8,I46&lt;&gt;'Parâmetros'!$K$9,COUNTIFS($B$5:$B$104,B46,$C$5:$C$104,C46,$E$5:$E$104,E46,$I$5:$I$104,"&lt;&gt;"&amp;'Parâmetros'!$K$8,$I$5:$I$104,"&lt;&gt;"&amp;'Parâmetros'!$K$9)&gt;1),"Conferir horário","OK"))))</f>
        <v/>
      </c>
    </row>
    <row r="47" ht="22" customHeight="1">
      <c r="A47" s="16" t="n"/>
      <c r="B47" s="17" t="n"/>
      <c r="C47" s="18" t="n"/>
      <c r="D47" s="16" t="n"/>
      <c r="E47" s="16" t="n"/>
      <c r="F47" s="16" t="n"/>
      <c r="G47" s="13">
        <f>IF(F47="","",IFERROR(VLOOKUP(F47,'Parâmetros'!$E$5:$I$104,3,FALSE),""))</f>
        <v/>
      </c>
      <c r="H47" s="19">
        <f>IF(OR(C47="",NOT(ISNUMBER(G47))),"",IFERROR(C47+G47/1440,""))</f>
        <v/>
      </c>
      <c r="I47" s="20" t="n"/>
      <c r="J47" s="35">
        <f>IF(F47="","",IFERROR(VLOOKUP(F47,'Parâmetros'!$E$5:$I$104,4,FALSE),""))</f>
        <v/>
      </c>
      <c r="K47" s="22" t="n"/>
      <c r="L47" s="12">
        <f>IF(COUNTA(A47:F47)=0,"",IF(OR(A47="",B47="",C47="",D47="",E47="",F47="",I47=""),"Conferir campos",IF(OR(COUNTIF($A$5:$A$104,A47)&gt;1,NOT(ISNUMBER(B47)),NOT(ISNUMBER(C47)),NOT(ISNUMBER(G47)),NOT(ISNUMBER(H47)),NOT(ISNUMBER(J47)),B47&lt;'Parâmetros'!$N$5,B47&gt;'Parâmetros'!$N$6,C47&lt;'Parâmetros'!$N$7,H47&gt;'Parâmetros'!$N$8,COUNTIF('Parâmetros'!$K$5:$K$9,I47)=0,IFERROR(VLOOKUP(E47,'Parâmetros'!$A$5:$C$104,3,FALSE),"")&lt;&gt;'Parâmetros'!$K$12,IFERROR(VLOOKUP(F47,'Parâmetros'!$E$5:$I$104,5,FALSE),"")&lt;&gt;'Parâmetros'!$K$12),"Conferir dados",IF(AND(I47&lt;&gt;'Parâmetros'!$K$8,I47&lt;&gt;'Parâmetros'!$K$9,COUNTIFS($B$5:$B$104,B47,$C$5:$C$104,C47,$E$5:$E$104,E47,$I$5:$I$104,"&lt;&gt;"&amp;'Parâmetros'!$K$8,$I$5:$I$104,"&lt;&gt;"&amp;'Parâmetros'!$K$9)&gt;1),"Conferir horário","OK"))))</f>
        <v/>
      </c>
    </row>
    <row r="48" ht="22" customHeight="1">
      <c r="A48" s="16" t="n"/>
      <c r="B48" s="17" t="n"/>
      <c r="C48" s="18" t="n"/>
      <c r="D48" s="16" t="n"/>
      <c r="E48" s="16" t="n"/>
      <c r="F48" s="16" t="n"/>
      <c r="G48" s="15">
        <f>IF(F48="","",IFERROR(VLOOKUP(F48,'Parâmetros'!$E$5:$I$104,3,FALSE),""))</f>
        <v/>
      </c>
      <c r="H48" s="23">
        <f>IF(OR(C48="",NOT(ISNUMBER(G48))),"",IFERROR(C48+G48/1440,""))</f>
        <v/>
      </c>
      <c r="I48" s="20" t="n"/>
      <c r="J48" s="36">
        <f>IF(F48="","",IFERROR(VLOOKUP(F48,'Parâmetros'!$E$5:$I$104,4,FALSE),""))</f>
        <v/>
      </c>
      <c r="K48" s="22" t="n"/>
      <c r="L48" s="14">
        <f>IF(COUNTA(A48:F48)=0,"",IF(OR(A48="",B48="",C48="",D48="",E48="",F48="",I48=""),"Conferir campos",IF(OR(COUNTIF($A$5:$A$104,A48)&gt;1,NOT(ISNUMBER(B48)),NOT(ISNUMBER(C48)),NOT(ISNUMBER(G48)),NOT(ISNUMBER(H48)),NOT(ISNUMBER(J48)),B48&lt;'Parâmetros'!$N$5,B48&gt;'Parâmetros'!$N$6,C48&lt;'Parâmetros'!$N$7,H48&gt;'Parâmetros'!$N$8,COUNTIF('Parâmetros'!$K$5:$K$9,I48)=0,IFERROR(VLOOKUP(E48,'Parâmetros'!$A$5:$C$104,3,FALSE),"")&lt;&gt;'Parâmetros'!$K$12,IFERROR(VLOOKUP(F48,'Parâmetros'!$E$5:$I$104,5,FALSE),"")&lt;&gt;'Parâmetros'!$K$12),"Conferir dados",IF(AND(I48&lt;&gt;'Parâmetros'!$K$8,I48&lt;&gt;'Parâmetros'!$K$9,COUNTIFS($B$5:$B$104,B48,$C$5:$C$104,C48,$E$5:$E$104,E48,$I$5:$I$104,"&lt;&gt;"&amp;'Parâmetros'!$K$8,$I$5:$I$104,"&lt;&gt;"&amp;'Parâmetros'!$K$9)&gt;1),"Conferir horário","OK"))))</f>
        <v/>
      </c>
    </row>
    <row r="49" ht="22" customHeight="1">
      <c r="A49" s="16" t="n"/>
      <c r="B49" s="17" t="n"/>
      <c r="C49" s="18" t="n"/>
      <c r="D49" s="16" t="n"/>
      <c r="E49" s="16" t="n"/>
      <c r="F49" s="16" t="n"/>
      <c r="G49" s="13">
        <f>IF(F49="","",IFERROR(VLOOKUP(F49,'Parâmetros'!$E$5:$I$104,3,FALSE),""))</f>
        <v/>
      </c>
      <c r="H49" s="19">
        <f>IF(OR(C49="",NOT(ISNUMBER(G49))),"",IFERROR(C49+G49/1440,""))</f>
        <v/>
      </c>
      <c r="I49" s="20" t="n"/>
      <c r="J49" s="35">
        <f>IF(F49="","",IFERROR(VLOOKUP(F49,'Parâmetros'!$E$5:$I$104,4,FALSE),""))</f>
        <v/>
      </c>
      <c r="K49" s="22" t="n"/>
      <c r="L49" s="12">
        <f>IF(COUNTA(A49:F49)=0,"",IF(OR(A49="",B49="",C49="",D49="",E49="",F49="",I49=""),"Conferir campos",IF(OR(COUNTIF($A$5:$A$104,A49)&gt;1,NOT(ISNUMBER(B49)),NOT(ISNUMBER(C49)),NOT(ISNUMBER(G49)),NOT(ISNUMBER(H49)),NOT(ISNUMBER(J49)),B49&lt;'Parâmetros'!$N$5,B49&gt;'Parâmetros'!$N$6,C49&lt;'Parâmetros'!$N$7,H49&gt;'Parâmetros'!$N$8,COUNTIF('Parâmetros'!$K$5:$K$9,I49)=0,IFERROR(VLOOKUP(E49,'Parâmetros'!$A$5:$C$104,3,FALSE),"")&lt;&gt;'Parâmetros'!$K$12,IFERROR(VLOOKUP(F49,'Parâmetros'!$E$5:$I$104,5,FALSE),"")&lt;&gt;'Parâmetros'!$K$12),"Conferir dados",IF(AND(I49&lt;&gt;'Parâmetros'!$K$8,I49&lt;&gt;'Parâmetros'!$K$9,COUNTIFS($B$5:$B$104,B49,$C$5:$C$104,C49,$E$5:$E$104,E49,$I$5:$I$104,"&lt;&gt;"&amp;'Parâmetros'!$K$8,$I$5:$I$104,"&lt;&gt;"&amp;'Parâmetros'!$K$9)&gt;1),"Conferir horário","OK"))))</f>
        <v/>
      </c>
    </row>
    <row r="50" ht="22" customHeight="1">
      <c r="A50" s="16" t="n"/>
      <c r="B50" s="17" t="n"/>
      <c r="C50" s="18" t="n"/>
      <c r="D50" s="16" t="n"/>
      <c r="E50" s="16" t="n"/>
      <c r="F50" s="16" t="n"/>
      <c r="G50" s="15">
        <f>IF(F50="","",IFERROR(VLOOKUP(F50,'Parâmetros'!$E$5:$I$104,3,FALSE),""))</f>
        <v/>
      </c>
      <c r="H50" s="23">
        <f>IF(OR(C50="",NOT(ISNUMBER(G50))),"",IFERROR(C50+G50/1440,""))</f>
        <v/>
      </c>
      <c r="I50" s="20" t="n"/>
      <c r="J50" s="36">
        <f>IF(F50="","",IFERROR(VLOOKUP(F50,'Parâmetros'!$E$5:$I$104,4,FALSE),""))</f>
        <v/>
      </c>
      <c r="K50" s="22" t="n"/>
      <c r="L50" s="14">
        <f>IF(COUNTA(A50:F50)=0,"",IF(OR(A50="",B50="",C50="",D50="",E50="",F50="",I50=""),"Conferir campos",IF(OR(COUNTIF($A$5:$A$104,A50)&gt;1,NOT(ISNUMBER(B50)),NOT(ISNUMBER(C50)),NOT(ISNUMBER(G50)),NOT(ISNUMBER(H50)),NOT(ISNUMBER(J50)),B50&lt;'Parâmetros'!$N$5,B50&gt;'Parâmetros'!$N$6,C50&lt;'Parâmetros'!$N$7,H50&gt;'Parâmetros'!$N$8,COUNTIF('Parâmetros'!$K$5:$K$9,I50)=0,IFERROR(VLOOKUP(E50,'Parâmetros'!$A$5:$C$104,3,FALSE),"")&lt;&gt;'Parâmetros'!$K$12,IFERROR(VLOOKUP(F50,'Parâmetros'!$E$5:$I$104,5,FALSE),"")&lt;&gt;'Parâmetros'!$K$12),"Conferir dados",IF(AND(I50&lt;&gt;'Parâmetros'!$K$8,I50&lt;&gt;'Parâmetros'!$K$9,COUNTIFS($B$5:$B$104,B50,$C$5:$C$104,C50,$E$5:$E$104,E50,$I$5:$I$104,"&lt;&gt;"&amp;'Parâmetros'!$K$8,$I$5:$I$104,"&lt;&gt;"&amp;'Parâmetros'!$K$9)&gt;1),"Conferir horário","OK"))))</f>
        <v/>
      </c>
    </row>
    <row r="51" ht="22" customHeight="1">
      <c r="A51" s="16" t="n"/>
      <c r="B51" s="17" t="n"/>
      <c r="C51" s="18" t="n"/>
      <c r="D51" s="16" t="n"/>
      <c r="E51" s="16" t="n"/>
      <c r="F51" s="16" t="n"/>
      <c r="G51" s="13">
        <f>IF(F51="","",IFERROR(VLOOKUP(F51,'Parâmetros'!$E$5:$I$104,3,FALSE),""))</f>
        <v/>
      </c>
      <c r="H51" s="19">
        <f>IF(OR(C51="",NOT(ISNUMBER(G51))),"",IFERROR(C51+G51/1440,""))</f>
        <v/>
      </c>
      <c r="I51" s="20" t="n"/>
      <c r="J51" s="35">
        <f>IF(F51="","",IFERROR(VLOOKUP(F51,'Parâmetros'!$E$5:$I$104,4,FALSE),""))</f>
        <v/>
      </c>
      <c r="K51" s="22" t="n"/>
      <c r="L51" s="12">
        <f>IF(COUNTA(A51:F51)=0,"",IF(OR(A51="",B51="",C51="",D51="",E51="",F51="",I51=""),"Conferir campos",IF(OR(COUNTIF($A$5:$A$104,A51)&gt;1,NOT(ISNUMBER(B51)),NOT(ISNUMBER(C51)),NOT(ISNUMBER(G51)),NOT(ISNUMBER(H51)),NOT(ISNUMBER(J51)),B51&lt;'Parâmetros'!$N$5,B51&gt;'Parâmetros'!$N$6,C51&lt;'Parâmetros'!$N$7,H51&gt;'Parâmetros'!$N$8,COUNTIF('Parâmetros'!$K$5:$K$9,I51)=0,IFERROR(VLOOKUP(E51,'Parâmetros'!$A$5:$C$104,3,FALSE),"")&lt;&gt;'Parâmetros'!$K$12,IFERROR(VLOOKUP(F51,'Parâmetros'!$E$5:$I$104,5,FALSE),"")&lt;&gt;'Parâmetros'!$K$12),"Conferir dados",IF(AND(I51&lt;&gt;'Parâmetros'!$K$8,I51&lt;&gt;'Parâmetros'!$K$9,COUNTIFS($B$5:$B$104,B51,$C$5:$C$104,C51,$E$5:$E$104,E51,$I$5:$I$104,"&lt;&gt;"&amp;'Parâmetros'!$K$8,$I$5:$I$104,"&lt;&gt;"&amp;'Parâmetros'!$K$9)&gt;1),"Conferir horário","OK"))))</f>
        <v/>
      </c>
    </row>
    <row r="52" ht="22" customHeight="1">
      <c r="A52" s="16" t="n"/>
      <c r="B52" s="17" t="n"/>
      <c r="C52" s="18" t="n"/>
      <c r="D52" s="16" t="n"/>
      <c r="E52" s="16" t="n"/>
      <c r="F52" s="16" t="n"/>
      <c r="G52" s="15">
        <f>IF(F52="","",IFERROR(VLOOKUP(F52,'Parâmetros'!$E$5:$I$104,3,FALSE),""))</f>
        <v/>
      </c>
      <c r="H52" s="23">
        <f>IF(OR(C52="",NOT(ISNUMBER(G52))),"",IFERROR(C52+G52/1440,""))</f>
        <v/>
      </c>
      <c r="I52" s="20" t="n"/>
      <c r="J52" s="36">
        <f>IF(F52="","",IFERROR(VLOOKUP(F52,'Parâmetros'!$E$5:$I$104,4,FALSE),""))</f>
        <v/>
      </c>
      <c r="K52" s="22" t="n"/>
      <c r="L52" s="14">
        <f>IF(COUNTA(A52:F52)=0,"",IF(OR(A52="",B52="",C52="",D52="",E52="",F52="",I52=""),"Conferir campos",IF(OR(COUNTIF($A$5:$A$104,A52)&gt;1,NOT(ISNUMBER(B52)),NOT(ISNUMBER(C52)),NOT(ISNUMBER(G52)),NOT(ISNUMBER(H52)),NOT(ISNUMBER(J52)),B52&lt;'Parâmetros'!$N$5,B52&gt;'Parâmetros'!$N$6,C52&lt;'Parâmetros'!$N$7,H52&gt;'Parâmetros'!$N$8,COUNTIF('Parâmetros'!$K$5:$K$9,I52)=0,IFERROR(VLOOKUP(E52,'Parâmetros'!$A$5:$C$104,3,FALSE),"")&lt;&gt;'Parâmetros'!$K$12,IFERROR(VLOOKUP(F52,'Parâmetros'!$E$5:$I$104,5,FALSE),"")&lt;&gt;'Parâmetros'!$K$12),"Conferir dados",IF(AND(I52&lt;&gt;'Parâmetros'!$K$8,I52&lt;&gt;'Parâmetros'!$K$9,COUNTIFS($B$5:$B$104,B52,$C$5:$C$104,C52,$E$5:$E$104,E52,$I$5:$I$104,"&lt;&gt;"&amp;'Parâmetros'!$K$8,$I$5:$I$104,"&lt;&gt;"&amp;'Parâmetros'!$K$9)&gt;1),"Conferir horário","OK"))))</f>
        <v/>
      </c>
    </row>
    <row r="53" ht="22" customHeight="1">
      <c r="A53" s="16" t="n"/>
      <c r="B53" s="17" t="n"/>
      <c r="C53" s="18" t="n"/>
      <c r="D53" s="16" t="n"/>
      <c r="E53" s="16" t="n"/>
      <c r="F53" s="16" t="n"/>
      <c r="G53" s="13">
        <f>IF(F53="","",IFERROR(VLOOKUP(F53,'Parâmetros'!$E$5:$I$104,3,FALSE),""))</f>
        <v/>
      </c>
      <c r="H53" s="19">
        <f>IF(OR(C53="",NOT(ISNUMBER(G53))),"",IFERROR(C53+G53/1440,""))</f>
        <v/>
      </c>
      <c r="I53" s="20" t="n"/>
      <c r="J53" s="35">
        <f>IF(F53="","",IFERROR(VLOOKUP(F53,'Parâmetros'!$E$5:$I$104,4,FALSE),""))</f>
        <v/>
      </c>
      <c r="K53" s="22" t="n"/>
      <c r="L53" s="12">
        <f>IF(COUNTA(A53:F53)=0,"",IF(OR(A53="",B53="",C53="",D53="",E53="",F53="",I53=""),"Conferir campos",IF(OR(COUNTIF($A$5:$A$104,A53)&gt;1,NOT(ISNUMBER(B53)),NOT(ISNUMBER(C53)),NOT(ISNUMBER(G53)),NOT(ISNUMBER(H53)),NOT(ISNUMBER(J53)),B53&lt;'Parâmetros'!$N$5,B53&gt;'Parâmetros'!$N$6,C53&lt;'Parâmetros'!$N$7,H53&gt;'Parâmetros'!$N$8,COUNTIF('Parâmetros'!$K$5:$K$9,I53)=0,IFERROR(VLOOKUP(E53,'Parâmetros'!$A$5:$C$104,3,FALSE),"")&lt;&gt;'Parâmetros'!$K$12,IFERROR(VLOOKUP(F53,'Parâmetros'!$E$5:$I$104,5,FALSE),"")&lt;&gt;'Parâmetros'!$K$12),"Conferir dados",IF(AND(I53&lt;&gt;'Parâmetros'!$K$8,I53&lt;&gt;'Parâmetros'!$K$9,COUNTIFS($B$5:$B$104,B53,$C$5:$C$104,C53,$E$5:$E$104,E53,$I$5:$I$104,"&lt;&gt;"&amp;'Parâmetros'!$K$8,$I$5:$I$104,"&lt;&gt;"&amp;'Parâmetros'!$K$9)&gt;1),"Conferir horário","OK"))))</f>
        <v/>
      </c>
    </row>
    <row r="54" ht="22" customHeight="1">
      <c r="A54" s="16" t="n"/>
      <c r="B54" s="17" t="n"/>
      <c r="C54" s="18" t="n"/>
      <c r="D54" s="16" t="n"/>
      <c r="E54" s="16" t="n"/>
      <c r="F54" s="16" t="n"/>
      <c r="G54" s="15">
        <f>IF(F54="","",IFERROR(VLOOKUP(F54,'Parâmetros'!$E$5:$I$104,3,FALSE),""))</f>
        <v/>
      </c>
      <c r="H54" s="23">
        <f>IF(OR(C54="",NOT(ISNUMBER(G54))),"",IFERROR(C54+G54/1440,""))</f>
        <v/>
      </c>
      <c r="I54" s="20" t="n"/>
      <c r="J54" s="36">
        <f>IF(F54="","",IFERROR(VLOOKUP(F54,'Parâmetros'!$E$5:$I$104,4,FALSE),""))</f>
        <v/>
      </c>
      <c r="K54" s="22" t="n"/>
      <c r="L54" s="14">
        <f>IF(COUNTA(A54:F54)=0,"",IF(OR(A54="",B54="",C54="",D54="",E54="",F54="",I54=""),"Conferir campos",IF(OR(COUNTIF($A$5:$A$104,A54)&gt;1,NOT(ISNUMBER(B54)),NOT(ISNUMBER(C54)),NOT(ISNUMBER(G54)),NOT(ISNUMBER(H54)),NOT(ISNUMBER(J54)),B54&lt;'Parâmetros'!$N$5,B54&gt;'Parâmetros'!$N$6,C54&lt;'Parâmetros'!$N$7,H54&gt;'Parâmetros'!$N$8,COUNTIF('Parâmetros'!$K$5:$K$9,I54)=0,IFERROR(VLOOKUP(E54,'Parâmetros'!$A$5:$C$104,3,FALSE),"")&lt;&gt;'Parâmetros'!$K$12,IFERROR(VLOOKUP(F54,'Parâmetros'!$E$5:$I$104,5,FALSE),"")&lt;&gt;'Parâmetros'!$K$12),"Conferir dados",IF(AND(I54&lt;&gt;'Parâmetros'!$K$8,I54&lt;&gt;'Parâmetros'!$K$9,COUNTIFS($B$5:$B$104,B54,$C$5:$C$104,C54,$E$5:$E$104,E54,$I$5:$I$104,"&lt;&gt;"&amp;'Parâmetros'!$K$8,$I$5:$I$104,"&lt;&gt;"&amp;'Parâmetros'!$K$9)&gt;1),"Conferir horário","OK"))))</f>
        <v/>
      </c>
    </row>
    <row r="55" ht="22" customHeight="1">
      <c r="A55" s="16" t="n"/>
      <c r="B55" s="17" t="n"/>
      <c r="C55" s="18" t="n"/>
      <c r="D55" s="16" t="n"/>
      <c r="E55" s="16" t="n"/>
      <c r="F55" s="16" t="n"/>
      <c r="G55" s="13">
        <f>IF(F55="","",IFERROR(VLOOKUP(F55,'Parâmetros'!$E$5:$I$104,3,FALSE),""))</f>
        <v/>
      </c>
      <c r="H55" s="19">
        <f>IF(OR(C55="",NOT(ISNUMBER(G55))),"",IFERROR(C55+G55/1440,""))</f>
        <v/>
      </c>
      <c r="I55" s="20" t="n"/>
      <c r="J55" s="35">
        <f>IF(F55="","",IFERROR(VLOOKUP(F55,'Parâmetros'!$E$5:$I$104,4,FALSE),""))</f>
        <v/>
      </c>
      <c r="K55" s="22" t="n"/>
      <c r="L55" s="12">
        <f>IF(COUNTA(A55:F55)=0,"",IF(OR(A55="",B55="",C55="",D55="",E55="",F55="",I55=""),"Conferir campos",IF(OR(COUNTIF($A$5:$A$104,A55)&gt;1,NOT(ISNUMBER(B55)),NOT(ISNUMBER(C55)),NOT(ISNUMBER(G55)),NOT(ISNUMBER(H55)),NOT(ISNUMBER(J55)),B55&lt;'Parâmetros'!$N$5,B55&gt;'Parâmetros'!$N$6,C55&lt;'Parâmetros'!$N$7,H55&gt;'Parâmetros'!$N$8,COUNTIF('Parâmetros'!$K$5:$K$9,I55)=0,IFERROR(VLOOKUP(E55,'Parâmetros'!$A$5:$C$104,3,FALSE),"")&lt;&gt;'Parâmetros'!$K$12,IFERROR(VLOOKUP(F55,'Parâmetros'!$E$5:$I$104,5,FALSE),"")&lt;&gt;'Parâmetros'!$K$12),"Conferir dados",IF(AND(I55&lt;&gt;'Parâmetros'!$K$8,I55&lt;&gt;'Parâmetros'!$K$9,COUNTIFS($B$5:$B$104,B55,$C$5:$C$104,C55,$E$5:$E$104,E55,$I$5:$I$104,"&lt;&gt;"&amp;'Parâmetros'!$K$8,$I$5:$I$104,"&lt;&gt;"&amp;'Parâmetros'!$K$9)&gt;1),"Conferir horário","OK"))))</f>
        <v/>
      </c>
    </row>
    <row r="56" ht="22" customHeight="1">
      <c r="A56" s="16" t="n"/>
      <c r="B56" s="17" t="n"/>
      <c r="C56" s="18" t="n"/>
      <c r="D56" s="16" t="n"/>
      <c r="E56" s="16" t="n"/>
      <c r="F56" s="16" t="n"/>
      <c r="G56" s="15">
        <f>IF(F56="","",IFERROR(VLOOKUP(F56,'Parâmetros'!$E$5:$I$104,3,FALSE),""))</f>
        <v/>
      </c>
      <c r="H56" s="23">
        <f>IF(OR(C56="",NOT(ISNUMBER(G56))),"",IFERROR(C56+G56/1440,""))</f>
        <v/>
      </c>
      <c r="I56" s="20" t="n"/>
      <c r="J56" s="36">
        <f>IF(F56="","",IFERROR(VLOOKUP(F56,'Parâmetros'!$E$5:$I$104,4,FALSE),""))</f>
        <v/>
      </c>
      <c r="K56" s="22" t="n"/>
      <c r="L56" s="14">
        <f>IF(COUNTA(A56:F56)=0,"",IF(OR(A56="",B56="",C56="",D56="",E56="",F56="",I56=""),"Conferir campos",IF(OR(COUNTIF($A$5:$A$104,A56)&gt;1,NOT(ISNUMBER(B56)),NOT(ISNUMBER(C56)),NOT(ISNUMBER(G56)),NOT(ISNUMBER(H56)),NOT(ISNUMBER(J56)),B56&lt;'Parâmetros'!$N$5,B56&gt;'Parâmetros'!$N$6,C56&lt;'Parâmetros'!$N$7,H56&gt;'Parâmetros'!$N$8,COUNTIF('Parâmetros'!$K$5:$K$9,I56)=0,IFERROR(VLOOKUP(E56,'Parâmetros'!$A$5:$C$104,3,FALSE),"")&lt;&gt;'Parâmetros'!$K$12,IFERROR(VLOOKUP(F56,'Parâmetros'!$E$5:$I$104,5,FALSE),"")&lt;&gt;'Parâmetros'!$K$12),"Conferir dados",IF(AND(I56&lt;&gt;'Parâmetros'!$K$8,I56&lt;&gt;'Parâmetros'!$K$9,COUNTIFS($B$5:$B$104,B56,$C$5:$C$104,C56,$E$5:$E$104,E56,$I$5:$I$104,"&lt;&gt;"&amp;'Parâmetros'!$K$8,$I$5:$I$104,"&lt;&gt;"&amp;'Parâmetros'!$K$9)&gt;1),"Conferir horário","OK"))))</f>
        <v/>
      </c>
    </row>
    <row r="57" ht="22" customHeight="1">
      <c r="A57" s="16" t="n"/>
      <c r="B57" s="17" t="n"/>
      <c r="C57" s="18" t="n"/>
      <c r="D57" s="16" t="n"/>
      <c r="E57" s="16" t="n"/>
      <c r="F57" s="16" t="n"/>
      <c r="G57" s="13">
        <f>IF(F57="","",IFERROR(VLOOKUP(F57,'Parâmetros'!$E$5:$I$104,3,FALSE),""))</f>
        <v/>
      </c>
      <c r="H57" s="19">
        <f>IF(OR(C57="",NOT(ISNUMBER(G57))),"",IFERROR(C57+G57/1440,""))</f>
        <v/>
      </c>
      <c r="I57" s="20" t="n"/>
      <c r="J57" s="35">
        <f>IF(F57="","",IFERROR(VLOOKUP(F57,'Parâmetros'!$E$5:$I$104,4,FALSE),""))</f>
        <v/>
      </c>
      <c r="K57" s="22" t="n"/>
      <c r="L57" s="12">
        <f>IF(COUNTA(A57:F57)=0,"",IF(OR(A57="",B57="",C57="",D57="",E57="",F57="",I57=""),"Conferir campos",IF(OR(COUNTIF($A$5:$A$104,A57)&gt;1,NOT(ISNUMBER(B57)),NOT(ISNUMBER(C57)),NOT(ISNUMBER(G57)),NOT(ISNUMBER(H57)),NOT(ISNUMBER(J57)),B57&lt;'Parâmetros'!$N$5,B57&gt;'Parâmetros'!$N$6,C57&lt;'Parâmetros'!$N$7,H57&gt;'Parâmetros'!$N$8,COUNTIF('Parâmetros'!$K$5:$K$9,I57)=0,IFERROR(VLOOKUP(E57,'Parâmetros'!$A$5:$C$104,3,FALSE),"")&lt;&gt;'Parâmetros'!$K$12,IFERROR(VLOOKUP(F57,'Parâmetros'!$E$5:$I$104,5,FALSE),"")&lt;&gt;'Parâmetros'!$K$12),"Conferir dados",IF(AND(I57&lt;&gt;'Parâmetros'!$K$8,I57&lt;&gt;'Parâmetros'!$K$9,COUNTIFS($B$5:$B$104,B57,$C$5:$C$104,C57,$E$5:$E$104,E57,$I$5:$I$104,"&lt;&gt;"&amp;'Parâmetros'!$K$8,$I$5:$I$104,"&lt;&gt;"&amp;'Parâmetros'!$K$9)&gt;1),"Conferir horário","OK"))))</f>
        <v/>
      </c>
    </row>
    <row r="58" ht="22" customHeight="1">
      <c r="A58" s="16" t="n"/>
      <c r="B58" s="17" t="n"/>
      <c r="C58" s="18" t="n"/>
      <c r="D58" s="16" t="n"/>
      <c r="E58" s="16" t="n"/>
      <c r="F58" s="16" t="n"/>
      <c r="G58" s="15">
        <f>IF(F58="","",IFERROR(VLOOKUP(F58,'Parâmetros'!$E$5:$I$104,3,FALSE),""))</f>
        <v/>
      </c>
      <c r="H58" s="23">
        <f>IF(OR(C58="",NOT(ISNUMBER(G58))),"",IFERROR(C58+G58/1440,""))</f>
        <v/>
      </c>
      <c r="I58" s="20" t="n"/>
      <c r="J58" s="36">
        <f>IF(F58="","",IFERROR(VLOOKUP(F58,'Parâmetros'!$E$5:$I$104,4,FALSE),""))</f>
        <v/>
      </c>
      <c r="K58" s="22" t="n"/>
      <c r="L58" s="14">
        <f>IF(COUNTA(A58:F58)=0,"",IF(OR(A58="",B58="",C58="",D58="",E58="",F58="",I58=""),"Conferir campos",IF(OR(COUNTIF($A$5:$A$104,A58)&gt;1,NOT(ISNUMBER(B58)),NOT(ISNUMBER(C58)),NOT(ISNUMBER(G58)),NOT(ISNUMBER(H58)),NOT(ISNUMBER(J58)),B58&lt;'Parâmetros'!$N$5,B58&gt;'Parâmetros'!$N$6,C58&lt;'Parâmetros'!$N$7,H58&gt;'Parâmetros'!$N$8,COUNTIF('Parâmetros'!$K$5:$K$9,I58)=0,IFERROR(VLOOKUP(E58,'Parâmetros'!$A$5:$C$104,3,FALSE),"")&lt;&gt;'Parâmetros'!$K$12,IFERROR(VLOOKUP(F58,'Parâmetros'!$E$5:$I$104,5,FALSE),"")&lt;&gt;'Parâmetros'!$K$12),"Conferir dados",IF(AND(I58&lt;&gt;'Parâmetros'!$K$8,I58&lt;&gt;'Parâmetros'!$K$9,COUNTIFS($B$5:$B$104,B58,$C$5:$C$104,C58,$E$5:$E$104,E58,$I$5:$I$104,"&lt;&gt;"&amp;'Parâmetros'!$K$8,$I$5:$I$104,"&lt;&gt;"&amp;'Parâmetros'!$K$9)&gt;1),"Conferir horário","OK"))))</f>
        <v/>
      </c>
    </row>
    <row r="59" ht="22" customHeight="1">
      <c r="A59" s="16" t="n"/>
      <c r="B59" s="17" t="n"/>
      <c r="C59" s="18" t="n"/>
      <c r="D59" s="16" t="n"/>
      <c r="E59" s="16" t="n"/>
      <c r="F59" s="16" t="n"/>
      <c r="G59" s="13">
        <f>IF(F59="","",IFERROR(VLOOKUP(F59,'Parâmetros'!$E$5:$I$104,3,FALSE),""))</f>
        <v/>
      </c>
      <c r="H59" s="19">
        <f>IF(OR(C59="",NOT(ISNUMBER(G59))),"",IFERROR(C59+G59/1440,""))</f>
        <v/>
      </c>
      <c r="I59" s="20" t="n"/>
      <c r="J59" s="35">
        <f>IF(F59="","",IFERROR(VLOOKUP(F59,'Parâmetros'!$E$5:$I$104,4,FALSE),""))</f>
        <v/>
      </c>
      <c r="K59" s="22" t="n"/>
      <c r="L59" s="12">
        <f>IF(COUNTA(A59:F59)=0,"",IF(OR(A59="",B59="",C59="",D59="",E59="",F59="",I59=""),"Conferir campos",IF(OR(COUNTIF($A$5:$A$104,A59)&gt;1,NOT(ISNUMBER(B59)),NOT(ISNUMBER(C59)),NOT(ISNUMBER(G59)),NOT(ISNUMBER(H59)),NOT(ISNUMBER(J59)),B59&lt;'Parâmetros'!$N$5,B59&gt;'Parâmetros'!$N$6,C59&lt;'Parâmetros'!$N$7,H59&gt;'Parâmetros'!$N$8,COUNTIF('Parâmetros'!$K$5:$K$9,I59)=0,IFERROR(VLOOKUP(E59,'Parâmetros'!$A$5:$C$104,3,FALSE),"")&lt;&gt;'Parâmetros'!$K$12,IFERROR(VLOOKUP(F59,'Parâmetros'!$E$5:$I$104,5,FALSE),"")&lt;&gt;'Parâmetros'!$K$12),"Conferir dados",IF(AND(I59&lt;&gt;'Parâmetros'!$K$8,I59&lt;&gt;'Parâmetros'!$K$9,COUNTIFS($B$5:$B$104,B59,$C$5:$C$104,C59,$E$5:$E$104,E59,$I$5:$I$104,"&lt;&gt;"&amp;'Parâmetros'!$K$8,$I$5:$I$104,"&lt;&gt;"&amp;'Parâmetros'!$K$9)&gt;1),"Conferir horário","OK"))))</f>
        <v/>
      </c>
    </row>
    <row r="60" ht="22" customHeight="1">
      <c r="A60" s="16" t="n"/>
      <c r="B60" s="17" t="n"/>
      <c r="C60" s="18" t="n"/>
      <c r="D60" s="16" t="n"/>
      <c r="E60" s="16" t="n"/>
      <c r="F60" s="16" t="n"/>
      <c r="G60" s="15">
        <f>IF(F60="","",IFERROR(VLOOKUP(F60,'Parâmetros'!$E$5:$I$104,3,FALSE),""))</f>
        <v/>
      </c>
      <c r="H60" s="23">
        <f>IF(OR(C60="",NOT(ISNUMBER(G60))),"",IFERROR(C60+G60/1440,""))</f>
        <v/>
      </c>
      <c r="I60" s="20" t="n"/>
      <c r="J60" s="36">
        <f>IF(F60="","",IFERROR(VLOOKUP(F60,'Parâmetros'!$E$5:$I$104,4,FALSE),""))</f>
        <v/>
      </c>
      <c r="K60" s="22" t="n"/>
      <c r="L60" s="14">
        <f>IF(COUNTA(A60:F60)=0,"",IF(OR(A60="",B60="",C60="",D60="",E60="",F60="",I60=""),"Conferir campos",IF(OR(COUNTIF($A$5:$A$104,A60)&gt;1,NOT(ISNUMBER(B60)),NOT(ISNUMBER(C60)),NOT(ISNUMBER(G60)),NOT(ISNUMBER(H60)),NOT(ISNUMBER(J60)),B60&lt;'Parâmetros'!$N$5,B60&gt;'Parâmetros'!$N$6,C60&lt;'Parâmetros'!$N$7,H60&gt;'Parâmetros'!$N$8,COUNTIF('Parâmetros'!$K$5:$K$9,I60)=0,IFERROR(VLOOKUP(E60,'Parâmetros'!$A$5:$C$104,3,FALSE),"")&lt;&gt;'Parâmetros'!$K$12,IFERROR(VLOOKUP(F60,'Parâmetros'!$E$5:$I$104,5,FALSE),"")&lt;&gt;'Parâmetros'!$K$12),"Conferir dados",IF(AND(I60&lt;&gt;'Parâmetros'!$K$8,I60&lt;&gt;'Parâmetros'!$K$9,COUNTIFS($B$5:$B$104,B60,$C$5:$C$104,C60,$E$5:$E$104,E60,$I$5:$I$104,"&lt;&gt;"&amp;'Parâmetros'!$K$8,$I$5:$I$104,"&lt;&gt;"&amp;'Parâmetros'!$K$9)&gt;1),"Conferir horário","OK"))))</f>
        <v/>
      </c>
    </row>
    <row r="61" ht="22" customHeight="1">
      <c r="A61" s="16" t="n"/>
      <c r="B61" s="17" t="n"/>
      <c r="C61" s="18" t="n"/>
      <c r="D61" s="16" t="n"/>
      <c r="E61" s="16" t="n"/>
      <c r="F61" s="16" t="n"/>
      <c r="G61" s="13">
        <f>IF(F61="","",IFERROR(VLOOKUP(F61,'Parâmetros'!$E$5:$I$104,3,FALSE),""))</f>
        <v/>
      </c>
      <c r="H61" s="19">
        <f>IF(OR(C61="",NOT(ISNUMBER(G61))),"",IFERROR(C61+G61/1440,""))</f>
        <v/>
      </c>
      <c r="I61" s="20" t="n"/>
      <c r="J61" s="35">
        <f>IF(F61="","",IFERROR(VLOOKUP(F61,'Parâmetros'!$E$5:$I$104,4,FALSE),""))</f>
        <v/>
      </c>
      <c r="K61" s="22" t="n"/>
      <c r="L61" s="12">
        <f>IF(COUNTA(A61:F61)=0,"",IF(OR(A61="",B61="",C61="",D61="",E61="",F61="",I61=""),"Conferir campos",IF(OR(COUNTIF($A$5:$A$104,A61)&gt;1,NOT(ISNUMBER(B61)),NOT(ISNUMBER(C61)),NOT(ISNUMBER(G61)),NOT(ISNUMBER(H61)),NOT(ISNUMBER(J61)),B61&lt;'Parâmetros'!$N$5,B61&gt;'Parâmetros'!$N$6,C61&lt;'Parâmetros'!$N$7,H61&gt;'Parâmetros'!$N$8,COUNTIF('Parâmetros'!$K$5:$K$9,I61)=0,IFERROR(VLOOKUP(E61,'Parâmetros'!$A$5:$C$104,3,FALSE),"")&lt;&gt;'Parâmetros'!$K$12,IFERROR(VLOOKUP(F61,'Parâmetros'!$E$5:$I$104,5,FALSE),"")&lt;&gt;'Parâmetros'!$K$12),"Conferir dados",IF(AND(I61&lt;&gt;'Parâmetros'!$K$8,I61&lt;&gt;'Parâmetros'!$K$9,COUNTIFS($B$5:$B$104,B61,$C$5:$C$104,C61,$E$5:$E$104,E61,$I$5:$I$104,"&lt;&gt;"&amp;'Parâmetros'!$K$8,$I$5:$I$104,"&lt;&gt;"&amp;'Parâmetros'!$K$9)&gt;1),"Conferir horário","OK"))))</f>
        <v/>
      </c>
    </row>
    <row r="62" ht="22" customHeight="1">
      <c r="A62" s="16" t="n"/>
      <c r="B62" s="17" t="n"/>
      <c r="C62" s="18" t="n"/>
      <c r="D62" s="16" t="n"/>
      <c r="E62" s="16" t="n"/>
      <c r="F62" s="16" t="n"/>
      <c r="G62" s="15">
        <f>IF(F62="","",IFERROR(VLOOKUP(F62,'Parâmetros'!$E$5:$I$104,3,FALSE),""))</f>
        <v/>
      </c>
      <c r="H62" s="23">
        <f>IF(OR(C62="",NOT(ISNUMBER(G62))),"",IFERROR(C62+G62/1440,""))</f>
        <v/>
      </c>
      <c r="I62" s="20" t="n"/>
      <c r="J62" s="36">
        <f>IF(F62="","",IFERROR(VLOOKUP(F62,'Parâmetros'!$E$5:$I$104,4,FALSE),""))</f>
        <v/>
      </c>
      <c r="K62" s="22" t="n"/>
      <c r="L62" s="14">
        <f>IF(COUNTA(A62:F62)=0,"",IF(OR(A62="",B62="",C62="",D62="",E62="",F62="",I62=""),"Conferir campos",IF(OR(COUNTIF($A$5:$A$104,A62)&gt;1,NOT(ISNUMBER(B62)),NOT(ISNUMBER(C62)),NOT(ISNUMBER(G62)),NOT(ISNUMBER(H62)),NOT(ISNUMBER(J62)),B62&lt;'Parâmetros'!$N$5,B62&gt;'Parâmetros'!$N$6,C62&lt;'Parâmetros'!$N$7,H62&gt;'Parâmetros'!$N$8,COUNTIF('Parâmetros'!$K$5:$K$9,I62)=0,IFERROR(VLOOKUP(E62,'Parâmetros'!$A$5:$C$104,3,FALSE),"")&lt;&gt;'Parâmetros'!$K$12,IFERROR(VLOOKUP(F62,'Parâmetros'!$E$5:$I$104,5,FALSE),"")&lt;&gt;'Parâmetros'!$K$12),"Conferir dados",IF(AND(I62&lt;&gt;'Parâmetros'!$K$8,I62&lt;&gt;'Parâmetros'!$K$9,COUNTIFS($B$5:$B$104,B62,$C$5:$C$104,C62,$E$5:$E$104,E62,$I$5:$I$104,"&lt;&gt;"&amp;'Parâmetros'!$K$8,$I$5:$I$104,"&lt;&gt;"&amp;'Parâmetros'!$K$9)&gt;1),"Conferir horário","OK"))))</f>
        <v/>
      </c>
    </row>
    <row r="63" ht="22" customHeight="1">
      <c r="A63" s="16" t="n"/>
      <c r="B63" s="17" t="n"/>
      <c r="C63" s="18" t="n"/>
      <c r="D63" s="16" t="n"/>
      <c r="E63" s="16" t="n"/>
      <c r="F63" s="16" t="n"/>
      <c r="G63" s="13">
        <f>IF(F63="","",IFERROR(VLOOKUP(F63,'Parâmetros'!$E$5:$I$104,3,FALSE),""))</f>
        <v/>
      </c>
      <c r="H63" s="19">
        <f>IF(OR(C63="",NOT(ISNUMBER(G63))),"",IFERROR(C63+G63/1440,""))</f>
        <v/>
      </c>
      <c r="I63" s="20" t="n"/>
      <c r="J63" s="35">
        <f>IF(F63="","",IFERROR(VLOOKUP(F63,'Parâmetros'!$E$5:$I$104,4,FALSE),""))</f>
        <v/>
      </c>
      <c r="K63" s="22" t="n"/>
      <c r="L63" s="12">
        <f>IF(COUNTA(A63:F63)=0,"",IF(OR(A63="",B63="",C63="",D63="",E63="",F63="",I63=""),"Conferir campos",IF(OR(COUNTIF($A$5:$A$104,A63)&gt;1,NOT(ISNUMBER(B63)),NOT(ISNUMBER(C63)),NOT(ISNUMBER(G63)),NOT(ISNUMBER(H63)),NOT(ISNUMBER(J63)),B63&lt;'Parâmetros'!$N$5,B63&gt;'Parâmetros'!$N$6,C63&lt;'Parâmetros'!$N$7,H63&gt;'Parâmetros'!$N$8,COUNTIF('Parâmetros'!$K$5:$K$9,I63)=0,IFERROR(VLOOKUP(E63,'Parâmetros'!$A$5:$C$104,3,FALSE),"")&lt;&gt;'Parâmetros'!$K$12,IFERROR(VLOOKUP(F63,'Parâmetros'!$E$5:$I$104,5,FALSE),"")&lt;&gt;'Parâmetros'!$K$12),"Conferir dados",IF(AND(I63&lt;&gt;'Parâmetros'!$K$8,I63&lt;&gt;'Parâmetros'!$K$9,COUNTIFS($B$5:$B$104,B63,$C$5:$C$104,C63,$E$5:$E$104,E63,$I$5:$I$104,"&lt;&gt;"&amp;'Parâmetros'!$K$8,$I$5:$I$104,"&lt;&gt;"&amp;'Parâmetros'!$K$9)&gt;1),"Conferir horário","OK"))))</f>
        <v/>
      </c>
    </row>
    <row r="64" ht="22" customHeight="1">
      <c r="A64" s="16" t="n"/>
      <c r="B64" s="17" t="n"/>
      <c r="C64" s="18" t="n"/>
      <c r="D64" s="16" t="n"/>
      <c r="E64" s="16" t="n"/>
      <c r="F64" s="16" t="n"/>
      <c r="G64" s="15">
        <f>IF(F64="","",IFERROR(VLOOKUP(F64,'Parâmetros'!$E$5:$I$104,3,FALSE),""))</f>
        <v/>
      </c>
      <c r="H64" s="23">
        <f>IF(OR(C64="",NOT(ISNUMBER(G64))),"",IFERROR(C64+G64/1440,""))</f>
        <v/>
      </c>
      <c r="I64" s="20" t="n"/>
      <c r="J64" s="36">
        <f>IF(F64="","",IFERROR(VLOOKUP(F64,'Parâmetros'!$E$5:$I$104,4,FALSE),""))</f>
        <v/>
      </c>
      <c r="K64" s="22" t="n"/>
      <c r="L64" s="14">
        <f>IF(COUNTA(A64:F64)=0,"",IF(OR(A64="",B64="",C64="",D64="",E64="",F64="",I64=""),"Conferir campos",IF(OR(COUNTIF($A$5:$A$104,A64)&gt;1,NOT(ISNUMBER(B64)),NOT(ISNUMBER(C64)),NOT(ISNUMBER(G64)),NOT(ISNUMBER(H64)),NOT(ISNUMBER(J64)),B64&lt;'Parâmetros'!$N$5,B64&gt;'Parâmetros'!$N$6,C64&lt;'Parâmetros'!$N$7,H64&gt;'Parâmetros'!$N$8,COUNTIF('Parâmetros'!$K$5:$K$9,I64)=0,IFERROR(VLOOKUP(E64,'Parâmetros'!$A$5:$C$104,3,FALSE),"")&lt;&gt;'Parâmetros'!$K$12,IFERROR(VLOOKUP(F64,'Parâmetros'!$E$5:$I$104,5,FALSE),"")&lt;&gt;'Parâmetros'!$K$12),"Conferir dados",IF(AND(I64&lt;&gt;'Parâmetros'!$K$8,I64&lt;&gt;'Parâmetros'!$K$9,COUNTIFS($B$5:$B$104,B64,$C$5:$C$104,C64,$E$5:$E$104,E64,$I$5:$I$104,"&lt;&gt;"&amp;'Parâmetros'!$K$8,$I$5:$I$104,"&lt;&gt;"&amp;'Parâmetros'!$K$9)&gt;1),"Conferir horário","OK"))))</f>
        <v/>
      </c>
    </row>
    <row r="65" ht="22" customHeight="1">
      <c r="A65" s="16" t="n"/>
      <c r="B65" s="17" t="n"/>
      <c r="C65" s="18" t="n"/>
      <c r="D65" s="16" t="n"/>
      <c r="E65" s="16" t="n"/>
      <c r="F65" s="16" t="n"/>
      <c r="G65" s="13">
        <f>IF(F65="","",IFERROR(VLOOKUP(F65,'Parâmetros'!$E$5:$I$104,3,FALSE),""))</f>
        <v/>
      </c>
      <c r="H65" s="19">
        <f>IF(OR(C65="",NOT(ISNUMBER(G65))),"",IFERROR(C65+G65/1440,""))</f>
        <v/>
      </c>
      <c r="I65" s="20" t="n"/>
      <c r="J65" s="35">
        <f>IF(F65="","",IFERROR(VLOOKUP(F65,'Parâmetros'!$E$5:$I$104,4,FALSE),""))</f>
        <v/>
      </c>
      <c r="K65" s="22" t="n"/>
      <c r="L65" s="12">
        <f>IF(COUNTA(A65:F65)=0,"",IF(OR(A65="",B65="",C65="",D65="",E65="",F65="",I65=""),"Conferir campos",IF(OR(COUNTIF($A$5:$A$104,A65)&gt;1,NOT(ISNUMBER(B65)),NOT(ISNUMBER(C65)),NOT(ISNUMBER(G65)),NOT(ISNUMBER(H65)),NOT(ISNUMBER(J65)),B65&lt;'Parâmetros'!$N$5,B65&gt;'Parâmetros'!$N$6,C65&lt;'Parâmetros'!$N$7,H65&gt;'Parâmetros'!$N$8,COUNTIF('Parâmetros'!$K$5:$K$9,I65)=0,IFERROR(VLOOKUP(E65,'Parâmetros'!$A$5:$C$104,3,FALSE),"")&lt;&gt;'Parâmetros'!$K$12,IFERROR(VLOOKUP(F65,'Parâmetros'!$E$5:$I$104,5,FALSE),"")&lt;&gt;'Parâmetros'!$K$12),"Conferir dados",IF(AND(I65&lt;&gt;'Parâmetros'!$K$8,I65&lt;&gt;'Parâmetros'!$K$9,COUNTIFS($B$5:$B$104,B65,$C$5:$C$104,C65,$E$5:$E$104,E65,$I$5:$I$104,"&lt;&gt;"&amp;'Parâmetros'!$K$8,$I$5:$I$104,"&lt;&gt;"&amp;'Parâmetros'!$K$9)&gt;1),"Conferir horário","OK"))))</f>
        <v/>
      </c>
    </row>
    <row r="66" ht="22" customHeight="1">
      <c r="A66" s="16" t="n"/>
      <c r="B66" s="17" t="n"/>
      <c r="C66" s="18" t="n"/>
      <c r="D66" s="16" t="n"/>
      <c r="E66" s="16" t="n"/>
      <c r="F66" s="16" t="n"/>
      <c r="G66" s="15">
        <f>IF(F66="","",IFERROR(VLOOKUP(F66,'Parâmetros'!$E$5:$I$104,3,FALSE),""))</f>
        <v/>
      </c>
      <c r="H66" s="23">
        <f>IF(OR(C66="",NOT(ISNUMBER(G66))),"",IFERROR(C66+G66/1440,""))</f>
        <v/>
      </c>
      <c r="I66" s="20" t="n"/>
      <c r="J66" s="36">
        <f>IF(F66="","",IFERROR(VLOOKUP(F66,'Parâmetros'!$E$5:$I$104,4,FALSE),""))</f>
        <v/>
      </c>
      <c r="K66" s="22" t="n"/>
      <c r="L66" s="14">
        <f>IF(COUNTA(A66:F66)=0,"",IF(OR(A66="",B66="",C66="",D66="",E66="",F66="",I66=""),"Conferir campos",IF(OR(COUNTIF($A$5:$A$104,A66)&gt;1,NOT(ISNUMBER(B66)),NOT(ISNUMBER(C66)),NOT(ISNUMBER(G66)),NOT(ISNUMBER(H66)),NOT(ISNUMBER(J66)),B66&lt;'Parâmetros'!$N$5,B66&gt;'Parâmetros'!$N$6,C66&lt;'Parâmetros'!$N$7,H66&gt;'Parâmetros'!$N$8,COUNTIF('Parâmetros'!$K$5:$K$9,I66)=0,IFERROR(VLOOKUP(E66,'Parâmetros'!$A$5:$C$104,3,FALSE),"")&lt;&gt;'Parâmetros'!$K$12,IFERROR(VLOOKUP(F66,'Parâmetros'!$E$5:$I$104,5,FALSE),"")&lt;&gt;'Parâmetros'!$K$12),"Conferir dados",IF(AND(I66&lt;&gt;'Parâmetros'!$K$8,I66&lt;&gt;'Parâmetros'!$K$9,COUNTIFS($B$5:$B$104,B66,$C$5:$C$104,C66,$E$5:$E$104,E66,$I$5:$I$104,"&lt;&gt;"&amp;'Parâmetros'!$K$8,$I$5:$I$104,"&lt;&gt;"&amp;'Parâmetros'!$K$9)&gt;1),"Conferir horário","OK"))))</f>
        <v/>
      </c>
    </row>
    <row r="67" ht="22" customHeight="1">
      <c r="A67" s="16" t="n"/>
      <c r="B67" s="17" t="n"/>
      <c r="C67" s="18" t="n"/>
      <c r="D67" s="16" t="n"/>
      <c r="E67" s="16" t="n"/>
      <c r="F67" s="16" t="n"/>
      <c r="G67" s="13">
        <f>IF(F67="","",IFERROR(VLOOKUP(F67,'Parâmetros'!$E$5:$I$104,3,FALSE),""))</f>
        <v/>
      </c>
      <c r="H67" s="19">
        <f>IF(OR(C67="",NOT(ISNUMBER(G67))),"",IFERROR(C67+G67/1440,""))</f>
        <v/>
      </c>
      <c r="I67" s="20" t="n"/>
      <c r="J67" s="35">
        <f>IF(F67="","",IFERROR(VLOOKUP(F67,'Parâmetros'!$E$5:$I$104,4,FALSE),""))</f>
        <v/>
      </c>
      <c r="K67" s="22" t="n"/>
      <c r="L67" s="12">
        <f>IF(COUNTA(A67:F67)=0,"",IF(OR(A67="",B67="",C67="",D67="",E67="",F67="",I67=""),"Conferir campos",IF(OR(COUNTIF($A$5:$A$104,A67)&gt;1,NOT(ISNUMBER(B67)),NOT(ISNUMBER(C67)),NOT(ISNUMBER(G67)),NOT(ISNUMBER(H67)),NOT(ISNUMBER(J67)),B67&lt;'Parâmetros'!$N$5,B67&gt;'Parâmetros'!$N$6,C67&lt;'Parâmetros'!$N$7,H67&gt;'Parâmetros'!$N$8,COUNTIF('Parâmetros'!$K$5:$K$9,I67)=0,IFERROR(VLOOKUP(E67,'Parâmetros'!$A$5:$C$104,3,FALSE),"")&lt;&gt;'Parâmetros'!$K$12,IFERROR(VLOOKUP(F67,'Parâmetros'!$E$5:$I$104,5,FALSE),"")&lt;&gt;'Parâmetros'!$K$12),"Conferir dados",IF(AND(I67&lt;&gt;'Parâmetros'!$K$8,I67&lt;&gt;'Parâmetros'!$K$9,COUNTIFS($B$5:$B$104,B67,$C$5:$C$104,C67,$E$5:$E$104,E67,$I$5:$I$104,"&lt;&gt;"&amp;'Parâmetros'!$K$8,$I$5:$I$104,"&lt;&gt;"&amp;'Parâmetros'!$K$9)&gt;1),"Conferir horário","OK"))))</f>
        <v/>
      </c>
    </row>
    <row r="68" ht="22" customHeight="1">
      <c r="A68" s="16" t="n"/>
      <c r="B68" s="17" t="n"/>
      <c r="C68" s="18" t="n"/>
      <c r="D68" s="16" t="n"/>
      <c r="E68" s="16" t="n"/>
      <c r="F68" s="16" t="n"/>
      <c r="G68" s="15">
        <f>IF(F68="","",IFERROR(VLOOKUP(F68,'Parâmetros'!$E$5:$I$104,3,FALSE),""))</f>
        <v/>
      </c>
      <c r="H68" s="23">
        <f>IF(OR(C68="",NOT(ISNUMBER(G68))),"",IFERROR(C68+G68/1440,""))</f>
        <v/>
      </c>
      <c r="I68" s="20" t="n"/>
      <c r="J68" s="36">
        <f>IF(F68="","",IFERROR(VLOOKUP(F68,'Parâmetros'!$E$5:$I$104,4,FALSE),""))</f>
        <v/>
      </c>
      <c r="K68" s="22" t="n"/>
      <c r="L68" s="14">
        <f>IF(COUNTA(A68:F68)=0,"",IF(OR(A68="",B68="",C68="",D68="",E68="",F68="",I68=""),"Conferir campos",IF(OR(COUNTIF($A$5:$A$104,A68)&gt;1,NOT(ISNUMBER(B68)),NOT(ISNUMBER(C68)),NOT(ISNUMBER(G68)),NOT(ISNUMBER(H68)),NOT(ISNUMBER(J68)),B68&lt;'Parâmetros'!$N$5,B68&gt;'Parâmetros'!$N$6,C68&lt;'Parâmetros'!$N$7,H68&gt;'Parâmetros'!$N$8,COUNTIF('Parâmetros'!$K$5:$K$9,I68)=0,IFERROR(VLOOKUP(E68,'Parâmetros'!$A$5:$C$104,3,FALSE),"")&lt;&gt;'Parâmetros'!$K$12,IFERROR(VLOOKUP(F68,'Parâmetros'!$E$5:$I$104,5,FALSE),"")&lt;&gt;'Parâmetros'!$K$12),"Conferir dados",IF(AND(I68&lt;&gt;'Parâmetros'!$K$8,I68&lt;&gt;'Parâmetros'!$K$9,COUNTIFS($B$5:$B$104,B68,$C$5:$C$104,C68,$E$5:$E$104,E68,$I$5:$I$104,"&lt;&gt;"&amp;'Parâmetros'!$K$8,$I$5:$I$104,"&lt;&gt;"&amp;'Parâmetros'!$K$9)&gt;1),"Conferir horário","OK"))))</f>
        <v/>
      </c>
    </row>
    <row r="69" ht="22" customHeight="1">
      <c r="A69" s="16" t="n"/>
      <c r="B69" s="17" t="n"/>
      <c r="C69" s="18" t="n"/>
      <c r="D69" s="16" t="n"/>
      <c r="E69" s="16" t="n"/>
      <c r="F69" s="16" t="n"/>
      <c r="G69" s="13">
        <f>IF(F69="","",IFERROR(VLOOKUP(F69,'Parâmetros'!$E$5:$I$104,3,FALSE),""))</f>
        <v/>
      </c>
      <c r="H69" s="19">
        <f>IF(OR(C69="",NOT(ISNUMBER(G69))),"",IFERROR(C69+G69/1440,""))</f>
        <v/>
      </c>
      <c r="I69" s="20" t="n"/>
      <c r="J69" s="35">
        <f>IF(F69="","",IFERROR(VLOOKUP(F69,'Parâmetros'!$E$5:$I$104,4,FALSE),""))</f>
        <v/>
      </c>
      <c r="K69" s="22" t="n"/>
      <c r="L69" s="12">
        <f>IF(COUNTA(A69:F69)=0,"",IF(OR(A69="",B69="",C69="",D69="",E69="",F69="",I69=""),"Conferir campos",IF(OR(COUNTIF($A$5:$A$104,A69)&gt;1,NOT(ISNUMBER(B69)),NOT(ISNUMBER(C69)),NOT(ISNUMBER(G69)),NOT(ISNUMBER(H69)),NOT(ISNUMBER(J69)),B69&lt;'Parâmetros'!$N$5,B69&gt;'Parâmetros'!$N$6,C69&lt;'Parâmetros'!$N$7,H69&gt;'Parâmetros'!$N$8,COUNTIF('Parâmetros'!$K$5:$K$9,I69)=0,IFERROR(VLOOKUP(E69,'Parâmetros'!$A$5:$C$104,3,FALSE),"")&lt;&gt;'Parâmetros'!$K$12,IFERROR(VLOOKUP(F69,'Parâmetros'!$E$5:$I$104,5,FALSE),"")&lt;&gt;'Parâmetros'!$K$12),"Conferir dados",IF(AND(I69&lt;&gt;'Parâmetros'!$K$8,I69&lt;&gt;'Parâmetros'!$K$9,COUNTIFS($B$5:$B$104,B69,$C$5:$C$104,C69,$E$5:$E$104,E69,$I$5:$I$104,"&lt;&gt;"&amp;'Parâmetros'!$K$8,$I$5:$I$104,"&lt;&gt;"&amp;'Parâmetros'!$K$9)&gt;1),"Conferir horário","OK"))))</f>
        <v/>
      </c>
    </row>
    <row r="70" ht="22" customHeight="1">
      <c r="A70" s="16" t="n"/>
      <c r="B70" s="17" t="n"/>
      <c r="C70" s="18" t="n"/>
      <c r="D70" s="16" t="n"/>
      <c r="E70" s="16" t="n"/>
      <c r="F70" s="16" t="n"/>
      <c r="G70" s="15">
        <f>IF(F70="","",IFERROR(VLOOKUP(F70,'Parâmetros'!$E$5:$I$104,3,FALSE),""))</f>
        <v/>
      </c>
      <c r="H70" s="23">
        <f>IF(OR(C70="",NOT(ISNUMBER(G70))),"",IFERROR(C70+G70/1440,""))</f>
        <v/>
      </c>
      <c r="I70" s="20" t="n"/>
      <c r="J70" s="36">
        <f>IF(F70="","",IFERROR(VLOOKUP(F70,'Parâmetros'!$E$5:$I$104,4,FALSE),""))</f>
        <v/>
      </c>
      <c r="K70" s="22" t="n"/>
      <c r="L70" s="14">
        <f>IF(COUNTA(A70:F70)=0,"",IF(OR(A70="",B70="",C70="",D70="",E70="",F70="",I70=""),"Conferir campos",IF(OR(COUNTIF($A$5:$A$104,A70)&gt;1,NOT(ISNUMBER(B70)),NOT(ISNUMBER(C70)),NOT(ISNUMBER(G70)),NOT(ISNUMBER(H70)),NOT(ISNUMBER(J70)),B70&lt;'Parâmetros'!$N$5,B70&gt;'Parâmetros'!$N$6,C70&lt;'Parâmetros'!$N$7,H70&gt;'Parâmetros'!$N$8,COUNTIF('Parâmetros'!$K$5:$K$9,I70)=0,IFERROR(VLOOKUP(E70,'Parâmetros'!$A$5:$C$104,3,FALSE),"")&lt;&gt;'Parâmetros'!$K$12,IFERROR(VLOOKUP(F70,'Parâmetros'!$E$5:$I$104,5,FALSE),"")&lt;&gt;'Parâmetros'!$K$12),"Conferir dados",IF(AND(I70&lt;&gt;'Parâmetros'!$K$8,I70&lt;&gt;'Parâmetros'!$K$9,COUNTIFS($B$5:$B$104,B70,$C$5:$C$104,C70,$E$5:$E$104,E70,$I$5:$I$104,"&lt;&gt;"&amp;'Parâmetros'!$K$8,$I$5:$I$104,"&lt;&gt;"&amp;'Parâmetros'!$K$9)&gt;1),"Conferir horário","OK"))))</f>
        <v/>
      </c>
    </row>
    <row r="71" ht="22" customHeight="1">
      <c r="A71" s="16" t="n"/>
      <c r="B71" s="17" t="n"/>
      <c r="C71" s="18" t="n"/>
      <c r="D71" s="16" t="n"/>
      <c r="E71" s="16" t="n"/>
      <c r="F71" s="16" t="n"/>
      <c r="G71" s="13">
        <f>IF(F71="","",IFERROR(VLOOKUP(F71,'Parâmetros'!$E$5:$I$104,3,FALSE),""))</f>
        <v/>
      </c>
      <c r="H71" s="19">
        <f>IF(OR(C71="",NOT(ISNUMBER(G71))),"",IFERROR(C71+G71/1440,""))</f>
        <v/>
      </c>
      <c r="I71" s="20" t="n"/>
      <c r="J71" s="35">
        <f>IF(F71="","",IFERROR(VLOOKUP(F71,'Parâmetros'!$E$5:$I$104,4,FALSE),""))</f>
        <v/>
      </c>
      <c r="K71" s="22" t="n"/>
      <c r="L71" s="12">
        <f>IF(COUNTA(A71:F71)=0,"",IF(OR(A71="",B71="",C71="",D71="",E71="",F71="",I71=""),"Conferir campos",IF(OR(COUNTIF($A$5:$A$104,A71)&gt;1,NOT(ISNUMBER(B71)),NOT(ISNUMBER(C71)),NOT(ISNUMBER(G71)),NOT(ISNUMBER(H71)),NOT(ISNUMBER(J71)),B71&lt;'Parâmetros'!$N$5,B71&gt;'Parâmetros'!$N$6,C71&lt;'Parâmetros'!$N$7,H71&gt;'Parâmetros'!$N$8,COUNTIF('Parâmetros'!$K$5:$K$9,I71)=0,IFERROR(VLOOKUP(E71,'Parâmetros'!$A$5:$C$104,3,FALSE),"")&lt;&gt;'Parâmetros'!$K$12,IFERROR(VLOOKUP(F71,'Parâmetros'!$E$5:$I$104,5,FALSE),"")&lt;&gt;'Parâmetros'!$K$12),"Conferir dados",IF(AND(I71&lt;&gt;'Parâmetros'!$K$8,I71&lt;&gt;'Parâmetros'!$K$9,COUNTIFS($B$5:$B$104,B71,$C$5:$C$104,C71,$E$5:$E$104,E71,$I$5:$I$104,"&lt;&gt;"&amp;'Parâmetros'!$K$8,$I$5:$I$104,"&lt;&gt;"&amp;'Parâmetros'!$K$9)&gt;1),"Conferir horário","OK"))))</f>
        <v/>
      </c>
    </row>
    <row r="72" ht="22" customHeight="1">
      <c r="A72" s="16" t="n"/>
      <c r="B72" s="17" t="n"/>
      <c r="C72" s="18" t="n"/>
      <c r="D72" s="16" t="n"/>
      <c r="E72" s="16" t="n"/>
      <c r="F72" s="16" t="n"/>
      <c r="G72" s="15">
        <f>IF(F72="","",IFERROR(VLOOKUP(F72,'Parâmetros'!$E$5:$I$104,3,FALSE),""))</f>
        <v/>
      </c>
      <c r="H72" s="23">
        <f>IF(OR(C72="",NOT(ISNUMBER(G72))),"",IFERROR(C72+G72/1440,""))</f>
        <v/>
      </c>
      <c r="I72" s="20" t="n"/>
      <c r="J72" s="36">
        <f>IF(F72="","",IFERROR(VLOOKUP(F72,'Parâmetros'!$E$5:$I$104,4,FALSE),""))</f>
        <v/>
      </c>
      <c r="K72" s="22" t="n"/>
      <c r="L72" s="14">
        <f>IF(COUNTA(A72:F72)=0,"",IF(OR(A72="",B72="",C72="",D72="",E72="",F72="",I72=""),"Conferir campos",IF(OR(COUNTIF($A$5:$A$104,A72)&gt;1,NOT(ISNUMBER(B72)),NOT(ISNUMBER(C72)),NOT(ISNUMBER(G72)),NOT(ISNUMBER(H72)),NOT(ISNUMBER(J72)),B72&lt;'Parâmetros'!$N$5,B72&gt;'Parâmetros'!$N$6,C72&lt;'Parâmetros'!$N$7,H72&gt;'Parâmetros'!$N$8,COUNTIF('Parâmetros'!$K$5:$K$9,I72)=0,IFERROR(VLOOKUP(E72,'Parâmetros'!$A$5:$C$104,3,FALSE),"")&lt;&gt;'Parâmetros'!$K$12,IFERROR(VLOOKUP(F72,'Parâmetros'!$E$5:$I$104,5,FALSE),"")&lt;&gt;'Parâmetros'!$K$12),"Conferir dados",IF(AND(I72&lt;&gt;'Parâmetros'!$K$8,I72&lt;&gt;'Parâmetros'!$K$9,COUNTIFS($B$5:$B$104,B72,$C$5:$C$104,C72,$E$5:$E$104,E72,$I$5:$I$104,"&lt;&gt;"&amp;'Parâmetros'!$K$8,$I$5:$I$104,"&lt;&gt;"&amp;'Parâmetros'!$K$9)&gt;1),"Conferir horário","OK"))))</f>
        <v/>
      </c>
    </row>
    <row r="73" ht="22" customHeight="1">
      <c r="A73" s="16" t="n"/>
      <c r="B73" s="17" t="n"/>
      <c r="C73" s="18" t="n"/>
      <c r="D73" s="16" t="n"/>
      <c r="E73" s="16" t="n"/>
      <c r="F73" s="16" t="n"/>
      <c r="G73" s="13">
        <f>IF(F73="","",IFERROR(VLOOKUP(F73,'Parâmetros'!$E$5:$I$104,3,FALSE),""))</f>
        <v/>
      </c>
      <c r="H73" s="19">
        <f>IF(OR(C73="",NOT(ISNUMBER(G73))),"",IFERROR(C73+G73/1440,""))</f>
        <v/>
      </c>
      <c r="I73" s="20" t="n"/>
      <c r="J73" s="35">
        <f>IF(F73="","",IFERROR(VLOOKUP(F73,'Parâmetros'!$E$5:$I$104,4,FALSE),""))</f>
        <v/>
      </c>
      <c r="K73" s="22" t="n"/>
      <c r="L73" s="12">
        <f>IF(COUNTA(A73:F73)=0,"",IF(OR(A73="",B73="",C73="",D73="",E73="",F73="",I73=""),"Conferir campos",IF(OR(COUNTIF($A$5:$A$104,A73)&gt;1,NOT(ISNUMBER(B73)),NOT(ISNUMBER(C73)),NOT(ISNUMBER(G73)),NOT(ISNUMBER(H73)),NOT(ISNUMBER(J73)),B73&lt;'Parâmetros'!$N$5,B73&gt;'Parâmetros'!$N$6,C73&lt;'Parâmetros'!$N$7,H73&gt;'Parâmetros'!$N$8,COUNTIF('Parâmetros'!$K$5:$K$9,I73)=0,IFERROR(VLOOKUP(E73,'Parâmetros'!$A$5:$C$104,3,FALSE),"")&lt;&gt;'Parâmetros'!$K$12,IFERROR(VLOOKUP(F73,'Parâmetros'!$E$5:$I$104,5,FALSE),"")&lt;&gt;'Parâmetros'!$K$12),"Conferir dados",IF(AND(I73&lt;&gt;'Parâmetros'!$K$8,I73&lt;&gt;'Parâmetros'!$K$9,COUNTIFS($B$5:$B$104,B73,$C$5:$C$104,C73,$E$5:$E$104,E73,$I$5:$I$104,"&lt;&gt;"&amp;'Parâmetros'!$K$8,$I$5:$I$104,"&lt;&gt;"&amp;'Parâmetros'!$K$9)&gt;1),"Conferir horário","OK"))))</f>
        <v/>
      </c>
    </row>
    <row r="74" ht="22" customHeight="1">
      <c r="A74" s="16" t="n"/>
      <c r="B74" s="17" t="n"/>
      <c r="C74" s="18" t="n"/>
      <c r="D74" s="16" t="n"/>
      <c r="E74" s="16" t="n"/>
      <c r="F74" s="16" t="n"/>
      <c r="G74" s="15">
        <f>IF(F74="","",IFERROR(VLOOKUP(F74,'Parâmetros'!$E$5:$I$104,3,FALSE),""))</f>
        <v/>
      </c>
      <c r="H74" s="23">
        <f>IF(OR(C74="",NOT(ISNUMBER(G74))),"",IFERROR(C74+G74/1440,""))</f>
        <v/>
      </c>
      <c r="I74" s="20" t="n"/>
      <c r="J74" s="36">
        <f>IF(F74="","",IFERROR(VLOOKUP(F74,'Parâmetros'!$E$5:$I$104,4,FALSE),""))</f>
        <v/>
      </c>
      <c r="K74" s="22" t="n"/>
      <c r="L74" s="14">
        <f>IF(COUNTA(A74:F74)=0,"",IF(OR(A74="",B74="",C74="",D74="",E74="",F74="",I74=""),"Conferir campos",IF(OR(COUNTIF($A$5:$A$104,A74)&gt;1,NOT(ISNUMBER(B74)),NOT(ISNUMBER(C74)),NOT(ISNUMBER(G74)),NOT(ISNUMBER(H74)),NOT(ISNUMBER(J74)),B74&lt;'Parâmetros'!$N$5,B74&gt;'Parâmetros'!$N$6,C74&lt;'Parâmetros'!$N$7,H74&gt;'Parâmetros'!$N$8,COUNTIF('Parâmetros'!$K$5:$K$9,I74)=0,IFERROR(VLOOKUP(E74,'Parâmetros'!$A$5:$C$104,3,FALSE),"")&lt;&gt;'Parâmetros'!$K$12,IFERROR(VLOOKUP(F74,'Parâmetros'!$E$5:$I$104,5,FALSE),"")&lt;&gt;'Parâmetros'!$K$12),"Conferir dados",IF(AND(I74&lt;&gt;'Parâmetros'!$K$8,I74&lt;&gt;'Parâmetros'!$K$9,COUNTIFS($B$5:$B$104,B74,$C$5:$C$104,C74,$E$5:$E$104,E74,$I$5:$I$104,"&lt;&gt;"&amp;'Parâmetros'!$K$8,$I$5:$I$104,"&lt;&gt;"&amp;'Parâmetros'!$K$9)&gt;1),"Conferir horário","OK"))))</f>
        <v/>
      </c>
    </row>
    <row r="75" ht="22" customHeight="1">
      <c r="A75" s="16" t="n"/>
      <c r="B75" s="17" t="n"/>
      <c r="C75" s="18" t="n"/>
      <c r="D75" s="16" t="n"/>
      <c r="E75" s="16" t="n"/>
      <c r="F75" s="16" t="n"/>
      <c r="G75" s="13">
        <f>IF(F75="","",IFERROR(VLOOKUP(F75,'Parâmetros'!$E$5:$I$104,3,FALSE),""))</f>
        <v/>
      </c>
      <c r="H75" s="19">
        <f>IF(OR(C75="",NOT(ISNUMBER(G75))),"",IFERROR(C75+G75/1440,""))</f>
        <v/>
      </c>
      <c r="I75" s="20" t="n"/>
      <c r="J75" s="35">
        <f>IF(F75="","",IFERROR(VLOOKUP(F75,'Parâmetros'!$E$5:$I$104,4,FALSE),""))</f>
        <v/>
      </c>
      <c r="K75" s="22" t="n"/>
      <c r="L75" s="12">
        <f>IF(COUNTA(A75:F75)=0,"",IF(OR(A75="",B75="",C75="",D75="",E75="",F75="",I75=""),"Conferir campos",IF(OR(COUNTIF($A$5:$A$104,A75)&gt;1,NOT(ISNUMBER(B75)),NOT(ISNUMBER(C75)),NOT(ISNUMBER(G75)),NOT(ISNUMBER(H75)),NOT(ISNUMBER(J75)),B75&lt;'Parâmetros'!$N$5,B75&gt;'Parâmetros'!$N$6,C75&lt;'Parâmetros'!$N$7,H75&gt;'Parâmetros'!$N$8,COUNTIF('Parâmetros'!$K$5:$K$9,I75)=0,IFERROR(VLOOKUP(E75,'Parâmetros'!$A$5:$C$104,3,FALSE),"")&lt;&gt;'Parâmetros'!$K$12,IFERROR(VLOOKUP(F75,'Parâmetros'!$E$5:$I$104,5,FALSE),"")&lt;&gt;'Parâmetros'!$K$12),"Conferir dados",IF(AND(I75&lt;&gt;'Parâmetros'!$K$8,I75&lt;&gt;'Parâmetros'!$K$9,COUNTIFS($B$5:$B$104,B75,$C$5:$C$104,C75,$E$5:$E$104,E75,$I$5:$I$104,"&lt;&gt;"&amp;'Parâmetros'!$K$8,$I$5:$I$104,"&lt;&gt;"&amp;'Parâmetros'!$K$9)&gt;1),"Conferir horário","OK"))))</f>
        <v/>
      </c>
    </row>
    <row r="76" ht="22" customHeight="1">
      <c r="A76" s="16" t="n"/>
      <c r="B76" s="17" t="n"/>
      <c r="C76" s="18" t="n"/>
      <c r="D76" s="16" t="n"/>
      <c r="E76" s="16" t="n"/>
      <c r="F76" s="16" t="n"/>
      <c r="G76" s="15">
        <f>IF(F76="","",IFERROR(VLOOKUP(F76,'Parâmetros'!$E$5:$I$104,3,FALSE),""))</f>
        <v/>
      </c>
      <c r="H76" s="23">
        <f>IF(OR(C76="",NOT(ISNUMBER(G76))),"",IFERROR(C76+G76/1440,""))</f>
        <v/>
      </c>
      <c r="I76" s="20" t="n"/>
      <c r="J76" s="36">
        <f>IF(F76="","",IFERROR(VLOOKUP(F76,'Parâmetros'!$E$5:$I$104,4,FALSE),""))</f>
        <v/>
      </c>
      <c r="K76" s="22" t="n"/>
      <c r="L76" s="14">
        <f>IF(COUNTA(A76:F76)=0,"",IF(OR(A76="",B76="",C76="",D76="",E76="",F76="",I76=""),"Conferir campos",IF(OR(COUNTIF($A$5:$A$104,A76)&gt;1,NOT(ISNUMBER(B76)),NOT(ISNUMBER(C76)),NOT(ISNUMBER(G76)),NOT(ISNUMBER(H76)),NOT(ISNUMBER(J76)),B76&lt;'Parâmetros'!$N$5,B76&gt;'Parâmetros'!$N$6,C76&lt;'Parâmetros'!$N$7,H76&gt;'Parâmetros'!$N$8,COUNTIF('Parâmetros'!$K$5:$K$9,I76)=0,IFERROR(VLOOKUP(E76,'Parâmetros'!$A$5:$C$104,3,FALSE),"")&lt;&gt;'Parâmetros'!$K$12,IFERROR(VLOOKUP(F76,'Parâmetros'!$E$5:$I$104,5,FALSE),"")&lt;&gt;'Parâmetros'!$K$12),"Conferir dados",IF(AND(I76&lt;&gt;'Parâmetros'!$K$8,I76&lt;&gt;'Parâmetros'!$K$9,COUNTIFS($B$5:$B$104,B76,$C$5:$C$104,C76,$E$5:$E$104,E76,$I$5:$I$104,"&lt;&gt;"&amp;'Parâmetros'!$K$8,$I$5:$I$104,"&lt;&gt;"&amp;'Parâmetros'!$K$9)&gt;1),"Conferir horário","OK"))))</f>
        <v/>
      </c>
    </row>
    <row r="77" ht="22" customHeight="1">
      <c r="A77" s="16" t="n"/>
      <c r="B77" s="17" t="n"/>
      <c r="C77" s="18" t="n"/>
      <c r="D77" s="16" t="n"/>
      <c r="E77" s="16" t="n"/>
      <c r="F77" s="16" t="n"/>
      <c r="G77" s="13">
        <f>IF(F77="","",IFERROR(VLOOKUP(F77,'Parâmetros'!$E$5:$I$104,3,FALSE),""))</f>
        <v/>
      </c>
      <c r="H77" s="19">
        <f>IF(OR(C77="",NOT(ISNUMBER(G77))),"",IFERROR(C77+G77/1440,""))</f>
        <v/>
      </c>
      <c r="I77" s="20" t="n"/>
      <c r="J77" s="35">
        <f>IF(F77="","",IFERROR(VLOOKUP(F77,'Parâmetros'!$E$5:$I$104,4,FALSE),""))</f>
        <v/>
      </c>
      <c r="K77" s="22" t="n"/>
      <c r="L77" s="12">
        <f>IF(COUNTA(A77:F77)=0,"",IF(OR(A77="",B77="",C77="",D77="",E77="",F77="",I77=""),"Conferir campos",IF(OR(COUNTIF($A$5:$A$104,A77)&gt;1,NOT(ISNUMBER(B77)),NOT(ISNUMBER(C77)),NOT(ISNUMBER(G77)),NOT(ISNUMBER(H77)),NOT(ISNUMBER(J77)),B77&lt;'Parâmetros'!$N$5,B77&gt;'Parâmetros'!$N$6,C77&lt;'Parâmetros'!$N$7,H77&gt;'Parâmetros'!$N$8,COUNTIF('Parâmetros'!$K$5:$K$9,I77)=0,IFERROR(VLOOKUP(E77,'Parâmetros'!$A$5:$C$104,3,FALSE),"")&lt;&gt;'Parâmetros'!$K$12,IFERROR(VLOOKUP(F77,'Parâmetros'!$E$5:$I$104,5,FALSE),"")&lt;&gt;'Parâmetros'!$K$12),"Conferir dados",IF(AND(I77&lt;&gt;'Parâmetros'!$K$8,I77&lt;&gt;'Parâmetros'!$K$9,COUNTIFS($B$5:$B$104,B77,$C$5:$C$104,C77,$E$5:$E$104,E77,$I$5:$I$104,"&lt;&gt;"&amp;'Parâmetros'!$K$8,$I$5:$I$104,"&lt;&gt;"&amp;'Parâmetros'!$K$9)&gt;1),"Conferir horário","OK"))))</f>
        <v/>
      </c>
    </row>
    <row r="78" ht="22" customHeight="1">
      <c r="A78" s="16" t="n"/>
      <c r="B78" s="17" t="n"/>
      <c r="C78" s="18" t="n"/>
      <c r="D78" s="16" t="n"/>
      <c r="E78" s="16" t="n"/>
      <c r="F78" s="16" t="n"/>
      <c r="G78" s="15">
        <f>IF(F78="","",IFERROR(VLOOKUP(F78,'Parâmetros'!$E$5:$I$104,3,FALSE),""))</f>
        <v/>
      </c>
      <c r="H78" s="23">
        <f>IF(OR(C78="",NOT(ISNUMBER(G78))),"",IFERROR(C78+G78/1440,""))</f>
        <v/>
      </c>
      <c r="I78" s="20" t="n"/>
      <c r="J78" s="36">
        <f>IF(F78="","",IFERROR(VLOOKUP(F78,'Parâmetros'!$E$5:$I$104,4,FALSE),""))</f>
        <v/>
      </c>
      <c r="K78" s="22" t="n"/>
      <c r="L78" s="14">
        <f>IF(COUNTA(A78:F78)=0,"",IF(OR(A78="",B78="",C78="",D78="",E78="",F78="",I78=""),"Conferir campos",IF(OR(COUNTIF($A$5:$A$104,A78)&gt;1,NOT(ISNUMBER(B78)),NOT(ISNUMBER(C78)),NOT(ISNUMBER(G78)),NOT(ISNUMBER(H78)),NOT(ISNUMBER(J78)),B78&lt;'Parâmetros'!$N$5,B78&gt;'Parâmetros'!$N$6,C78&lt;'Parâmetros'!$N$7,H78&gt;'Parâmetros'!$N$8,COUNTIF('Parâmetros'!$K$5:$K$9,I78)=0,IFERROR(VLOOKUP(E78,'Parâmetros'!$A$5:$C$104,3,FALSE),"")&lt;&gt;'Parâmetros'!$K$12,IFERROR(VLOOKUP(F78,'Parâmetros'!$E$5:$I$104,5,FALSE),"")&lt;&gt;'Parâmetros'!$K$12),"Conferir dados",IF(AND(I78&lt;&gt;'Parâmetros'!$K$8,I78&lt;&gt;'Parâmetros'!$K$9,COUNTIFS($B$5:$B$104,B78,$C$5:$C$104,C78,$E$5:$E$104,E78,$I$5:$I$104,"&lt;&gt;"&amp;'Parâmetros'!$K$8,$I$5:$I$104,"&lt;&gt;"&amp;'Parâmetros'!$K$9)&gt;1),"Conferir horário","OK"))))</f>
        <v/>
      </c>
    </row>
    <row r="79" ht="22" customHeight="1">
      <c r="A79" s="16" t="n"/>
      <c r="B79" s="17" t="n"/>
      <c r="C79" s="18" t="n"/>
      <c r="D79" s="16" t="n"/>
      <c r="E79" s="16" t="n"/>
      <c r="F79" s="16" t="n"/>
      <c r="G79" s="13">
        <f>IF(F79="","",IFERROR(VLOOKUP(F79,'Parâmetros'!$E$5:$I$104,3,FALSE),""))</f>
        <v/>
      </c>
      <c r="H79" s="19">
        <f>IF(OR(C79="",NOT(ISNUMBER(G79))),"",IFERROR(C79+G79/1440,""))</f>
        <v/>
      </c>
      <c r="I79" s="20" t="n"/>
      <c r="J79" s="35">
        <f>IF(F79="","",IFERROR(VLOOKUP(F79,'Parâmetros'!$E$5:$I$104,4,FALSE),""))</f>
        <v/>
      </c>
      <c r="K79" s="22" t="n"/>
      <c r="L79" s="12">
        <f>IF(COUNTA(A79:F79)=0,"",IF(OR(A79="",B79="",C79="",D79="",E79="",F79="",I79=""),"Conferir campos",IF(OR(COUNTIF($A$5:$A$104,A79)&gt;1,NOT(ISNUMBER(B79)),NOT(ISNUMBER(C79)),NOT(ISNUMBER(G79)),NOT(ISNUMBER(H79)),NOT(ISNUMBER(J79)),B79&lt;'Parâmetros'!$N$5,B79&gt;'Parâmetros'!$N$6,C79&lt;'Parâmetros'!$N$7,H79&gt;'Parâmetros'!$N$8,COUNTIF('Parâmetros'!$K$5:$K$9,I79)=0,IFERROR(VLOOKUP(E79,'Parâmetros'!$A$5:$C$104,3,FALSE),"")&lt;&gt;'Parâmetros'!$K$12,IFERROR(VLOOKUP(F79,'Parâmetros'!$E$5:$I$104,5,FALSE),"")&lt;&gt;'Parâmetros'!$K$12),"Conferir dados",IF(AND(I79&lt;&gt;'Parâmetros'!$K$8,I79&lt;&gt;'Parâmetros'!$K$9,COUNTIFS($B$5:$B$104,B79,$C$5:$C$104,C79,$E$5:$E$104,E79,$I$5:$I$104,"&lt;&gt;"&amp;'Parâmetros'!$K$8,$I$5:$I$104,"&lt;&gt;"&amp;'Parâmetros'!$K$9)&gt;1),"Conferir horário","OK"))))</f>
        <v/>
      </c>
    </row>
    <row r="80" ht="22" customHeight="1">
      <c r="A80" s="16" t="n"/>
      <c r="B80" s="17" t="n"/>
      <c r="C80" s="18" t="n"/>
      <c r="D80" s="16" t="n"/>
      <c r="E80" s="16" t="n"/>
      <c r="F80" s="16" t="n"/>
      <c r="G80" s="15">
        <f>IF(F80="","",IFERROR(VLOOKUP(F80,'Parâmetros'!$E$5:$I$104,3,FALSE),""))</f>
        <v/>
      </c>
      <c r="H80" s="23">
        <f>IF(OR(C80="",NOT(ISNUMBER(G80))),"",IFERROR(C80+G80/1440,""))</f>
        <v/>
      </c>
      <c r="I80" s="20" t="n"/>
      <c r="J80" s="36">
        <f>IF(F80="","",IFERROR(VLOOKUP(F80,'Parâmetros'!$E$5:$I$104,4,FALSE),""))</f>
        <v/>
      </c>
      <c r="K80" s="22" t="n"/>
      <c r="L80" s="14">
        <f>IF(COUNTA(A80:F80)=0,"",IF(OR(A80="",B80="",C80="",D80="",E80="",F80="",I80=""),"Conferir campos",IF(OR(COUNTIF($A$5:$A$104,A80)&gt;1,NOT(ISNUMBER(B80)),NOT(ISNUMBER(C80)),NOT(ISNUMBER(G80)),NOT(ISNUMBER(H80)),NOT(ISNUMBER(J80)),B80&lt;'Parâmetros'!$N$5,B80&gt;'Parâmetros'!$N$6,C80&lt;'Parâmetros'!$N$7,H80&gt;'Parâmetros'!$N$8,COUNTIF('Parâmetros'!$K$5:$K$9,I80)=0,IFERROR(VLOOKUP(E80,'Parâmetros'!$A$5:$C$104,3,FALSE),"")&lt;&gt;'Parâmetros'!$K$12,IFERROR(VLOOKUP(F80,'Parâmetros'!$E$5:$I$104,5,FALSE),"")&lt;&gt;'Parâmetros'!$K$12),"Conferir dados",IF(AND(I80&lt;&gt;'Parâmetros'!$K$8,I80&lt;&gt;'Parâmetros'!$K$9,COUNTIFS($B$5:$B$104,B80,$C$5:$C$104,C80,$E$5:$E$104,E80,$I$5:$I$104,"&lt;&gt;"&amp;'Parâmetros'!$K$8,$I$5:$I$104,"&lt;&gt;"&amp;'Parâmetros'!$K$9)&gt;1),"Conferir horário","OK"))))</f>
        <v/>
      </c>
    </row>
    <row r="81" ht="22" customHeight="1">
      <c r="A81" s="16" t="n"/>
      <c r="B81" s="17" t="n"/>
      <c r="C81" s="18" t="n"/>
      <c r="D81" s="16" t="n"/>
      <c r="E81" s="16" t="n"/>
      <c r="F81" s="16" t="n"/>
      <c r="G81" s="13">
        <f>IF(F81="","",IFERROR(VLOOKUP(F81,'Parâmetros'!$E$5:$I$104,3,FALSE),""))</f>
        <v/>
      </c>
      <c r="H81" s="19">
        <f>IF(OR(C81="",NOT(ISNUMBER(G81))),"",IFERROR(C81+G81/1440,""))</f>
        <v/>
      </c>
      <c r="I81" s="20" t="n"/>
      <c r="J81" s="35">
        <f>IF(F81="","",IFERROR(VLOOKUP(F81,'Parâmetros'!$E$5:$I$104,4,FALSE),""))</f>
        <v/>
      </c>
      <c r="K81" s="22" t="n"/>
      <c r="L81" s="12">
        <f>IF(COUNTA(A81:F81)=0,"",IF(OR(A81="",B81="",C81="",D81="",E81="",F81="",I81=""),"Conferir campos",IF(OR(COUNTIF($A$5:$A$104,A81)&gt;1,NOT(ISNUMBER(B81)),NOT(ISNUMBER(C81)),NOT(ISNUMBER(G81)),NOT(ISNUMBER(H81)),NOT(ISNUMBER(J81)),B81&lt;'Parâmetros'!$N$5,B81&gt;'Parâmetros'!$N$6,C81&lt;'Parâmetros'!$N$7,H81&gt;'Parâmetros'!$N$8,COUNTIF('Parâmetros'!$K$5:$K$9,I81)=0,IFERROR(VLOOKUP(E81,'Parâmetros'!$A$5:$C$104,3,FALSE),"")&lt;&gt;'Parâmetros'!$K$12,IFERROR(VLOOKUP(F81,'Parâmetros'!$E$5:$I$104,5,FALSE),"")&lt;&gt;'Parâmetros'!$K$12),"Conferir dados",IF(AND(I81&lt;&gt;'Parâmetros'!$K$8,I81&lt;&gt;'Parâmetros'!$K$9,COUNTIFS($B$5:$B$104,B81,$C$5:$C$104,C81,$E$5:$E$104,E81,$I$5:$I$104,"&lt;&gt;"&amp;'Parâmetros'!$K$8,$I$5:$I$104,"&lt;&gt;"&amp;'Parâmetros'!$K$9)&gt;1),"Conferir horário","OK"))))</f>
        <v/>
      </c>
    </row>
    <row r="82" ht="22" customHeight="1">
      <c r="A82" s="16" t="n"/>
      <c r="B82" s="17" t="n"/>
      <c r="C82" s="18" t="n"/>
      <c r="D82" s="16" t="n"/>
      <c r="E82" s="16" t="n"/>
      <c r="F82" s="16" t="n"/>
      <c r="G82" s="15">
        <f>IF(F82="","",IFERROR(VLOOKUP(F82,'Parâmetros'!$E$5:$I$104,3,FALSE),""))</f>
        <v/>
      </c>
      <c r="H82" s="23">
        <f>IF(OR(C82="",NOT(ISNUMBER(G82))),"",IFERROR(C82+G82/1440,""))</f>
        <v/>
      </c>
      <c r="I82" s="20" t="n"/>
      <c r="J82" s="36">
        <f>IF(F82="","",IFERROR(VLOOKUP(F82,'Parâmetros'!$E$5:$I$104,4,FALSE),""))</f>
        <v/>
      </c>
      <c r="K82" s="22" t="n"/>
      <c r="L82" s="14">
        <f>IF(COUNTA(A82:F82)=0,"",IF(OR(A82="",B82="",C82="",D82="",E82="",F82="",I82=""),"Conferir campos",IF(OR(COUNTIF($A$5:$A$104,A82)&gt;1,NOT(ISNUMBER(B82)),NOT(ISNUMBER(C82)),NOT(ISNUMBER(G82)),NOT(ISNUMBER(H82)),NOT(ISNUMBER(J82)),B82&lt;'Parâmetros'!$N$5,B82&gt;'Parâmetros'!$N$6,C82&lt;'Parâmetros'!$N$7,H82&gt;'Parâmetros'!$N$8,COUNTIF('Parâmetros'!$K$5:$K$9,I82)=0,IFERROR(VLOOKUP(E82,'Parâmetros'!$A$5:$C$104,3,FALSE),"")&lt;&gt;'Parâmetros'!$K$12,IFERROR(VLOOKUP(F82,'Parâmetros'!$E$5:$I$104,5,FALSE),"")&lt;&gt;'Parâmetros'!$K$12),"Conferir dados",IF(AND(I82&lt;&gt;'Parâmetros'!$K$8,I82&lt;&gt;'Parâmetros'!$K$9,COUNTIFS($B$5:$B$104,B82,$C$5:$C$104,C82,$E$5:$E$104,E82,$I$5:$I$104,"&lt;&gt;"&amp;'Parâmetros'!$K$8,$I$5:$I$104,"&lt;&gt;"&amp;'Parâmetros'!$K$9)&gt;1),"Conferir horário","OK"))))</f>
        <v/>
      </c>
    </row>
    <row r="83" ht="22" customHeight="1">
      <c r="A83" s="16" t="n"/>
      <c r="B83" s="17" t="n"/>
      <c r="C83" s="18" t="n"/>
      <c r="D83" s="16" t="n"/>
      <c r="E83" s="16" t="n"/>
      <c r="F83" s="16" t="n"/>
      <c r="G83" s="13">
        <f>IF(F83="","",IFERROR(VLOOKUP(F83,'Parâmetros'!$E$5:$I$104,3,FALSE),""))</f>
        <v/>
      </c>
      <c r="H83" s="19">
        <f>IF(OR(C83="",NOT(ISNUMBER(G83))),"",IFERROR(C83+G83/1440,""))</f>
        <v/>
      </c>
      <c r="I83" s="20" t="n"/>
      <c r="J83" s="35">
        <f>IF(F83="","",IFERROR(VLOOKUP(F83,'Parâmetros'!$E$5:$I$104,4,FALSE),""))</f>
        <v/>
      </c>
      <c r="K83" s="22" t="n"/>
      <c r="L83" s="12">
        <f>IF(COUNTA(A83:F83)=0,"",IF(OR(A83="",B83="",C83="",D83="",E83="",F83="",I83=""),"Conferir campos",IF(OR(COUNTIF($A$5:$A$104,A83)&gt;1,NOT(ISNUMBER(B83)),NOT(ISNUMBER(C83)),NOT(ISNUMBER(G83)),NOT(ISNUMBER(H83)),NOT(ISNUMBER(J83)),B83&lt;'Parâmetros'!$N$5,B83&gt;'Parâmetros'!$N$6,C83&lt;'Parâmetros'!$N$7,H83&gt;'Parâmetros'!$N$8,COUNTIF('Parâmetros'!$K$5:$K$9,I83)=0,IFERROR(VLOOKUP(E83,'Parâmetros'!$A$5:$C$104,3,FALSE),"")&lt;&gt;'Parâmetros'!$K$12,IFERROR(VLOOKUP(F83,'Parâmetros'!$E$5:$I$104,5,FALSE),"")&lt;&gt;'Parâmetros'!$K$12),"Conferir dados",IF(AND(I83&lt;&gt;'Parâmetros'!$K$8,I83&lt;&gt;'Parâmetros'!$K$9,COUNTIFS($B$5:$B$104,B83,$C$5:$C$104,C83,$E$5:$E$104,E83,$I$5:$I$104,"&lt;&gt;"&amp;'Parâmetros'!$K$8,$I$5:$I$104,"&lt;&gt;"&amp;'Parâmetros'!$K$9)&gt;1),"Conferir horário","OK"))))</f>
        <v/>
      </c>
    </row>
    <row r="84" ht="22" customHeight="1">
      <c r="A84" s="16" t="n"/>
      <c r="B84" s="17" t="n"/>
      <c r="C84" s="18" t="n"/>
      <c r="D84" s="16" t="n"/>
      <c r="E84" s="16" t="n"/>
      <c r="F84" s="16" t="n"/>
      <c r="G84" s="15">
        <f>IF(F84="","",IFERROR(VLOOKUP(F84,'Parâmetros'!$E$5:$I$104,3,FALSE),""))</f>
        <v/>
      </c>
      <c r="H84" s="23">
        <f>IF(OR(C84="",NOT(ISNUMBER(G84))),"",IFERROR(C84+G84/1440,""))</f>
        <v/>
      </c>
      <c r="I84" s="20" t="n"/>
      <c r="J84" s="36">
        <f>IF(F84="","",IFERROR(VLOOKUP(F84,'Parâmetros'!$E$5:$I$104,4,FALSE),""))</f>
        <v/>
      </c>
      <c r="K84" s="22" t="n"/>
      <c r="L84" s="14">
        <f>IF(COUNTA(A84:F84)=0,"",IF(OR(A84="",B84="",C84="",D84="",E84="",F84="",I84=""),"Conferir campos",IF(OR(COUNTIF($A$5:$A$104,A84)&gt;1,NOT(ISNUMBER(B84)),NOT(ISNUMBER(C84)),NOT(ISNUMBER(G84)),NOT(ISNUMBER(H84)),NOT(ISNUMBER(J84)),B84&lt;'Parâmetros'!$N$5,B84&gt;'Parâmetros'!$N$6,C84&lt;'Parâmetros'!$N$7,H84&gt;'Parâmetros'!$N$8,COUNTIF('Parâmetros'!$K$5:$K$9,I84)=0,IFERROR(VLOOKUP(E84,'Parâmetros'!$A$5:$C$104,3,FALSE),"")&lt;&gt;'Parâmetros'!$K$12,IFERROR(VLOOKUP(F84,'Parâmetros'!$E$5:$I$104,5,FALSE),"")&lt;&gt;'Parâmetros'!$K$12),"Conferir dados",IF(AND(I84&lt;&gt;'Parâmetros'!$K$8,I84&lt;&gt;'Parâmetros'!$K$9,COUNTIFS($B$5:$B$104,B84,$C$5:$C$104,C84,$E$5:$E$104,E84,$I$5:$I$104,"&lt;&gt;"&amp;'Parâmetros'!$K$8,$I$5:$I$104,"&lt;&gt;"&amp;'Parâmetros'!$K$9)&gt;1),"Conferir horário","OK"))))</f>
        <v/>
      </c>
    </row>
    <row r="85" ht="22" customHeight="1">
      <c r="A85" s="16" t="n"/>
      <c r="B85" s="17" t="n"/>
      <c r="C85" s="18" t="n"/>
      <c r="D85" s="16" t="n"/>
      <c r="E85" s="16" t="n"/>
      <c r="F85" s="16" t="n"/>
      <c r="G85" s="13">
        <f>IF(F85="","",IFERROR(VLOOKUP(F85,'Parâmetros'!$E$5:$I$104,3,FALSE),""))</f>
        <v/>
      </c>
      <c r="H85" s="19">
        <f>IF(OR(C85="",NOT(ISNUMBER(G85))),"",IFERROR(C85+G85/1440,""))</f>
        <v/>
      </c>
      <c r="I85" s="20" t="n"/>
      <c r="J85" s="35">
        <f>IF(F85="","",IFERROR(VLOOKUP(F85,'Parâmetros'!$E$5:$I$104,4,FALSE),""))</f>
        <v/>
      </c>
      <c r="K85" s="22" t="n"/>
      <c r="L85" s="12">
        <f>IF(COUNTA(A85:F85)=0,"",IF(OR(A85="",B85="",C85="",D85="",E85="",F85="",I85=""),"Conferir campos",IF(OR(COUNTIF($A$5:$A$104,A85)&gt;1,NOT(ISNUMBER(B85)),NOT(ISNUMBER(C85)),NOT(ISNUMBER(G85)),NOT(ISNUMBER(H85)),NOT(ISNUMBER(J85)),B85&lt;'Parâmetros'!$N$5,B85&gt;'Parâmetros'!$N$6,C85&lt;'Parâmetros'!$N$7,H85&gt;'Parâmetros'!$N$8,COUNTIF('Parâmetros'!$K$5:$K$9,I85)=0,IFERROR(VLOOKUP(E85,'Parâmetros'!$A$5:$C$104,3,FALSE),"")&lt;&gt;'Parâmetros'!$K$12,IFERROR(VLOOKUP(F85,'Parâmetros'!$E$5:$I$104,5,FALSE),"")&lt;&gt;'Parâmetros'!$K$12),"Conferir dados",IF(AND(I85&lt;&gt;'Parâmetros'!$K$8,I85&lt;&gt;'Parâmetros'!$K$9,COUNTIFS($B$5:$B$104,B85,$C$5:$C$104,C85,$E$5:$E$104,E85,$I$5:$I$104,"&lt;&gt;"&amp;'Parâmetros'!$K$8,$I$5:$I$104,"&lt;&gt;"&amp;'Parâmetros'!$K$9)&gt;1),"Conferir horário","OK"))))</f>
        <v/>
      </c>
    </row>
    <row r="86" ht="22" customHeight="1">
      <c r="A86" s="16" t="n"/>
      <c r="B86" s="17" t="n"/>
      <c r="C86" s="18" t="n"/>
      <c r="D86" s="16" t="n"/>
      <c r="E86" s="16" t="n"/>
      <c r="F86" s="16" t="n"/>
      <c r="G86" s="15">
        <f>IF(F86="","",IFERROR(VLOOKUP(F86,'Parâmetros'!$E$5:$I$104,3,FALSE),""))</f>
        <v/>
      </c>
      <c r="H86" s="23">
        <f>IF(OR(C86="",NOT(ISNUMBER(G86))),"",IFERROR(C86+G86/1440,""))</f>
        <v/>
      </c>
      <c r="I86" s="20" t="n"/>
      <c r="J86" s="36">
        <f>IF(F86="","",IFERROR(VLOOKUP(F86,'Parâmetros'!$E$5:$I$104,4,FALSE),""))</f>
        <v/>
      </c>
      <c r="K86" s="22" t="n"/>
      <c r="L86" s="14">
        <f>IF(COUNTA(A86:F86)=0,"",IF(OR(A86="",B86="",C86="",D86="",E86="",F86="",I86=""),"Conferir campos",IF(OR(COUNTIF($A$5:$A$104,A86)&gt;1,NOT(ISNUMBER(B86)),NOT(ISNUMBER(C86)),NOT(ISNUMBER(G86)),NOT(ISNUMBER(H86)),NOT(ISNUMBER(J86)),B86&lt;'Parâmetros'!$N$5,B86&gt;'Parâmetros'!$N$6,C86&lt;'Parâmetros'!$N$7,H86&gt;'Parâmetros'!$N$8,COUNTIF('Parâmetros'!$K$5:$K$9,I86)=0,IFERROR(VLOOKUP(E86,'Parâmetros'!$A$5:$C$104,3,FALSE),"")&lt;&gt;'Parâmetros'!$K$12,IFERROR(VLOOKUP(F86,'Parâmetros'!$E$5:$I$104,5,FALSE),"")&lt;&gt;'Parâmetros'!$K$12),"Conferir dados",IF(AND(I86&lt;&gt;'Parâmetros'!$K$8,I86&lt;&gt;'Parâmetros'!$K$9,COUNTIFS($B$5:$B$104,B86,$C$5:$C$104,C86,$E$5:$E$104,E86,$I$5:$I$104,"&lt;&gt;"&amp;'Parâmetros'!$K$8,$I$5:$I$104,"&lt;&gt;"&amp;'Parâmetros'!$K$9)&gt;1),"Conferir horário","OK"))))</f>
        <v/>
      </c>
    </row>
    <row r="87" ht="22" customHeight="1">
      <c r="A87" s="16" t="n"/>
      <c r="B87" s="17" t="n"/>
      <c r="C87" s="18" t="n"/>
      <c r="D87" s="16" t="n"/>
      <c r="E87" s="16" t="n"/>
      <c r="F87" s="16" t="n"/>
      <c r="G87" s="13">
        <f>IF(F87="","",IFERROR(VLOOKUP(F87,'Parâmetros'!$E$5:$I$104,3,FALSE),""))</f>
        <v/>
      </c>
      <c r="H87" s="19">
        <f>IF(OR(C87="",NOT(ISNUMBER(G87))),"",IFERROR(C87+G87/1440,""))</f>
        <v/>
      </c>
      <c r="I87" s="20" t="n"/>
      <c r="J87" s="35">
        <f>IF(F87="","",IFERROR(VLOOKUP(F87,'Parâmetros'!$E$5:$I$104,4,FALSE),""))</f>
        <v/>
      </c>
      <c r="K87" s="22" t="n"/>
      <c r="L87" s="12">
        <f>IF(COUNTA(A87:F87)=0,"",IF(OR(A87="",B87="",C87="",D87="",E87="",F87="",I87=""),"Conferir campos",IF(OR(COUNTIF($A$5:$A$104,A87)&gt;1,NOT(ISNUMBER(B87)),NOT(ISNUMBER(C87)),NOT(ISNUMBER(G87)),NOT(ISNUMBER(H87)),NOT(ISNUMBER(J87)),B87&lt;'Parâmetros'!$N$5,B87&gt;'Parâmetros'!$N$6,C87&lt;'Parâmetros'!$N$7,H87&gt;'Parâmetros'!$N$8,COUNTIF('Parâmetros'!$K$5:$K$9,I87)=0,IFERROR(VLOOKUP(E87,'Parâmetros'!$A$5:$C$104,3,FALSE),"")&lt;&gt;'Parâmetros'!$K$12,IFERROR(VLOOKUP(F87,'Parâmetros'!$E$5:$I$104,5,FALSE),"")&lt;&gt;'Parâmetros'!$K$12),"Conferir dados",IF(AND(I87&lt;&gt;'Parâmetros'!$K$8,I87&lt;&gt;'Parâmetros'!$K$9,COUNTIFS($B$5:$B$104,B87,$C$5:$C$104,C87,$E$5:$E$104,E87,$I$5:$I$104,"&lt;&gt;"&amp;'Parâmetros'!$K$8,$I$5:$I$104,"&lt;&gt;"&amp;'Parâmetros'!$K$9)&gt;1),"Conferir horário","OK"))))</f>
        <v/>
      </c>
    </row>
    <row r="88" ht="22" customHeight="1">
      <c r="A88" s="16" t="n"/>
      <c r="B88" s="17" t="n"/>
      <c r="C88" s="18" t="n"/>
      <c r="D88" s="16" t="n"/>
      <c r="E88" s="16" t="n"/>
      <c r="F88" s="16" t="n"/>
      <c r="G88" s="15">
        <f>IF(F88="","",IFERROR(VLOOKUP(F88,'Parâmetros'!$E$5:$I$104,3,FALSE),""))</f>
        <v/>
      </c>
      <c r="H88" s="23">
        <f>IF(OR(C88="",NOT(ISNUMBER(G88))),"",IFERROR(C88+G88/1440,""))</f>
        <v/>
      </c>
      <c r="I88" s="20" t="n"/>
      <c r="J88" s="36">
        <f>IF(F88="","",IFERROR(VLOOKUP(F88,'Parâmetros'!$E$5:$I$104,4,FALSE),""))</f>
        <v/>
      </c>
      <c r="K88" s="22" t="n"/>
      <c r="L88" s="14">
        <f>IF(COUNTA(A88:F88)=0,"",IF(OR(A88="",B88="",C88="",D88="",E88="",F88="",I88=""),"Conferir campos",IF(OR(COUNTIF($A$5:$A$104,A88)&gt;1,NOT(ISNUMBER(B88)),NOT(ISNUMBER(C88)),NOT(ISNUMBER(G88)),NOT(ISNUMBER(H88)),NOT(ISNUMBER(J88)),B88&lt;'Parâmetros'!$N$5,B88&gt;'Parâmetros'!$N$6,C88&lt;'Parâmetros'!$N$7,H88&gt;'Parâmetros'!$N$8,COUNTIF('Parâmetros'!$K$5:$K$9,I88)=0,IFERROR(VLOOKUP(E88,'Parâmetros'!$A$5:$C$104,3,FALSE),"")&lt;&gt;'Parâmetros'!$K$12,IFERROR(VLOOKUP(F88,'Parâmetros'!$E$5:$I$104,5,FALSE),"")&lt;&gt;'Parâmetros'!$K$12),"Conferir dados",IF(AND(I88&lt;&gt;'Parâmetros'!$K$8,I88&lt;&gt;'Parâmetros'!$K$9,COUNTIFS($B$5:$B$104,B88,$C$5:$C$104,C88,$E$5:$E$104,E88,$I$5:$I$104,"&lt;&gt;"&amp;'Parâmetros'!$K$8,$I$5:$I$104,"&lt;&gt;"&amp;'Parâmetros'!$K$9)&gt;1),"Conferir horário","OK"))))</f>
        <v/>
      </c>
    </row>
    <row r="89" ht="22" customHeight="1">
      <c r="A89" s="16" t="n"/>
      <c r="B89" s="17" t="n"/>
      <c r="C89" s="18" t="n"/>
      <c r="D89" s="16" t="n"/>
      <c r="E89" s="16" t="n"/>
      <c r="F89" s="16" t="n"/>
      <c r="G89" s="13">
        <f>IF(F89="","",IFERROR(VLOOKUP(F89,'Parâmetros'!$E$5:$I$104,3,FALSE),""))</f>
        <v/>
      </c>
      <c r="H89" s="19">
        <f>IF(OR(C89="",NOT(ISNUMBER(G89))),"",IFERROR(C89+G89/1440,""))</f>
        <v/>
      </c>
      <c r="I89" s="20" t="n"/>
      <c r="J89" s="35">
        <f>IF(F89="","",IFERROR(VLOOKUP(F89,'Parâmetros'!$E$5:$I$104,4,FALSE),""))</f>
        <v/>
      </c>
      <c r="K89" s="22" t="n"/>
      <c r="L89" s="12">
        <f>IF(COUNTA(A89:F89)=0,"",IF(OR(A89="",B89="",C89="",D89="",E89="",F89="",I89=""),"Conferir campos",IF(OR(COUNTIF($A$5:$A$104,A89)&gt;1,NOT(ISNUMBER(B89)),NOT(ISNUMBER(C89)),NOT(ISNUMBER(G89)),NOT(ISNUMBER(H89)),NOT(ISNUMBER(J89)),B89&lt;'Parâmetros'!$N$5,B89&gt;'Parâmetros'!$N$6,C89&lt;'Parâmetros'!$N$7,H89&gt;'Parâmetros'!$N$8,COUNTIF('Parâmetros'!$K$5:$K$9,I89)=0,IFERROR(VLOOKUP(E89,'Parâmetros'!$A$5:$C$104,3,FALSE),"")&lt;&gt;'Parâmetros'!$K$12,IFERROR(VLOOKUP(F89,'Parâmetros'!$E$5:$I$104,5,FALSE),"")&lt;&gt;'Parâmetros'!$K$12),"Conferir dados",IF(AND(I89&lt;&gt;'Parâmetros'!$K$8,I89&lt;&gt;'Parâmetros'!$K$9,COUNTIFS($B$5:$B$104,B89,$C$5:$C$104,C89,$E$5:$E$104,E89,$I$5:$I$104,"&lt;&gt;"&amp;'Parâmetros'!$K$8,$I$5:$I$104,"&lt;&gt;"&amp;'Parâmetros'!$K$9)&gt;1),"Conferir horário","OK"))))</f>
        <v/>
      </c>
    </row>
    <row r="90" ht="22" customHeight="1">
      <c r="A90" s="16" t="n"/>
      <c r="B90" s="17" t="n"/>
      <c r="C90" s="18" t="n"/>
      <c r="D90" s="16" t="n"/>
      <c r="E90" s="16" t="n"/>
      <c r="F90" s="16" t="n"/>
      <c r="G90" s="15">
        <f>IF(F90="","",IFERROR(VLOOKUP(F90,'Parâmetros'!$E$5:$I$104,3,FALSE),""))</f>
        <v/>
      </c>
      <c r="H90" s="23">
        <f>IF(OR(C90="",NOT(ISNUMBER(G90))),"",IFERROR(C90+G90/1440,""))</f>
        <v/>
      </c>
      <c r="I90" s="20" t="n"/>
      <c r="J90" s="36">
        <f>IF(F90="","",IFERROR(VLOOKUP(F90,'Parâmetros'!$E$5:$I$104,4,FALSE),""))</f>
        <v/>
      </c>
      <c r="K90" s="22" t="n"/>
      <c r="L90" s="14">
        <f>IF(COUNTA(A90:F90)=0,"",IF(OR(A90="",B90="",C90="",D90="",E90="",F90="",I90=""),"Conferir campos",IF(OR(COUNTIF($A$5:$A$104,A90)&gt;1,NOT(ISNUMBER(B90)),NOT(ISNUMBER(C90)),NOT(ISNUMBER(G90)),NOT(ISNUMBER(H90)),NOT(ISNUMBER(J90)),B90&lt;'Parâmetros'!$N$5,B90&gt;'Parâmetros'!$N$6,C90&lt;'Parâmetros'!$N$7,H90&gt;'Parâmetros'!$N$8,COUNTIF('Parâmetros'!$K$5:$K$9,I90)=0,IFERROR(VLOOKUP(E90,'Parâmetros'!$A$5:$C$104,3,FALSE),"")&lt;&gt;'Parâmetros'!$K$12,IFERROR(VLOOKUP(F90,'Parâmetros'!$E$5:$I$104,5,FALSE),"")&lt;&gt;'Parâmetros'!$K$12),"Conferir dados",IF(AND(I90&lt;&gt;'Parâmetros'!$K$8,I90&lt;&gt;'Parâmetros'!$K$9,COUNTIFS($B$5:$B$104,B90,$C$5:$C$104,C90,$E$5:$E$104,E90,$I$5:$I$104,"&lt;&gt;"&amp;'Parâmetros'!$K$8,$I$5:$I$104,"&lt;&gt;"&amp;'Parâmetros'!$K$9)&gt;1),"Conferir horário","OK"))))</f>
        <v/>
      </c>
    </row>
    <row r="91" ht="22" customHeight="1">
      <c r="A91" s="16" t="n"/>
      <c r="B91" s="17" t="n"/>
      <c r="C91" s="18" t="n"/>
      <c r="D91" s="16" t="n"/>
      <c r="E91" s="16" t="n"/>
      <c r="F91" s="16" t="n"/>
      <c r="G91" s="13">
        <f>IF(F91="","",IFERROR(VLOOKUP(F91,'Parâmetros'!$E$5:$I$104,3,FALSE),""))</f>
        <v/>
      </c>
      <c r="H91" s="19">
        <f>IF(OR(C91="",NOT(ISNUMBER(G91))),"",IFERROR(C91+G91/1440,""))</f>
        <v/>
      </c>
      <c r="I91" s="20" t="n"/>
      <c r="J91" s="35">
        <f>IF(F91="","",IFERROR(VLOOKUP(F91,'Parâmetros'!$E$5:$I$104,4,FALSE),""))</f>
        <v/>
      </c>
      <c r="K91" s="22" t="n"/>
      <c r="L91" s="12">
        <f>IF(COUNTA(A91:F91)=0,"",IF(OR(A91="",B91="",C91="",D91="",E91="",F91="",I91=""),"Conferir campos",IF(OR(COUNTIF($A$5:$A$104,A91)&gt;1,NOT(ISNUMBER(B91)),NOT(ISNUMBER(C91)),NOT(ISNUMBER(G91)),NOT(ISNUMBER(H91)),NOT(ISNUMBER(J91)),B91&lt;'Parâmetros'!$N$5,B91&gt;'Parâmetros'!$N$6,C91&lt;'Parâmetros'!$N$7,H91&gt;'Parâmetros'!$N$8,COUNTIF('Parâmetros'!$K$5:$K$9,I91)=0,IFERROR(VLOOKUP(E91,'Parâmetros'!$A$5:$C$104,3,FALSE),"")&lt;&gt;'Parâmetros'!$K$12,IFERROR(VLOOKUP(F91,'Parâmetros'!$E$5:$I$104,5,FALSE),"")&lt;&gt;'Parâmetros'!$K$12),"Conferir dados",IF(AND(I91&lt;&gt;'Parâmetros'!$K$8,I91&lt;&gt;'Parâmetros'!$K$9,COUNTIFS($B$5:$B$104,B91,$C$5:$C$104,C91,$E$5:$E$104,E91,$I$5:$I$104,"&lt;&gt;"&amp;'Parâmetros'!$K$8,$I$5:$I$104,"&lt;&gt;"&amp;'Parâmetros'!$K$9)&gt;1),"Conferir horário","OK"))))</f>
        <v/>
      </c>
    </row>
    <row r="92" ht="22" customHeight="1">
      <c r="A92" s="16" t="n"/>
      <c r="B92" s="17" t="n"/>
      <c r="C92" s="18" t="n"/>
      <c r="D92" s="16" t="n"/>
      <c r="E92" s="16" t="n"/>
      <c r="F92" s="16" t="n"/>
      <c r="G92" s="15">
        <f>IF(F92="","",IFERROR(VLOOKUP(F92,'Parâmetros'!$E$5:$I$104,3,FALSE),""))</f>
        <v/>
      </c>
      <c r="H92" s="23">
        <f>IF(OR(C92="",NOT(ISNUMBER(G92))),"",IFERROR(C92+G92/1440,""))</f>
        <v/>
      </c>
      <c r="I92" s="20" t="n"/>
      <c r="J92" s="36">
        <f>IF(F92="","",IFERROR(VLOOKUP(F92,'Parâmetros'!$E$5:$I$104,4,FALSE),""))</f>
        <v/>
      </c>
      <c r="K92" s="22" t="n"/>
      <c r="L92" s="14">
        <f>IF(COUNTA(A92:F92)=0,"",IF(OR(A92="",B92="",C92="",D92="",E92="",F92="",I92=""),"Conferir campos",IF(OR(COUNTIF($A$5:$A$104,A92)&gt;1,NOT(ISNUMBER(B92)),NOT(ISNUMBER(C92)),NOT(ISNUMBER(G92)),NOT(ISNUMBER(H92)),NOT(ISNUMBER(J92)),B92&lt;'Parâmetros'!$N$5,B92&gt;'Parâmetros'!$N$6,C92&lt;'Parâmetros'!$N$7,H92&gt;'Parâmetros'!$N$8,COUNTIF('Parâmetros'!$K$5:$K$9,I92)=0,IFERROR(VLOOKUP(E92,'Parâmetros'!$A$5:$C$104,3,FALSE),"")&lt;&gt;'Parâmetros'!$K$12,IFERROR(VLOOKUP(F92,'Parâmetros'!$E$5:$I$104,5,FALSE),"")&lt;&gt;'Parâmetros'!$K$12),"Conferir dados",IF(AND(I92&lt;&gt;'Parâmetros'!$K$8,I92&lt;&gt;'Parâmetros'!$K$9,COUNTIFS($B$5:$B$104,B92,$C$5:$C$104,C92,$E$5:$E$104,E92,$I$5:$I$104,"&lt;&gt;"&amp;'Parâmetros'!$K$8,$I$5:$I$104,"&lt;&gt;"&amp;'Parâmetros'!$K$9)&gt;1),"Conferir horário","OK"))))</f>
        <v/>
      </c>
    </row>
    <row r="93" ht="22" customHeight="1">
      <c r="A93" s="16" t="n"/>
      <c r="B93" s="17" t="n"/>
      <c r="C93" s="18" t="n"/>
      <c r="D93" s="16" t="n"/>
      <c r="E93" s="16" t="n"/>
      <c r="F93" s="16" t="n"/>
      <c r="G93" s="13">
        <f>IF(F93="","",IFERROR(VLOOKUP(F93,'Parâmetros'!$E$5:$I$104,3,FALSE),""))</f>
        <v/>
      </c>
      <c r="H93" s="19">
        <f>IF(OR(C93="",NOT(ISNUMBER(G93))),"",IFERROR(C93+G93/1440,""))</f>
        <v/>
      </c>
      <c r="I93" s="20" t="n"/>
      <c r="J93" s="35">
        <f>IF(F93="","",IFERROR(VLOOKUP(F93,'Parâmetros'!$E$5:$I$104,4,FALSE),""))</f>
        <v/>
      </c>
      <c r="K93" s="22" t="n"/>
      <c r="L93" s="12">
        <f>IF(COUNTA(A93:F93)=0,"",IF(OR(A93="",B93="",C93="",D93="",E93="",F93="",I93=""),"Conferir campos",IF(OR(COUNTIF($A$5:$A$104,A93)&gt;1,NOT(ISNUMBER(B93)),NOT(ISNUMBER(C93)),NOT(ISNUMBER(G93)),NOT(ISNUMBER(H93)),NOT(ISNUMBER(J93)),B93&lt;'Parâmetros'!$N$5,B93&gt;'Parâmetros'!$N$6,C93&lt;'Parâmetros'!$N$7,H93&gt;'Parâmetros'!$N$8,COUNTIF('Parâmetros'!$K$5:$K$9,I93)=0,IFERROR(VLOOKUP(E93,'Parâmetros'!$A$5:$C$104,3,FALSE),"")&lt;&gt;'Parâmetros'!$K$12,IFERROR(VLOOKUP(F93,'Parâmetros'!$E$5:$I$104,5,FALSE),"")&lt;&gt;'Parâmetros'!$K$12),"Conferir dados",IF(AND(I93&lt;&gt;'Parâmetros'!$K$8,I93&lt;&gt;'Parâmetros'!$K$9,COUNTIFS($B$5:$B$104,B93,$C$5:$C$104,C93,$E$5:$E$104,E93,$I$5:$I$104,"&lt;&gt;"&amp;'Parâmetros'!$K$8,$I$5:$I$104,"&lt;&gt;"&amp;'Parâmetros'!$K$9)&gt;1),"Conferir horário","OK"))))</f>
        <v/>
      </c>
    </row>
    <row r="94" ht="22" customHeight="1">
      <c r="A94" s="16" t="n"/>
      <c r="B94" s="17" t="n"/>
      <c r="C94" s="18" t="n"/>
      <c r="D94" s="16" t="n"/>
      <c r="E94" s="16" t="n"/>
      <c r="F94" s="16" t="n"/>
      <c r="G94" s="15">
        <f>IF(F94="","",IFERROR(VLOOKUP(F94,'Parâmetros'!$E$5:$I$104,3,FALSE),""))</f>
        <v/>
      </c>
      <c r="H94" s="23">
        <f>IF(OR(C94="",NOT(ISNUMBER(G94))),"",IFERROR(C94+G94/1440,""))</f>
        <v/>
      </c>
      <c r="I94" s="20" t="n"/>
      <c r="J94" s="36">
        <f>IF(F94="","",IFERROR(VLOOKUP(F94,'Parâmetros'!$E$5:$I$104,4,FALSE),""))</f>
        <v/>
      </c>
      <c r="K94" s="22" t="n"/>
      <c r="L94" s="14">
        <f>IF(COUNTA(A94:F94)=0,"",IF(OR(A94="",B94="",C94="",D94="",E94="",F94="",I94=""),"Conferir campos",IF(OR(COUNTIF($A$5:$A$104,A94)&gt;1,NOT(ISNUMBER(B94)),NOT(ISNUMBER(C94)),NOT(ISNUMBER(G94)),NOT(ISNUMBER(H94)),NOT(ISNUMBER(J94)),B94&lt;'Parâmetros'!$N$5,B94&gt;'Parâmetros'!$N$6,C94&lt;'Parâmetros'!$N$7,H94&gt;'Parâmetros'!$N$8,COUNTIF('Parâmetros'!$K$5:$K$9,I94)=0,IFERROR(VLOOKUP(E94,'Parâmetros'!$A$5:$C$104,3,FALSE),"")&lt;&gt;'Parâmetros'!$K$12,IFERROR(VLOOKUP(F94,'Parâmetros'!$E$5:$I$104,5,FALSE),"")&lt;&gt;'Parâmetros'!$K$12),"Conferir dados",IF(AND(I94&lt;&gt;'Parâmetros'!$K$8,I94&lt;&gt;'Parâmetros'!$K$9,COUNTIFS($B$5:$B$104,B94,$C$5:$C$104,C94,$E$5:$E$104,E94,$I$5:$I$104,"&lt;&gt;"&amp;'Parâmetros'!$K$8,$I$5:$I$104,"&lt;&gt;"&amp;'Parâmetros'!$K$9)&gt;1),"Conferir horário","OK"))))</f>
        <v/>
      </c>
    </row>
    <row r="95" ht="22" customHeight="1">
      <c r="A95" s="16" t="n"/>
      <c r="B95" s="17" t="n"/>
      <c r="C95" s="18" t="n"/>
      <c r="D95" s="16" t="n"/>
      <c r="E95" s="16" t="n"/>
      <c r="F95" s="16" t="n"/>
      <c r="G95" s="13">
        <f>IF(F95="","",IFERROR(VLOOKUP(F95,'Parâmetros'!$E$5:$I$104,3,FALSE),""))</f>
        <v/>
      </c>
      <c r="H95" s="19">
        <f>IF(OR(C95="",NOT(ISNUMBER(G95))),"",IFERROR(C95+G95/1440,""))</f>
        <v/>
      </c>
      <c r="I95" s="20" t="n"/>
      <c r="J95" s="35">
        <f>IF(F95="","",IFERROR(VLOOKUP(F95,'Parâmetros'!$E$5:$I$104,4,FALSE),""))</f>
        <v/>
      </c>
      <c r="K95" s="22" t="n"/>
      <c r="L95" s="12">
        <f>IF(COUNTA(A95:F95)=0,"",IF(OR(A95="",B95="",C95="",D95="",E95="",F95="",I95=""),"Conferir campos",IF(OR(COUNTIF($A$5:$A$104,A95)&gt;1,NOT(ISNUMBER(B95)),NOT(ISNUMBER(C95)),NOT(ISNUMBER(G95)),NOT(ISNUMBER(H95)),NOT(ISNUMBER(J95)),B95&lt;'Parâmetros'!$N$5,B95&gt;'Parâmetros'!$N$6,C95&lt;'Parâmetros'!$N$7,H95&gt;'Parâmetros'!$N$8,COUNTIF('Parâmetros'!$K$5:$K$9,I95)=0,IFERROR(VLOOKUP(E95,'Parâmetros'!$A$5:$C$104,3,FALSE),"")&lt;&gt;'Parâmetros'!$K$12,IFERROR(VLOOKUP(F95,'Parâmetros'!$E$5:$I$104,5,FALSE),"")&lt;&gt;'Parâmetros'!$K$12),"Conferir dados",IF(AND(I95&lt;&gt;'Parâmetros'!$K$8,I95&lt;&gt;'Parâmetros'!$K$9,COUNTIFS($B$5:$B$104,B95,$C$5:$C$104,C95,$E$5:$E$104,E95,$I$5:$I$104,"&lt;&gt;"&amp;'Parâmetros'!$K$8,$I$5:$I$104,"&lt;&gt;"&amp;'Parâmetros'!$K$9)&gt;1),"Conferir horário","OK"))))</f>
        <v/>
      </c>
    </row>
    <row r="96" ht="22" customHeight="1">
      <c r="A96" s="16" t="n"/>
      <c r="B96" s="17" t="n"/>
      <c r="C96" s="18" t="n"/>
      <c r="D96" s="16" t="n"/>
      <c r="E96" s="16" t="n"/>
      <c r="F96" s="16" t="n"/>
      <c r="G96" s="15">
        <f>IF(F96="","",IFERROR(VLOOKUP(F96,'Parâmetros'!$E$5:$I$104,3,FALSE),""))</f>
        <v/>
      </c>
      <c r="H96" s="23">
        <f>IF(OR(C96="",NOT(ISNUMBER(G96))),"",IFERROR(C96+G96/1440,""))</f>
        <v/>
      </c>
      <c r="I96" s="20" t="n"/>
      <c r="J96" s="36">
        <f>IF(F96="","",IFERROR(VLOOKUP(F96,'Parâmetros'!$E$5:$I$104,4,FALSE),""))</f>
        <v/>
      </c>
      <c r="K96" s="22" t="n"/>
      <c r="L96" s="14">
        <f>IF(COUNTA(A96:F96)=0,"",IF(OR(A96="",B96="",C96="",D96="",E96="",F96="",I96=""),"Conferir campos",IF(OR(COUNTIF($A$5:$A$104,A96)&gt;1,NOT(ISNUMBER(B96)),NOT(ISNUMBER(C96)),NOT(ISNUMBER(G96)),NOT(ISNUMBER(H96)),NOT(ISNUMBER(J96)),B96&lt;'Parâmetros'!$N$5,B96&gt;'Parâmetros'!$N$6,C96&lt;'Parâmetros'!$N$7,H96&gt;'Parâmetros'!$N$8,COUNTIF('Parâmetros'!$K$5:$K$9,I96)=0,IFERROR(VLOOKUP(E96,'Parâmetros'!$A$5:$C$104,3,FALSE),"")&lt;&gt;'Parâmetros'!$K$12,IFERROR(VLOOKUP(F96,'Parâmetros'!$E$5:$I$104,5,FALSE),"")&lt;&gt;'Parâmetros'!$K$12),"Conferir dados",IF(AND(I96&lt;&gt;'Parâmetros'!$K$8,I96&lt;&gt;'Parâmetros'!$K$9,COUNTIFS($B$5:$B$104,B96,$C$5:$C$104,C96,$E$5:$E$104,E96,$I$5:$I$104,"&lt;&gt;"&amp;'Parâmetros'!$K$8,$I$5:$I$104,"&lt;&gt;"&amp;'Parâmetros'!$K$9)&gt;1),"Conferir horário","OK"))))</f>
        <v/>
      </c>
    </row>
    <row r="97" ht="22" customHeight="1">
      <c r="A97" s="16" t="n"/>
      <c r="B97" s="17" t="n"/>
      <c r="C97" s="18" t="n"/>
      <c r="D97" s="16" t="n"/>
      <c r="E97" s="16" t="n"/>
      <c r="F97" s="16" t="n"/>
      <c r="G97" s="13">
        <f>IF(F97="","",IFERROR(VLOOKUP(F97,'Parâmetros'!$E$5:$I$104,3,FALSE),""))</f>
        <v/>
      </c>
      <c r="H97" s="19">
        <f>IF(OR(C97="",NOT(ISNUMBER(G97))),"",IFERROR(C97+G97/1440,""))</f>
        <v/>
      </c>
      <c r="I97" s="20" t="n"/>
      <c r="J97" s="35">
        <f>IF(F97="","",IFERROR(VLOOKUP(F97,'Parâmetros'!$E$5:$I$104,4,FALSE),""))</f>
        <v/>
      </c>
      <c r="K97" s="22" t="n"/>
      <c r="L97" s="12">
        <f>IF(COUNTA(A97:F97)=0,"",IF(OR(A97="",B97="",C97="",D97="",E97="",F97="",I97=""),"Conferir campos",IF(OR(COUNTIF($A$5:$A$104,A97)&gt;1,NOT(ISNUMBER(B97)),NOT(ISNUMBER(C97)),NOT(ISNUMBER(G97)),NOT(ISNUMBER(H97)),NOT(ISNUMBER(J97)),B97&lt;'Parâmetros'!$N$5,B97&gt;'Parâmetros'!$N$6,C97&lt;'Parâmetros'!$N$7,H97&gt;'Parâmetros'!$N$8,COUNTIF('Parâmetros'!$K$5:$K$9,I97)=0,IFERROR(VLOOKUP(E97,'Parâmetros'!$A$5:$C$104,3,FALSE),"")&lt;&gt;'Parâmetros'!$K$12,IFERROR(VLOOKUP(F97,'Parâmetros'!$E$5:$I$104,5,FALSE),"")&lt;&gt;'Parâmetros'!$K$12),"Conferir dados",IF(AND(I97&lt;&gt;'Parâmetros'!$K$8,I97&lt;&gt;'Parâmetros'!$K$9,COUNTIFS($B$5:$B$104,B97,$C$5:$C$104,C97,$E$5:$E$104,E97,$I$5:$I$104,"&lt;&gt;"&amp;'Parâmetros'!$K$8,$I$5:$I$104,"&lt;&gt;"&amp;'Parâmetros'!$K$9)&gt;1),"Conferir horário","OK"))))</f>
        <v/>
      </c>
    </row>
    <row r="98" ht="22" customHeight="1">
      <c r="A98" s="16" t="n"/>
      <c r="B98" s="17" t="n"/>
      <c r="C98" s="18" t="n"/>
      <c r="D98" s="16" t="n"/>
      <c r="E98" s="16" t="n"/>
      <c r="F98" s="16" t="n"/>
      <c r="G98" s="15">
        <f>IF(F98="","",IFERROR(VLOOKUP(F98,'Parâmetros'!$E$5:$I$104,3,FALSE),""))</f>
        <v/>
      </c>
      <c r="H98" s="23">
        <f>IF(OR(C98="",NOT(ISNUMBER(G98))),"",IFERROR(C98+G98/1440,""))</f>
        <v/>
      </c>
      <c r="I98" s="20" t="n"/>
      <c r="J98" s="36">
        <f>IF(F98="","",IFERROR(VLOOKUP(F98,'Parâmetros'!$E$5:$I$104,4,FALSE),""))</f>
        <v/>
      </c>
      <c r="K98" s="22" t="n"/>
      <c r="L98" s="14">
        <f>IF(COUNTA(A98:F98)=0,"",IF(OR(A98="",B98="",C98="",D98="",E98="",F98="",I98=""),"Conferir campos",IF(OR(COUNTIF($A$5:$A$104,A98)&gt;1,NOT(ISNUMBER(B98)),NOT(ISNUMBER(C98)),NOT(ISNUMBER(G98)),NOT(ISNUMBER(H98)),NOT(ISNUMBER(J98)),B98&lt;'Parâmetros'!$N$5,B98&gt;'Parâmetros'!$N$6,C98&lt;'Parâmetros'!$N$7,H98&gt;'Parâmetros'!$N$8,COUNTIF('Parâmetros'!$K$5:$K$9,I98)=0,IFERROR(VLOOKUP(E98,'Parâmetros'!$A$5:$C$104,3,FALSE),"")&lt;&gt;'Parâmetros'!$K$12,IFERROR(VLOOKUP(F98,'Parâmetros'!$E$5:$I$104,5,FALSE),"")&lt;&gt;'Parâmetros'!$K$12),"Conferir dados",IF(AND(I98&lt;&gt;'Parâmetros'!$K$8,I98&lt;&gt;'Parâmetros'!$K$9,COUNTIFS($B$5:$B$104,B98,$C$5:$C$104,C98,$E$5:$E$104,E98,$I$5:$I$104,"&lt;&gt;"&amp;'Parâmetros'!$K$8,$I$5:$I$104,"&lt;&gt;"&amp;'Parâmetros'!$K$9)&gt;1),"Conferir horário","OK"))))</f>
        <v/>
      </c>
    </row>
    <row r="99" ht="22" customHeight="1">
      <c r="A99" s="16" t="n"/>
      <c r="B99" s="17" t="n"/>
      <c r="C99" s="18" t="n"/>
      <c r="D99" s="16" t="n"/>
      <c r="E99" s="16" t="n"/>
      <c r="F99" s="16" t="n"/>
      <c r="G99" s="13">
        <f>IF(F99="","",IFERROR(VLOOKUP(F99,'Parâmetros'!$E$5:$I$104,3,FALSE),""))</f>
        <v/>
      </c>
      <c r="H99" s="19">
        <f>IF(OR(C99="",NOT(ISNUMBER(G99))),"",IFERROR(C99+G99/1440,""))</f>
        <v/>
      </c>
      <c r="I99" s="20" t="n"/>
      <c r="J99" s="35">
        <f>IF(F99="","",IFERROR(VLOOKUP(F99,'Parâmetros'!$E$5:$I$104,4,FALSE),""))</f>
        <v/>
      </c>
      <c r="K99" s="22" t="n"/>
      <c r="L99" s="12">
        <f>IF(COUNTA(A99:F99)=0,"",IF(OR(A99="",B99="",C99="",D99="",E99="",F99="",I99=""),"Conferir campos",IF(OR(COUNTIF($A$5:$A$104,A99)&gt;1,NOT(ISNUMBER(B99)),NOT(ISNUMBER(C99)),NOT(ISNUMBER(G99)),NOT(ISNUMBER(H99)),NOT(ISNUMBER(J99)),B99&lt;'Parâmetros'!$N$5,B99&gt;'Parâmetros'!$N$6,C99&lt;'Parâmetros'!$N$7,H99&gt;'Parâmetros'!$N$8,COUNTIF('Parâmetros'!$K$5:$K$9,I99)=0,IFERROR(VLOOKUP(E99,'Parâmetros'!$A$5:$C$104,3,FALSE),"")&lt;&gt;'Parâmetros'!$K$12,IFERROR(VLOOKUP(F99,'Parâmetros'!$E$5:$I$104,5,FALSE),"")&lt;&gt;'Parâmetros'!$K$12),"Conferir dados",IF(AND(I99&lt;&gt;'Parâmetros'!$K$8,I99&lt;&gt;'Parâmetros'!$K$9,COUNTIFS($B$5:$B$104,B99,$C$5:$C$104,C99,$E$5:$E$104,E99,$I$5:$I$104,"&lt;&gt;"&amp;'Parâmetros'!$K$8,$I$5:$I$104,"&lt;&gt;"&amp;'Parâmetros'!$K$9)&gt;1),"Conferir horário","OK"))))</f>
        <v/>
      </c>
    </row>
    <row r="100" ht="22" customHeight="1">
      <c r="A100" s="16" t="n"/>
      <c r="B100" s="17" t="n"/>
      <c r="C100" s="18" t="n"/>
      <c r="D100" s="16" t="n"/>
      <c r="E100" s="16" t="n"/>
      <c r="F100" s="16" t="n"/>
      <c r="G100" s="15">
        <f>IF(F100="","",IFERROR(VLOOKUP(F100,'Parâmetros'!$E$5:$I$104,3,FALSE),""))</f>
        <v/>
      </c>
      <c r="H100" s="23">
        <f>IF(OR(C100="",NOT(ISNUMBER(G100))),"",IFERROR(C100+G100/1440,""))</f>
        <v/>
      </c>
      <c r="I100" s="20" t="n"/>
      <c r="J100" s="36">
        <f>IF(F100="","",IFERROR(VLOOKUP(F100,'Parâmetros'!$E$5:$I$104,4,FALSE),""))</f>
        <v/>
      </c>
      <c r="K100" s="22" t="n"/>
      <c r="L100" s="14">
        <f>IF(COUNTA(A100:F100)=0,"",IF(OR(A100="",B100="",C100="",D100="",E100="",F100="",I100=""),"Conferir campos",IF(OR(COUNTIF($A$5:$A$104,A100)&gt;1,NOT(ISNUMBER(B100)),NOT(ISNUMBER(C100)),NOT(ISNUMBER(G100)),NOT(ISNUMBER(H100)),NOT(ISNUMBER(J100)),B100&lt;'Parâmetros'!$N$5,B100&gt;'Parâmetros'!$N$6,C100&lt;'Parâmetros'!$N$7,H100&gt;'Parâmetros'!$N$8,COUNTIF('Parâmetros'!$K$5:$K$9,I100)=0,IFERROR(VLOOKUP(E100,'Parâmetros'!$A$5:$C$104,3,FALSE),"")&lt;&gt;'Parâmetros'!$K$12,IFERROR(VLOOKUP(F100,'Parâmetros'!$E$5:$I$104,5,FALSE),"")&lt;&gt;'Parâmetros'!$K$12),"Conferir dados",IF(AND(I100&lt;&gt;'Parâmetros'!$K$8,I100&lt;&gt;'Parâmetros'!$K$9,COUNTIFS($B$5:$B$104,B100,$C$5:$C$104,C100,$E$5:$E$104,E100,$I$5:$I$104,"&lt;&gt;"&amp;'Parâmetros'!$K$8,$I$5:$I$104,"&lt;&gt;"&amp;'Parâmetros'!$K$9)&gt;1),"Conferir horário","OK"))))</f>
        <v/>
      </c>
    </row>
    <row r="101" ht="22" customHeight="1">
      <c r="A101" s="16" t="n"/>
      <c r="B101" s="17" t="n"/>
      <c r="C101" s="18" t="n"/>
      <c r="D101" s="16" t="n"/>
      <c r="E101" s="16" t="n"/>
      <c r="F101" s="16" t="n"/>
      <c r="G101" s="13">
        <f>IF(F101="","",IFERROR(VLOOKUP(F101,'Parâmetros'!$E$5:$I$104,3,FALSE),""))</f>
        <v/>
      </c>
      <c r="H101" s="19">
        <f>IF(OR(C101="",NOT(ISNUMBER(G101))),"",IFERROR(C101+G101/1440,""))</f>
        <v/>
      </c>
      <c r="I101" s="20" t="n"/>
      <c r="J101" s="35">
        <f>IF(F101="","",IFERROR(VLOOKUP(F101,'Parâmetros'!$E$5:$I$104,4,FALSE),""))</f>
        <v/>
      </c>
      <c r="K101" s="22" t="n"/>
      <c r="L101" s="12">
        <f>IF(COUNTA(A101:F101)=0,"",IF(OR(A101="",B101="",C101="",D101="",E101="",F101="",I101=""),"Conferir campos",IF(OR(COUNTIF($A$5:$A$104,A101)&gt;1,NOT(ISNUMBER(B101)),NOT(ISNUMBER(C101)),NOT(ISNUMBER(G101)),NOT(ISNUMBER(H101)),NOT(ISNUMBER(J101)),B101&lt;'Parâmetros'!$N$5,B101&gt;'Parâmetros'!$N$6,C101&lt;'Parâmetros'!$N$7,H101&gt;'Parâmetros'!$N$8,COUNTIF('Parâmetros'!$K$5:$K$9,I101)=0,IFERROR(VLOOKUP(E101,'Parâmetros'!$A$5:$C$104,3,FALSE),"")&lt;&gt;'Parâmetros'!$K$12,IFERROR(VLOOKUP(F101,'Parâmetros'!$E$5:$I$104,5,FALSE),"")&lt;&gt;'Parâmetros'!$K$12),"Conferir dados",IF(AND(I101&lt;&gt;'Parâmetros'!$K$8,I101&lt;&gt;'Parâmetros'!$K$9,COUNTIFS($B$5:$B$104,B101,$C$5:$C$104,C101,$E$5:$E$104,E101,$I$5:$I$104,"&lt;&gt;"&amp;'Parâmetros'!$K$8,$I$5:$I$104,"&lt;&gt;"&amp;'Parâmetros'!$K$9)&gt;1),"Conferir horário","OK"))))</f>
        <v/>
      </c>
    </row>
    <row r="102" ht="22" customHeight="1">
      <c r="A102" s="16" t="n"/>
      <c r="B102" s="17" t="n"/>
      <c r="C102" s="18" t="n"/>
      <c r="D102" s="16" t="n"/>
      <c r="E102" s="16" t="n"/>
      <c r="F102" s="16" t="n"/>
      <c r="G102" s="15">
        <f>IF(F102="","",IFERROR(VLOOKUP(F102,'Parâmetros'!$E$5:$I$104,3,FALSE),""))</f>
        <v/>
      </c>
      <c r="H102" s="23">
        <f>IF(OR(C102="",NOT(ISNUMBER(G102))),"",IFERROR(C102+G102/1440,""))</f>
        <v/>
      </c>
      <c r="I102" s="20" t="n"/>
      <c r="J102" s="36">
        <f>IF(F102="","",IFERROR(VLOOKUP(F102,'Parâmetros'!$E$5:$I$104,4,FALSE),""))</f>
        <v/>
      </c>
      <c r="K102" s="22" t="n"/>
      <c r="L102" s="14">
        <f>IF(COUNTA(A102:F102)=0,"",IF(OR(A102="",B102="",C102="",D102="",E102="",F102="",I102=""),"Conferir campos",IF(OR(COUNTIF($A$5:$A$104,A102)&gt;1,NOT(ISNUMBER(B102)),NOT(ISNUMBER(C102)),NOT(ISNUMBER(G102)),NOT(ISNUMBER(H102)),NOT(ISNUMBER(J102)),B102&lt;'Parâmetros'!$N$5,B102&gt;'Parâmetros'!$N$6,C102&lt;'Parâmetros'!$N$7,H102&gt;'Parâmetros'!$N$8,COUNTIF('Parâmetros'!$K$5:$K$9,I102)=0,IFERROR(VLOOKUP(E102,'Parâmetros'!$A$5:$C$104,3,FALSE),"")&lt;&gt;'Parâmetros'!$K$12,IFERROR(VLOOKUP(F102,'Parâmetros'!$E$5:$I$104,5,FALSE),"")&lt;&gt;'Parâmetros'!$K$12),"Conferir dados",IF(AND(I102&lt;&gt;'Parâmetros'!$K$8,I102&lt;&gt;'Parâmetros'!$K$9,COUNTIFS($B$5:$B$104,B102,$C$5:$C$104,C102,$E$5:$E$104,E102,$I$5:$I$104,"&lt;&gt;"&amp;'Parâmetros'!$K$8,$I$5:$I$104,"&lt;&gt;"&amp;'Parâmetros'!$K$9)&gt;1),"Conferir horário","OK"))))</f>
        <v/>
      </c>
    </row>
    <row r="103" ht="22" customHeight="1">
      <c r="A103" s="16" t="n"/>
      <c r="B103" s="17" t="n"/>
      <c r="C103" s="18" t="n"/>
      <c r="D103" s="16" t="n"/>
      <c r="E103" s="16" t="n"/>
      <c r="F103" s="16" t="n"/>
      <c r="G103" s="13">
        <f>IF(F103="","",IFERROR(VLOOKUP(F103,'Parâmetros'!$E$5:$I$104,3,FALSE),""))</f>
        <v/>
      </c>
      <c r="H103" s="19">
        <f>IF(OR(C103="",NOT(ISNUMBER(G103))),"",IFERROR(C103+G103/1440,""))</f>
        <v/>
      </c>
      <c r="I103" s="20" t="n"/>
      <c r="J103" s="35">
        <f>IF(F103="","",IFERROR(VLOOKUP(F103,'Parâmetros'!$E$5:$I$104,4,FALSE),""))</f>
        <v/>
      </c>
      <c r="K103" s="22" t="n"/>
      <c r="L103" s="12">
        <f>IF(COUNTA(A103:F103)=0,"",IF(OR(A103="",B103="",C103="",D103="",E103="",F103="",I103=""),"Conferir campos",IF(OR(COUNTIF($A$5:$A$104,A103)&gt;1,NOT(ISNUMBER(B103)),NOT(ISNUMBER(C103)),NOT(ISNUMBER(G103)),NOT(ISNUMBER(H103)),NOT(ISNUMBER(J103)),B103&lt;'Parâmetros'!$N$5,B103&gt;'Parâmetros'!$N$6,C103&lt;'Parâmetros'!$N$7,H103&gt;'Parâmetros'!$N$8,COUNTIF('Parâmetros'!$K$5:$K$9,I103)=0,IFERROR(VLOOKUP(E103,'Parâmetros'!$A$5:$C$104,3,FALSE),"")&lt;&gt;'Parâmetros'!$K$12,IFERROR(VLOOKUP(F103,'Parâmetros'!$E$5:$I$104,5,FALSE),"")&lt;&gt;'Parâmetros'!$K$12),"Conferir dados",IF(AND(I103&lt;&gt;'Parâmetros'!$K$8,I103&lt;&gt;'Parâmetros'!$K$9,COUNTIFS($B$5:$B$104,B103,$C$5:$C$104,C103,$E$5:$E$104,E103,$I$5:$I$104,"&lt;&gt;"&amp;'Parâmetros'!$K$8,$I$5:$I$104,"&lt;&gt;"&amp;'Parâmetros'!$K$9)&gt;1),"Conferir horário","OK"))))</f>
        <v/>
      </c>
    </row>
    <row r="104" ht="22" customHeight="1">
      <c r="A104" s="16" t="n"/>
      <c r="B104" s="17" t="n"/>
      <c r="C104" s="18" t="n"/>
      <c r="D104" s="16" t="n"/>
      <c r="E104" s="16" t="n"/>
      <c r="F104" s="16" t="n"/>
      <c r="G104" s="15">
        <f>IF(F104="","",IFERROR(VLOOKUP(F104,'Parâmetros'!$E$5:$I$104,3,FALSE),""))</f>
        <v/>
      </c>
      <c r="H104" s="23">
        <f>IF(OR(C104="",NOT(ISNUMBER(G104))),"",IFERROR(C104+G104/1440,""))</f>
        <v/>
      </c>
      <c r="I104" s="20" t="n"/>
      <c r="J104" s="36">
        <f>IF(F104="","",IFERROR(VLOOKUP(F104,'Parâmetros'!$E$5:$I$104,4,FALSE),""))</f>
        <v/>
      </c>
      <c r="K104" s="22" t="n"/>
      <c r="L104" s="14">
        <f>IF(COUNTA(A104:F104)=0,"",IF(OR(A104="",B104="",C104="",D104="",E104="",F104="",I104=""),"Conferir campos",IF(OR(COUNTIF($A$5:$A$104,A104)&gt;1,NOT(ISNUMBER(B104)),NOT(ISNUMBER(C104)),NOT(ISNUMBER(G104)),NOT(ISNUMBER(H104)),NOT(ISNUMBER(J104)),B104&lt;'Parâmetros'!$N$5,B104&gt;'Parâmetros'!$N$6,C104&lt;'Parâmetros'!$N$7,H104&gt;'Parâmetros'!$N$8,COUNTIF('Parâmetros'!$K$5:$K$9,I104)=0,IFERROR(VLOOKUP(E104,'Parâmetros'!$A$5:$C$104,3,FALSE),"")&lt;&gt;'Parâmetros'!$K$12,IFERROR(VLOOKUP(F104,'Parâmetros'!$E$5:$I$104,5,FALSE),"")&lt;&gt;'Parâmetros'!$K$12),"Conferir dados",IF(AND(I104&lt;&gt;'Parâmetros'!$K$8,I104&lt;&gt;'Parâmetros'!$K$9,COUNTIFS($B$5:$B$104,B104,$C$5:$C$104,C104,$E$5:$E$104,E104,$I$5:$I$104,"&lt;&gt;"&amp;'Parâmetros'!$K$8,$I$5:$I$104,"&lt;&gt;"&amp;'Parâmetros'!$K$9)&gt;1),"Conferir horário","OK"))))</f>
        <v/>
      </c>
    </row>
  </sheetData>
  <autoFilter ref="A4:L104"/>
  <mergeCells count="1">
    <mergeCell ref="A1:L1"/>
  </mergeCells>
  <conditionalFormatting sqref="L5:L104">
    <cfRule type="expression" priority="1" dxfId="0">
      <formula>LEFT($L5,8)="Conferir"</formula>
    </cfRule>
    <cfRule type="expression" priority="2" dxfId="1">
      <formula>$L5="OK"</formula>
    </cfRule>
  </conditionalFormatting>
  <dataValidations count="5">
    <dataValidation sqref="E5:E104" showDropDown="0" showInputMessage="1" showErrorMessage="1" allowBlank="0" errorTitle="Profissional inválido" error="Selecione um profissional da lista de parâmetros." promptTitle="Profissional" prompt="Escolha um nome fictício cadastrado." type="list">
      <formula1>INDIRECT("'Parâmetros'!$A$5:$A$104")</formula1>
    </dataValidation>
    <dataValidation sqref="F5:F104" showDropDown="0" showInputMessage="0" showErrorMessage="1" allowBlank="0" errorTitle="Serviço inválido" error="Selecione um serviço da lista de parâmetros." type="list">
      <formula1>INDIRECT("'Parâmetros'!$E$5:$E$104")</formula1>
    </dataValidation>
    <dataValidation sqref="I5:I104" showDropDown="0" showInputMessage="0" showErrorMessage="1" allowBlank="0" errorTitle="Status inválido" error="Selecione um status disponível na lista." type="list">
      <formula1>INDIRECT("'Parâmetros'!$K$5:$K$9")</formula1>
    </dataValidation>
    <dataValidation sqref="B5:B104" showDropDown="0" showInputMessage="0" showErrorMessage="1" allowBlank="0" errorTitle="Data fora do período" error="Informe uma data dentro do período visível em Parâmetros." type="date" operator="between">
      <formula1>INDIRECT("'Parâmetros'!$N$5")</formula1>
      <formula2>INDIRECT("'Parâmetros'!$N$6")</formula2>
    </dataValidation>
    <dataValidation sqref="C5:C104" showDropDown="0" showInputMessage="0" showErrorMessage="1" allowBlank="0" errorTitle="Horário fora do limite" error="Informe um horário dentro dos limites visíveis em Parâmetros." type="time" operator="between">
      <formula1>INDIRECT("'Parâmetros'!$N$7")</formula1>
      <formula2>INDIRECT("'Parâmetros'!$N$8")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4" customWidth="1" min="3" max="3"/>
    <col width="3" customWidth="1" min="4" max="4"/>
    <col width="27" customWidth="1" min="5" max="5"/>
    <col width="12" customWidth="1" min="6" max="6"/>
    <col width="15" customWidth="1" min="7" max="7"/>
    <col width="20" customWidth="1" min="8" max="8"/>
    <col width="14" customWidth="1" min="9" max="9"/>
    <col width="3" customWidth="1" min="10" max="10"/>
    <col width="21" customWidth="1" min="11" max="11"/>
    <col width="3" customWidth="1" min="12" max="12"/>
    <col width="28" customWidth="1" min="13" max="13"/>
    <col width="19" customWidth="1" min="14" max="14"/>
  </cols>
  <sheetData>
    <row r="1" ht="30" customHeight="1">
      <c r="A1" s="1" t="inlineStr">
        <is>
          <t>Parâmetros da agenda</t>
        </is>
      </c>
    </row>
    <row r="2" ht="22" customHeight="1">
      <c r="A2" s="3" t="inlineStr">
        <is>
          <t>Listas e limites de planejamento editáveis. Todos os nomes e exemplos são fictícios.</t>
        </is>
      </c>
    </row>
    <row r="3">
      <c r="A3" s="25" t="inlineStr">
        <is>
          <t>Profissionais</t>
        </is>
      </c>
      <c r="B3" s="25" t="n"/>
      <c r="C3" s="25" t="n"/>
      <c r="E3" s="25" t="inlineStr">
        <is>
          <t>Serviços</t>
        </is>
      </c>
      <c r="F3" s="25" t="n"/>
      <c r="G3" s="25" t="n"/>
      <c r="H3" s="25" t="n"/>
      <c r="I3" s="25" t="n"/>
      <c r="K3" s="25" t="inlineStr">
        <is>
          <t>Estados estáveis</t>
        </is>
      </c>
      <c r="M3" s="25" t="inlineStr">
        <is>
          <t>Limites de planejamento</t>
        </is>
      </c>
      <c r="N3" s="25" t="n"/>
    </row>
    <row r="4" ht="24" customHeight="1">
      <c r="A4" s="4" t="inlineStr">
        <is>
          <t>Profissional</t>
        </is>
      </c>
      <c r="B4" s="4" t="inlineStr">
        <is>
          <t>Código</t>
        </is>
      </c>
      <c r="C4" s="4" t="inlineStr">
        <is>
          <t>Situação</t>
        </is>
      </c>
      <c r="E4" s="4" t="inlineStr">
        <is>
          <t>Serviço</t>
        </is>
      </c>
      <c r="F4" s="4" t="inlineStr">
        <is>
          <t>Código</t>
        </is>
      </c>
      <c r="G4" s="4" t="inlineStr">
        <is>
          <t>Duração (min)</t>
        </is>
      </c>
      <c r="H4" s="4" t="inlineStr">
        <is>
          <t>Valor de referência</t>
        </is>
      </c>
      <c r="I4" s="4" t="inlineStr">
        <is>
          <t>Situação</t>
        </is>
      </c>
      <c r="K4" s="4" t="inlineStr">
        <is>
          <t>Status da agenda</t>
        </is>
      </c>
      <c r="M4" s="4" t="inlineStr">
        <is>
          <t>Premissa</t>
        </is>
      </c>
      <c r="N4" s="4" t="inlineStr">
        <is>
          <t>Valor</t>
        </is>
      </c>
    </row>
    <row r="5" ht="21" customHeight="1">
      <c r="A5" s="16" t="inlineStr">
        <is>
          <t>Profissional Aurora</t>
        </is>
      </c>
      <c r="B5" s="16" t="inlineStr">
        <is>
          <t>PF-001</t>
        </is>
      </c>
      <c r="C5" s="16" t="inlineStr">
        <is>
          <t>Ativo</t>
        </is>
      </c>
      <c r="E5" s="16" t="inlineStr">
        <is>
          <t>Corte feminino</t>
        </is>
      </c>
      <c r="F5" s="16" t="inlineStr">
        <is>
          <t>SV-001</t>
        </is>
      </c>
      <c r="G5" s="26" t="n">
        <v>60</v>
      </c>
      <c r="H5" s="37" t="n">
        <v>95</v>
      </c>
      <c r="I5" s="16" t="inlineStr">
        <is>
          <t>Ativo</t>
        </is>
      </c>
      <c r="K5" s="16" t="inlineStr">
        <is>
          <t>Agendado</t>
        </is>
      </c>
      <c r="M5" s="16" t="inlineStr">
        <is>
          <t>Data inicial</t>
        </is>
      </c>
      <c r="N5" s="28" t="n">
        <v>46267</v>
      </c>
    </row>
    <row r="6" ht="21" customHeight="1">
      <c r="A6" s="16" t="inlineStr">
        <is>
          <t>Profissional Cacau</t>
        </is>
      </c>
      <c r="B6" s="16" t="inlineStr">
        <is>
          <t>PF-002</t>
        </is>
      </c>
      <c r="C6" s="16" t="inlineStr">
        <is>
          <t>Ativo</t>
        </is>
      </c>
      <c r="E6" s="16" t="inlineStr">
        <is>
          <t>Escova</t>
        </is>
      </c>
      <c r="F6" s="16" t="inlineStr">
        <is>
          <t>SV-002</t>
        </is>
      </c>
      <c r="G6" s="26" t="n">
        <v>45</v>
      </c>
      <c r="H6" s="37" t="n">
        <v>70</v>
      </c>
      <c r="I6" s="16" t="inlineStr">
        <is>
          <t>Ativo</t>
        </is>
      </c>
      <c r="K6" s="16" t="inlineStr">
        <is>
          <t>Confirmado</t>
        </is>
      </c>
      <c r="M6" s="16" t="inlineStr">
        <is>
          <t>Data final</t>
        </is>
      </c>
      <c r="N6" s="28" t="n">
        <v>46304</v>
      </c>
    </row>
    <row r="7" ht="21" customHeight="1">
      <c r="A7" s="16" t="inlineStr">
        <is>
          <t>Profissional Ipê</t>
        </is>
      </c>
      <c r="B7" s="16" t="inlineStr">
        <is>
          <t>PF-003</t>
        </is>
      </c>
      <c r="C7" s="16" t="inlineStr">
        <is>
          <t>Ativo</t>
        </is>
      </c>
      <c r="E7" s="16" t="inlineStr">
        <is>
          <t>Manicure</t>
        </is>
      </c>
      <c r="F7" s="16" t="inlineStr">
        <is>
          <t>SV-003</t>
        </is>
      </c>
      <c r="G7" s="26" t="n">
        <v>45</v>
      </c>
      <c r="H7" s="37" t="n">
        <v>45</v>
      </c>
      <c r="I7" s="16" t="inlineStr">
        <is>
          <t>Ativo</t>
        </is>
      </c>
      <c r="K7" s="16" t="inlineStr">
        <is>
          <t>Concluído</t>
        </is>
      </c>
      <c r="M7" s="16" t="inlineStr">
        <is>
          <t>Horário de abertura</t>
        </is>
      </c>
      <c r="N7" s="29" t="n">
        <v>0.3333333333333333</v>
      </c>
    </row>
    <row r="8" ht="21" customHeight="1">
      <c r="A8" s="16" t="inlineStr">
        <is>
          <t>Profissional Lua</t>
        </is>
      </c>
      <c r="B8" s="16" t="inlineStr">
        <is>
          <t>PF-004</t>
        </is>
      </c>
      <c r="C8" s="16" t="inlineStr">
        <is>
          <t>Ativo</t>
        </is>
      </c>
      <c r="E8" s="16" t="inlineStr">
        <is>
          <t>Pedicure</t>
        </is>
      </c>
      <c r="F8" s="16" t="inlineStr">
        <is>
          <t>SV-004</t>
        </is>
      </c>
      <c r="G8" s="26" t="n">
        <v>50</v>
      </c>
      <c r="H8" s="37" t="n">
        <v>50</v>
      </c>
      <c r="I8" s="16" t="inlineStr">
        <is>
          <t>Ativo</t>
        </is>
      </c>
      <c r="K8" s="16" t="inlineStr">
        <is>
          <t>Cancelado</t>
        </is>
      </c>
      <c r="M8" s="16" t="inlineStr">
        <is>
          <t>Horário de encerramento</t>
        </is>
      </c>
      <c r="N8" s="29" t="n">
        <v>0.8333333333333334</v>
      </c>
    </row>
    <row r="9" ht="21" customHeight="1">
      <c r="A9" s="16" t="inlineStr">
        <is>
          <t>Profissional Sol</t>
        </is>
      </c>
      <c r="B9" s="16" t="inlineStr">
        <is>
          <t>PF-005</t>
        </is>
      </c>
      <c r="C9" s="16" t="inlineStr">
        <is>
          <t>Ativo</t>
        </is>
      </c>
      <c r="E9" s="16" t="inlineStr">
        <is>
          <t>Design de sobrancelhas</t>
        </is>
      </c>
      <c r="F9" s="16" t="inlineStr">
        <is>
          <t>SV-005</t>
        </is>
      </c>
      <c r="G9" s="26" t="n">
        <v>30</v>
      </c>
      <c r="H9" s="37" t="n">
        <v>40</v>
      </c>
      <c r="I9" s="16" t="inlineStr">
        <is>
          <t>Ativo</t>
        </is>
      </c>
      <c r="K9" s="16" t="inlineStr">
        <is>
          <t>Não compareceu</t>
        </is>
      </c>
      <c r="M9" s="16" t="inlineStr">
        <is>
          <t>Duração mínima (min)</t>
        </is>
      </c>
      <c r="N9" s="30" t="n">
        <v>15</v>
      </c>
    </row>
    <row r="10" ht="21" customHeight="1">
      <c r="A10" s="16" t="inlineStr">
        <is>
          <t>Profissional Violeta</t>
        </is>
      </c>
      <c r="B10" s="16" t="inlineStr">
        <is>
          <t>PF-006</t>
        </is>
      </c>
      <c r="C10" s="16" t="inlineStr">
        <is>
          <t>Ativo</t>
        </is>
      </c>
      <c r="E10" s="16" t="inlineStr">
        <is>
          <t>Barba</t>
        </is>
      </c>
      <c r="F10" s="16" t="inlineStr">
        <is>
          <t>SV-006</t>
        </is>
      </c>
      <c r="G10" s="26" t="n">
        <v>30</v>
      </c>
      <c r="H10" s="37" t="n">
        <v>45</v>
      </c>
      <c r="I10" s="16" t="inlineStr">
        <is>
          <t>Ativo</t>
        </is>
      </c>
      <c r="M10" s="16" t="inlineStr">
        <is>
          <t>Duração máxima (min)</t>
        </is>
      </c>
      <c r="N10" s="30" t="n">
        <v>480</v>
      </c>
    </row>
    <row r="11" ht="21" customHeight="1">
      <c r="A11" s="16" t="inlineStr">
        <is>
          <t>Profissional Brisa</t>
        </is>
      </c>
      <c r="B11" s="16" t="inlineStr">
        <is>
          <t>PF-007</t>
        </is>
      </c>
      <c r="C11" s="16" t="inlineStr">
        <is>
          <t>Ativo</t>
        </is>
      </c>
      <c r="E11" s="16" t="inlineStr">
        <is>
          <t>Hidratação capilar</t>
        </is>
      </c>
      <c r="F11" s="16" t="inlineStr">
        <is>
          <t>SV-007</t>
        </is>
      </c>
      <c r="G11" s="26" t="n">
        <v>60</v>
      </c>
      <c r="H11" s="37" t="n">
        <v>110</v>
      </c>
      <c r="I11" s="16" t="inlineStr">
        <is>
          <t>Ativo</t>
        </is>
      </c>
      <c r="K11" s="4" t="inlineStr">
        <is>
          <t>Situação de cadastro</t>
        </is>
      </c>
      <c r="M11" s="16" t="inlineStr">
        <is>
          <t>Valor máximo de referência</t>
        </is>
      </c>
      <c r="N11" s="38" t="n">
        <v>2000</v>
      </c>
    </row>
    <row r="12" ht="21" customHeight="1">
      <c r="A12" s="16" t="inlineStr">
        <is>
          <t>Profissional Névoa</t>
        </is>
      </c>
      <c r="B12" s="16" t="inlineStr">
        <is>
          <t>PF-008</t>
        </is>
      </c>
      <c r="C12" s="16" t="inlineStr">
        <is>
          <t>Inativo</t>
        </is>
      </c>
      <c r="E12" s="16" t="inlineStr">
        <is>
          <t>Penteado</t>
        </is>
      </c>
      <c r="F12" s="16" t="inlineStr">
        <is>
          <t>SV-008</t>
        </is>
      </c>
      <c r="G12" s="26" t="n">
        <v>90</v>
      </c>
      <c r="H12" s="37" t="n">
        <v>160</v>
      </c>
      <c r="I12" s="16" t="inlineStr">
        <is>
          <t>Ativo</t>
        </is>
      </c>
      <c r="K12" s="16" t="inlineStr">
        <is>
          <t>Ativo</t>
        </is>
      </c>
    </row>
    <row r="13" ht="21" customHeight="1">
      <c r="A13" s="16" t="n"/>
      <c r="B13" s="16" t="n"/>
      <c r="C13" s="16" t="n"/>
      <c r="E13" s="16" t="n"/>
      <c r="F13" s="16" t="n"/>
      <c r="G13" s="26" t="n"/>
      <c r="H13" s="37" t="n"/>
      <c r="I13" s="16" t="n"/>
      <c r="K13" s="16" t="inlineStr">
        <is>
          <t>Inativo</t>
        </is>
      </c>
    </row>
    <row r="14" ht="21" customHeight="1">
      <c r="A14" s="16" t="n"/>
      <c r="B14" s="16" t="n"/>
      <c r="C14" s="16" t="n"/>
      <c r="E14" s="16" t="n"/>
      <c r="F14" s="16" t="n"/>
      <c r="G14" s="26" t="n"/>
      <c r="H14" s="37" t="n"/>
      <c r="I14" s="16" t="n"/>
    </row>
    <row r="15" ht="21" customHeight="1">
      <c r="A15" s="16" t="n"/>
      <c r="B15" s="16" t="n"/>
      <c r="C15" s="16" t="n"/>
      <c r="E15" s="16" t="n"/>
      <c r="F15" s="16" t="n"/>
      <c r="G15" s="26" t="n"/>
      <c r="H15" s="37" t="n"/>
      <c r="I15" s="16" t="n"/>
    </row>
    <row r="16" ht="21" customHeight="1">
      <c r="A16" s="16" t="n"/>
      <c r="B16" s="16" t="n"/>
      <c r="C16" s="16" t="n"/>
      <c r="E16" s="16" t="n"/>
      <c r="F16" s="16" t="n"/>
      <c r="G16" s="26" t="n"/>
      <c r="H16" s="37" t="n"/>
      <c r="I16" s="16" t="n"/>
    </row>
    <row r="17" ht="21" customHeight="1">
      <c r="A17" s="16" t="n"/>
      <c r="B17" s="16" t="n"/>
      <c r="C17" s="16" t="n"/>
      <c r="E17" s="16" t="n"/>
      <c r="F17" s="16" t="n"/>
      <c r="G17" s="26" t="n"/>
      <c r="H17" s="37" t="n"/>
      <c r="I17" s="16" t="n"/>
    </row>
    <row r="18" ht="21" customHeight="1">
      <c r="A18" s="16" t="n"/>
      <c r="B18" s="16" t="n"/>
      <c r="C18" s="16" t="n"/>
      <c r="E18" s="16" t="n"/>
      <c r="F18" s="16" t="n"/>
      <c r="G18" s="26" t="n"/>
      <c r="H18" s="37" t="n"/>
      <c r="I18" s="16" t="n"/>
    </row>
    <row r="19" ht="21" customHeight="1">
      <c r="A19" s="16" t="n"/>
      <c r="B19" s="16" t="n"/>
      <c r="C19" s="16" t="n"/>
      <c r="E19" s="16" t="n"/>
      <c r="F19" s="16" t="n"/>
      <c r="G19" s="26" t="n"/>
      <c r="H19" s="37" t="n"/>
      <c r="I19" s="16" t="n"/>
    </row>
    <row r="20" ht="21" customHeight="1">
      <c r="A20" s="16" t="n"/>
      <c r="B20" s="16" t="n"/>
      <c r="C20" s="16" t="n"/>
      <c r="E20" s="16" t="n"/>
      <c r="F20" s="16" t="n"/>
      <c r="G20" s="26" t="n"/>
      <c r="H20" s="37" t="n"/>
      <c r="I20" s="16" t="n"/>
    </row>
    <row r="21" ht="21" customHeight="1">
      <c r="A21" s="16" t="n"/>
      <c r="B21" s="16" t="n"/>
      <c r="C21" s="16" t="n"/>
      <c r="E21" s="16" t="n"/>
      <c r="F21" s="16" t="n"/>
      <c r="G21" s="26" t="n"/>
      <c r="H21" s="37" t="n"/>
      <c r="I21" s="16" t="n"/>
    </row>
    <row r="22" ht="21" customHeight="1">
      <c r="A22" s="16" t="n"/>
      <c r="B22" s="16" t="n"/>
      <c r="C22" s="16" t="n"/>
      <c r="E22" s="16" t="n"/>
      <c r="F22" s="16" t="n"/>
      <c r="G22" s="26" t="n"/>
      <c r="H22" s="37" t="n"/>
      <c r="I22" s="16" t="n"/>
    </row>
    <row r="23" ht="21" customHeight="1">
      <c r="A23" s="16" t="n"/>
      <c r="B23" s="16" t="n"/>
      <c r="C23" s="16" t="n"/>
      <c r="E23" s="16" t="n"/>
      <c r="F23" s="16" t="n"/>
      <c r="G23" s="26" t="n"/>
      <c r="H23" s="37" t="n"/>
      <c r="I23" s="16" t="n"/>
    </row>
    <row r="24" ht="21" customHeight="1">
      <c r="A24" s="16" t="n"/>
      <c r="B24" s="16" t="n"/>
      <c r="C24" s="16" t="n"/>
      <c r="E24" s="16" t="n"/>
      <c r="F24" s="16" t="n"/>
      <c r="G24" s="26" t="n"/>
      <c r="H24" s="37" t="n"/>
      <c r="I24" s="16" t="n"/>
    </row>
    <row r="25" ht="21" customHeight="1">
      <c r="A25" s="16" t="n"/>
      <c r="B25" s="16" t="n"/>
      <c r="C25" s="16" t="n"/>
      <c r="E25" s="16" t="n"/>
      <c r="F25" s="16" t="n"/>
      <c r="G25" s="26" t="n"/>
      <c r="H25" s="37" t="n"/>
      <c r="I25" s="16" t="n"/>
    </row>
    <row r="26" ht="21" customHeight="1">
      <c r="A26" s="16" t="n"/>
      <c r="B26" s="16" t="n"/>
      <c r="C26" s="16" t="n"/>
      <c r="E26" s="16" t="n"/>
      <c r="F26" s="16" t="n"/>
      <c r="G26" s="26" t="n"/>
      <c r="H26" s="37" t="n"/>
      <c r="I26" s="16" t="n"/>
    </row>
    <row r="27" ht="21" customHeight="1">
      <c r="A27" s="16" t="n"/>
      <c r="B27" s="16" t="n"/>
      <c r="C27" s="16" t="n"/>
      <c r="E27" s="16" t="n"/>
      <c r="F27" s="16" t="n"/>
      <c r="G27" s="26" t="n"/>
      <c r="H27" s="37" t="n"/>
      <c r="I27" s="16" t="n"/>
    </row>
    <row r="28" ht="21" customHeight="1">
      <c r="A28" s="16" t="n"/>
      <c r="B28" s="16" t="n"/>
      <c r="C28" s="16" t="n"/>
      <c r="E28" s="16" t="n"/>
      <c r="F28" s="16" t="n"/>
      <c r="G28" s="26" t="n"/>
      <c r="H28" s="37" t="n"/>
      <c r="I28" s="16" t="n"/>
    </row>
    <row r="29" ht="21" customHeight="1">
      <c r="A29" s="16" t="n"/>
      <c r="B29" s="16" t="n"/>
      <c r="C29" s="16" t="n"/>
      <c r="E29" s="16" t="n"/>
      <c r="F29" s="16" t="n"/>
      <c r="G29" s="26" t="n"/>
      <c r="H29" s="37" t="n"/>
      <c r="I29" s="16" t="n"/>
    </row>
    <row r="30" ht="21" customHeight="1">
      <c r="A30" s="16" t="n"/>
      <c r="B30" s="16" t="n"/>
      <c r="C30" s="16" t="n"/>
      <c r="E30" s="16" t="n"/>
      <c r="F30" s="16" t="n"/>
      <c r="G30" s="26" t="n"/>
      <c r="H30" s="37" t="n"/>
      <c r="I30" s="16" t="n"/>
    </row>
    <row r="31" ht="21" customHeight="1">
      <c r="A31" s="16" t="n"/>
      <c r="B31" s="16" t="n"/>
      <c r="C31" s="16" t="n"/>
      <c r="E31" s="16" t="n"/>
      <c r="F31" s="16" t="n"/>
      <c r="G31" s="26" t="n"/>
      <c r="H31" s="37" t="n"/>
      <c r="I31" s="16" t="n"/>
    </row>
    <row r="32" ht="21" customHeight="1">
      <c r="A32" s="16" t="n"/>
      <c r="B32" s="16" t="n"/>
      <c r="C32" s="16" t="n"/>
      <c r="E32" s="16" t="n"/>
      <c r="F32" s="16" t="n"/>
      <c r="G32" s="26" t="n"/>
      <c r="H32" s="37" t="n"/>
      <c r="I32" s="16" t="n"/>
    </row>
    <row r="33" ht="21" customHeight="1">
      <c r="A33" s="16" t="n"/>
      <c r="B33" s="16" t="n"/>
      <c r="C33" s="16" t="n"/>
      <c r="E33" s="16" t="n"/>
      <c r="F33" s="16" t="n"/>
      <c r="G33" s="26" t="n"/>
      <c r="H33" s="37" t="n"/>
      <c r="I33" s="16" t="n"/>
    </row>
    <row r="34" ht="21" customHeight="1">
      <c r="A34" s="16" t="n"/>
      <c r="B34" s="16" t="n"/>
      <c r="C34" s="16" t="n"/>
      <c r="E34" s="16" t="n"/>
      <c r="F34" s="16" t="n"/>
      <c r="G34" s="26" t="n"/>
      <c r="H34" s="37" t="n"/>
      <c r="I34" s="16" t="n"/>
    </row>
    <row r="35" ht="21" customHeight="1">
      <c r="A35" s="16" t="n"/>
      <c r="B35" s="16" t="n"/>
      <c r="C35" s="16" t="n"/>
      <c r="E35" s="16" t="n"/>
      <c r="F35" s="16" t="n"/>
      <c r="G35" s="26" t="n"/>
      <c r="H35" s="37" t="n"/>
      <c r="I35" s="16" t="n"/>
    </row>
    <row r="36" ht="21" customHeight="1">
      <c r="A36" s="16" t="n"/>
      <c r="B36" s="16" t="n"/>
      <c r="C36" s="16" t="n"/>
      <c r="E36" s="16" t="n"/>
      <c r="F36" s="16" t="n"/>
      <c r="G36" s="26" t="n"/>
      <c r="H36" s="37" t="n"/>
      <c r="I36" s="16" t="n"/>
    </row>
    <row r="37" ht="21" customHeight="1">
      <c r="A37" s="16" t="n"/>
      <c r="B37" s="16" t="n"/>
      <c r="C37" s="16" t="n"/>
      <c r="E37" s="16" t="n"/>
      <c r="F37" s="16" t="n"/>
      <c r="G37" s="26" t="n"/>
      <c r="H37" s="37" t="n"/>
      <c r="I37" s="16" t="n"/>
    </row>
    <row r="38" ht="21" customHeight="1">
      <c r="A38" s="16" t="n"/>
      <c r="B38" s="16" t="n"/>
      <c r="C38" s="16" t="n"/>
      <c r="E38" s="16" t="n"/>
      <c r="F38" s="16" t="n"/>
      <c r="G38" s="26" t="n"/>
      <c r="H38" s="37" t="n"/>
      <c r="I38" s="16" t="n"/>
    </row>
    <row r="39" ht="21" customHeight="1">
      <c r="A39" s="16" t="n"/>
      <c r="B39" s="16" t="n"/>
      <c r="C39" s="16" t="n"/>
      <c r="E39" s="16" t="n"/>
      <c r="F39" s="16" t="n"/>
      <c r="G39" s="26" t="n"/>
      <c r="H39" s="37" t="n"/>
      <c r="I39" s="16" t="n"/>
    </row>
    <row r="40" ht="21" customHeight="1">
      <c r="A40" s="16" t="n"/>
      <c r="B40" s="16" t="n"/>
      <c r="C40" s="16" t="n"/>
      <c r="E40" s="16" t="n"/>
      <c r="F40" s="16" t="n"/>
      <c r="G40" s="26" t="n"/>
      <c r="H40" s="37" t="n"/>
      <c r="I40" s="16" t="n"/>
    </row>
    <row r="41" ht="21" customHeight="1">
      <c r="A41" s="16" t="n"/>
      <c r="B41" s="16" t="n"/>
      <c r="C41" s="16" t="n"/>
      <c r="E41" s="16" t="n"/>
      <c r="F41" s="16" t="n"/>
      <c r="G41" s="26" t="n"/>
      <c r="H41" s="37" t="n"/>
      <c r="I41" s="16" t="n"/>
    </row>
    <row r="42" ht="21" customHeight="1">
      <c r="A42" s="16" t="n"/>
      <c r="B42" s="16" t="n"/>
      <c r="C42" s="16" t="n"/>
      <c r="E42" s="16" t="n"/>
      <c r="F42" s="16" t="n"/>
      <c r="G42" s="26" t="n"/>
      <c r="H42" s="37" t="n"/>
      <c r="I42" s="16" t="n"/>
    </row>
    <row r="43" ht="21" customHeight="1">
      <c r="A43" s="16" t="n"/>
      <c r="B43" s="16" t="n"/>
      <c r="C43" s="16" t="n"/>
      <c r="E43" s="16" t="n"/>
      <c r="F43" s="16" t="n"/>
      <c r="G43" s="26" t="n"/>
      <c r="H43" s="37" t="n"/>
      <c r="I43" s="16" t="n"/>
    </row>
    <row r="44" ht="21" customHeight="1">
      <c r="A44" s="16" t="n"/>
      <c r="B44" s="16" t="n"/>
      <c r="C44" s="16" t="n"/>
      <c r="E44" s="16" t="n"/>
      <c r="F44" s="16" t="n"/>
      <c r="G44" s="26" t="n"/>
      <c r="H44" s="37" t="n"/>
      <c r="I44" s="16" t="n"/>
    </row>
    <row r="45" ht="21" customHeight="1">
      <c r="A45" s="16" t="n"/>
      <c r="B45" s="16" t="n"/>
      <c r="C45" s="16" t="n"/>
      <c r="E45" s="16" t="n"/>
      <c r="F45" s="16" t="n"/>
      <c r="G45" s="26" t="n"/>
      <c r="H45" s="37" t="n"/>
      <c r="I45" s="16" t="n"/>
    </row>
    <row r="46" ht="21" customHeight="1">
      <c r="A46" s="16" t="n"/>
      <c r="B46" s="16" t="n"/>
      <c r="C46" s="16" t="n"/>
      <c r="E46" s="16" t="n"/>
      <c r="F46" s="16" t="n"/>
      <c r="G46" s="26" t="n"/>
      <c r="H46" s="37" t="n"/>
      <c r="I46" s="16" t="n"/>
    </row>
    <row r="47" ht="21" customHeight="1">
      <c r="A47" s="16" t="n"/>
      <c r="B47" s="16" t="n"/>
      <c r="C47" s="16" t="n"/>
      <c r="E47" s="16" t="n"/>
      <c r="F47" s="16" t="n"/>
      <c r="G47" s="26" t="n"/>
      <c r="H47" s="37" t="n"/>
      <c r="I47" s="16" t="n"/>
    </row>
    <row r="48" ht="21" customHeight="1">
      <c r="A48" s="16" t="n"/>
      <c r="B48" s="16" t="n"/>
      <c r="C48" s="16" t="n"/>
      <c r="E48" s="16" t="n"/>
      <c r="F48" s="16" t="n"/>
      <c r="G48" s="26" t="n"/>
      <c r="H48" s="37" t="n"/>
      <c r="I48" s="16" t="n"/>
    </row>
    <row r="49" ht="21" customHeight="1">
      <c r="A49" s="16" t="n"/>
      <c r="B49" s="16" t="n"/>
      <c r="C49" s="16" t="n"/>
      <c r="E49" s="16" t="n"/>
      <c r="F49" s="16" t="n"/>
      <c r="G49" s="26" t="n"/>
      <c r="H49" s="37" t="n"/>
      <c r="I49" s="16" t="n"/>
    </row>
    <row r="50" ht="21" customHeight="1">
      <c r="A50" s="16" t="n"/>
      <c r="B50" s="16" t="n"/>
      <c r="C50" s="16" t="n"/>
      <c r="E50" s="16" t="n"/>
      <c r="F50" s="16" t="n"/>
      <c r="G50" s="26" t="n"/>
      <c r="H50" s="37" t="n"/>
      <c r="I50" s="16" t="n"/>
    </row>
    <row r="51" ht="21" customHeight="1">
      <c r="A51" s="16" t="n"/>
      <c r="B51" s="16" t="n"/>
      <c r="C51" s="16" t="n"/>
      <c r="E51" s="16" t="n"/>
      <c r="F51" s="16" t="n"/>
      <c r="G51" s="26" t="n"/>
      <c r="H51" s="37" t="n"/>
      <c r="I51" s="16" t="n"/>
    </row>
    <row r="52" ht="21" customHeight="1">
      <c r="A52" s="16" t="n"/>
      <c r="B52" s="16" t="n"/>
      <c r="C52" s="16" t="n"/>
      <c r="E52" s="16" t="n"/>
      <c r="F52" s="16" t="n"/>
      <c r="G52" s="26" t="n"/>
      <c r="H52" s="37" t="n"/>
      <c r="I52" s="16" t="n"/>
    </row>
    <row r="53" ht="21" customHeight="1">
      <c r="A53" s="16" t="n"/>
      <c r="B53" s="16" t="n"/>
      <c r="C53" s="16" t="n"/>
      <c r="E53" s="16" t="n"/>
      <c r="F53" s="16" t="n"/>
      <c r="G53" s="26" t="n"/>
      <c r="H53" s="37" t="n"/>
      <c r="I53" s="16" t="n"/>
    </row>
    <row r="54" ht="21" customHeight="1">
      <c r="A54" s="16" t="n"/>
      <c r="B54" s="16" t="n"/>
      <c r="C54" s="16" t="n"/>
      <c r="E54" s="16" t="n"/>
      <c r="F54" s="16" t="n"/>
      <c r="G54" s="26" t="n"/>
      <c r="H54" s="37" t="n"/>
      <c r="I54" s="16" t="n"/>
    </row>
    <row r="55" ht="21" customHeight="1">
      <c r="A55" s="16" t="n"/>
      <c r="B55" s="16" t="n"/>
      <c r="C55" s="16" t="n"/>
      <c r="E55" s="16" t="n"/>
      <c r="F55" s="16" t="n"/>
      <c r="G55" s="26" t="n"/>
      <c r="H55" s="37" t="n"/>
      <c r="I55" s="16" t="n"/>
    </row>
    <row r="56" ht="21" customHeight="1">
      <c r="A56" s="16" t="n"/>
      <c r="B56" s="16" t="n"/>
      <c r="C56" s="16" t="n"/>
      <c r="E56" s="16" t="n"/>
      <c r="F56" s="16" t="n"/>
      <c r="G56" s="26" t="n"/>
      <c r="H56" s="37" t="n"/>
      <c r="I56" s="16" t="n"/>
    </row>
    <row r="57" ht="21" customHeight="1">
      <c r="A57" s="16" t="n"/>
      <c r="B57" s="16" t="n"/>
      <c r="C57" s="16" t="n"/>
      <c r="E57" s="16" t="n"/>
      <c r="F57" s="16" t="n"/>
      <c r="G57" s="26" t="n"/>
      <c r="H57" s="37" t="n"/>
      <c r="I57" s="16" t="n"/>
    </row>
    <row r="58" ht="21" customHeight="1">
      <c r="A58" s="16" t="n"/>
      <c r="B58" s="16" t="n"/>
      <c r="C58" s="16" t="n"/>
      <c r="E58" s="16" t="n"/>
      <c r="F58" s="16" t="n"/>
      <c r="G58" s="26" t="n"/>
      <c r="H58" s="37" t="n"/>
      <c r="I58" s="16" t="n"/>
    </row>
    <row r="59" ht="21" customHeight="1">
      <c r="A59" s="16" t="n"/>
      <c r="B59" s="16" t="n"/>
      <c r="C59" s="16" t="n"/>
      <c r="E59" s="16" t="n"/>
      <c r="F59" s="16" t="n"/>
      <c r="G59" s="26" t="n"/>
      <c r="H59" s="37" t="n"/>
      <c r="I59" s="16" t="n"/>
    </row>
    <row r="60" ht="21" customHeight="1">
      <c r="A60" s="16" t="n"/>
      <c r="B60" s="16" t="n"/>
      <c r="C60" s="16" t="n"/>
      <c r="E60" s="16" t="n"/>
      <c r="F60" s="16" t="n"/>
      <c r="G60" s="26" t="n"/>
      <c r="H60" s="37" t="n"/>
      <c r="I60" s="16" t="n"/>
    </row>
    <row r="61" ht="21" customHeight="1">
      <c r="A61" s="16" t="n"/>
      <c r="B61" s="16" t="n"/>
      <c r="C61" s="16" t="n"/>
      <c r="E61" s="16" t="n"/>
      <c r="F61" s="16" t="n"/>
      <c r="G61" s="26" t="n"/>
      <c r="H61" s="37" t="n"/>
      <c r="I61" s="16" t="n"/>
    </row>
    <row r="62" ht="21" customHeight="1">
      <c r="A62" s="16" t="n"/>
      <c r="B62" s="16" t="n"/>
      <c r="C62" s="16" t="n"/>
      <c r="E62" s="16" t="n"/>
      <c r="F62" s="16" t="n"/>
      <c r="G62" s="26" t="n"/>
      <c r="H62" s="37" t="n"/>
      <c r="I62" s="16" t="n"/>
    </row>
    <row r="63" ht="21" customHeight="1">
      <c r="A63" s="16" t="n"/>
      <c r="B63" s="16" t="n"/>
      <c r="C63" s="16" t="n"/>
      <c r="E63" s="16" t="n"/>
      <c r="F63" s="16" t="n"/>
      <c r="G63" s="26" t="n"/>
      <c r="H63" s="37" t="n"/>
      <c r="I63" s="16" t="n"/>
    </row>
    <row r="64" ht="21" customHeight="1">
      <c r="A64" s="16" t="n"/>
      <c r="B64" s="16" t="n"/>
      <c r="C64" s="16" t="n"/>
      <c r="E64" s="16" t="n"/>
      <c r="F64" s="16" t="n"/>
      <c r="G64" s="26" t="n"/>
      <c r="H64" s="37" t="n"/>
      <c r="I64" s="16" t="n"/>
    </row>
    <row r="65" ht="21" customHeight="1">
      <c r="A65" s="16" t="n"/>
      <c r="B65" s="16" t="n"/>
      <c r="C65" s="16" t="n"/>
      <c r="E65" s="16" t="n"/>
      <c r="F65" s="16" t="n"/>
      <c r="G65" s="26" t="n"/>
      <c r="H65" s="37" t="n"/>
      <c r="I65" s="16" t="n"/>
    </row>
    <row r="66" ht="21" customHeight="1">
      <c r="A66" s="16" t="n"/>
      <c r="B66" s="16" t="n"/>
      <c r="C66" s="16" t="n"/>
      <c r="E66" s="16" t="n"/>
      <c r="F66" s="16" t="n"/>
      <c r="G66" s="26" t="n"/>
      <c r="H66" s="37" t="n"/>
      <c r="I66" s="16" t="n"/>
    </row>
    <row r="67" ht="21" customHeight="1">
      <c r="A67" s="16" t="n"/>
      <c r="B67" s="16" t="n"/>
      <c r="C67" s="16" t="n"/>
      <c r="E67" s="16" t="n"/>
      <c r="F67" s="16" t="n"/>
      <c r="G67" s="26" t="n"/>
      <c r="H67" s="37" t="n"/>
      <c r="I67" s="16" t="n"/>
    </row>
    <row r="68" ht="21" customHeight="1">
      <c r="A68" s="16" t="n"/>
      <c r="B68" s="16" t="n"/>
      <c r="C68" s="16" t="n"/>
      <c r="E68" s="16" t="n"/>
      <c r="F68" s="16" t="n"/>
      <c r="G68" s="26" t="n"/>
      <c r="H68" s="37" t="n"/>
      <c r="I68" s="16" t="n"/>
    </row>
    <row r="69" ht="21" customHeight="1">
      <c r="A69" s="16" t="n"/>
      <c r="B69" s="16" t="n"/>
      <c r="C69" s="16" t="n"/>
      <c r="E69" s="16" t="n"/>
      <c r="F69" s="16" t="n"/>
      <c r="G69" s="26" t="n"/>
      <c r="H69" s="37" t="n"/>
      <c r="I69" s="16" t="n"/>
    </row>
    <row r="70" ht="21" customHeight="1">
      <c r="A70" s="16" t="n"/>
      <c r="B70" s="16" t="n"/>
      <c r="C70" s="16" t="n"/>
      <c r="E70" s="16" t="n"/>
      <c r="F70" s="16" t="n"/>
      <c r="G70" s="26" t="n"/>
      <c r="H70" s="37" t="n"/>
      <c r="I70" s="16" t="n"/>
    </row>
    <row r="71" ht="21" customHeight="1">
      <c r="A71" s="16" t="n"/>
      <c r="B71" s="16" t="n"/>
      <c r="C71" s="16" t="n"/>
      <c r="E71" s="16" t="n"/>
      <c r="F71" s="16" t="n"/>
      <c r="G71" s="26" t="n"/>
      <c r="H71" s="37" t="n"/>
      <c r="I71" s="16" t="n"/>
    </row>
    <row r="72" ht="21" customHeight="1">
      <c r="A72" s="16" t="n"/>
      <c r="B72" s="16" t="n"/>
      <c r="C72" s="16" t="n"/>
      <c r="E72" s="16" t="n"/>
      <c r="F72" s="16" t="n"/>
      <c r="G72" s="26" t="n"/>
      <c r="H72" s="37" t="n"/>
      <c r="I72" s="16" t="n"/>
    </row>
    <row r="73" ht="21" customHeight="1">
      <c r="A73" s="16" t="n"/>
      <c r="B73" s="16" t="n"/>
      <c r="C73" s="16" t="n"/>
      <c r="E73" s="16" t="n"/>
      <c r="F73" s="16" t="n"/>
      <c r="G73" s="26" t="n"/>
      <c r="H73" s="37" t="n"/>
      <c r="I73" s="16" t="n"/>
    </row>
    <row r="74" ht="21" customHeight="1">
      <c r="A74" s="16" t="n"/>
      <c r="B74" s="16" t="n"/>
      <c r="C74" s="16" t="n"/>
      <c r="E74" s="16" t="n"/>
      <c r="F74" s="16" t="n"/>
      <c r="G74" s="26" t="n"/>
      <c r="H74" s="37" t="n"/>
      <c r="I74" s="16" t="n"/>
    </row>
    <row r="75" ht="21" customHeight="1">
      <c r="A75" s="16" t="n"/>
      <c r="B75" s="16" t="n"/>
      <c r="C75" s="16" t="n"/>
      <c r="E75" s="16" t="n"/>
      <c r="F75" s="16" t="n"/>
      <c r="G75" s="26" t="n"/>
      <c r="H75" s="37" t="n"/>
      <c r="I75" s="16" t="n"/>
    </row>
    <row r="76" ht="21" customHeight="1">
      <c r="A76" s="16" t="n"/>
      <c r="B76" s="16" t="n"/>
      <c r="C76" s="16" t="n"/>
      <c r="E76" s="16" t="n"/>
      <c r="F76" s="16" t="n"/>
      <c r="G76" s="26" t="n"/>
      <c r="H76" s="37" t="n"/>
      <c r="I76" s="16" t="n"/>
    </row>
    <row r="77" ht="21" customHeight="1">
      <c r="A77" s="16" t="n"/>
      <c r="B77" s="16" t="n"/>
      <c r="C77" s="16" t="n"/>
      <c r="E77" s="16" t="n"/>
      <c r="F77" s="16" t="n"/>
      <c r="G77" s="26" t="n"/>
      <c r="H77" s="37" t="n"/>
      <c r="I77" s="16" t="n"/>
    </row>
    <row r="78" ht="21" customHeight="1">
      <c r="A78" s="16" t="n"/>
      <c r="B78" s="16" t="n"/>
      <c r="C78" s="16" t="n"/>
      <c r="E78" s="16" t="n"/>
      <c r="F78" s="16" t="n"/>
      <c r="G78" s="26" t="n"/>
      <c r="H78" s="37" t="n"/>
      <c r="I78" s="16" t="n"/>
    </row>
    <row r="79" ht="21" customHeight="1">
      <c r="A79" s="16" t="n"/>
      <c r="B79" s="16" t="n"/>
      <c r="C79" s="16" t="n"/>
      <c r="E79" s="16" t="n"/>
      <c r="F79" s="16" t="n"/>
      <c r="G79" s="26" t="n"/>
      <c r="H79" s="37" t="n"/>
      <c r="I79" s="16" t="n"/>
    </row>
    <row r="80" ht="21" customHeight="1">
      <c r="A80" s="16" t="n"/>
      <c r="B80" s="16" t="n"/>
      <c r="C80" s="16" t="n"/>
      <c r="E80" s="16" t="n"/>
      <c r="F80" s="16" t="n"/>
      <c r="G80" s="26" t="n"/>
      <c r="H80" s="37" t="n"/>
      <c r="I80" s="16" t="n"/>
    </row>
    <row r="81" ht="21" customHeight="1">
      <c r="A81" s="16" t="n"/>
      <c r="B81" s="16" t="n"/>
      <c r="C81" s="16" t="n"/>
      <c r="E81" s="16" t="n"/>
      <c r="F81" s="16" t="n"/>
      <c r="G81" s="26" t="n"/>
      <c r="H81" s="37" t="n"/>
      <c r="I81" s="16" t="n"/>
    </row>
    <row r="82" ht="21" customHeight="1">
      <c r="A82" s="16" t="n"/>
      <c r="B82" s="16" t="n"/>
      <c r="C82" s="16" t="n"/>
      <c r="E82" s="16" t="n"/>
      <c r="F82" s="16" t="n"/>
      <c r="G82" s="26" t="n"/>
      <c r="H82" s="37" t="n"/>
      <c r="I82" s="16" t="n"/>
    </row>
    <row r="83" ht="21" customHeight="1">
      <c r="A83" s="16" t="n"/>
      <c r="B83" s="16" t="n"/>
      <c r="C83" s="16" t="n"/>
      <c r="E83" s="16" t="n"/>
      <c r="F83" s="16" t="n"/>
      <c r="G83" s="26" t="n"/>
      <c r="H83" s="37" t="n"/>
      <c r="I83" s="16" t="n"/>
    </row>
    <row r="84" ht="21" customHeight="1">
      <c r="A84" s="16" t="n"/>
      <c r="B84" s="16" t="n"/>
      <c r="C84" s="16" t="n"/>
      <c r="E84" s="16" t="n"/>
      <c r="F84" s="16" t="n"/>
      <c r="G84" s="26" t="n"/>
      <c r="H84" s="37" t="n"/>
      <c r="I84" s="16" t="n"/>
    </row>
    <row r="85" ht="21" customHeight="1">
      <c r="A85" s="16" t="n"/>
      <c r="B85" s="16" t="n"/>
      <c r="C85" s="16" t="n"/>
      <c r="E85" s="16" t="n"/>
      <c r="F85" s="16" t="n"/>
      <c r="G85" s="26" t="n"/>
      <c r="H85" s="37" t="n"/>
      <c r="I85" s="16" t="n"/>
    </row>
    <row r="86" ht="21" customHeight="1">
      <c r="A86" s="16" t="n"/>
      <c r="B86" s="16" t="n"/>
      <c r="C86" s="16" t="n"/>
      <c r="E86" s="16" t="n"/>
      <c r="F86" s="16" t="n"/>
      <c r="G86" s="26" t="n"/>
      <c r="H86" s="37" t="n"/>
      <c r="I86" s="16" t="n"/>
    </row>
    <row r="87" ht="21" customHeight="1">
      <c r="A87" s="16" t="n"/>
      <c r="B87" s="16" t="n"/>
      <c r="C87" s="16" t="n"/>
      <c r="E87" s="16" t="n"/>
      <c r="F87" s="16" t="n"/>
      <c r="G87" s="26" t="n"/>
      <c r="H87" s="37" t="n"/>
      <c r="I87" s="16" t="n"/>
    </row>
    <row r="88" ht="21" customHeight="1">
      <c r="A88" s="16" t="n"/>
      <c r="B88" s="16" t="n"/>
      <c r="C88" s="16" t="n"/>
      <c r="E88" s="16" t="n"/>
      <c r="F88" s="16" t="n"/>
      <c r="G88" s="26" t="n"/>
      <c r="H88" s="37" t="n"/>
      <c r="I88" s="16" t="n"/>
    </row>
    <row r="89" ht="21" customHeight="1">
      <c r="A89" s="16" t="n"/>
      <c r="B89" s="16" t="n"/>
      <c r="C89" s="16" t="n"/>
      <c r="E89" s="16" t="n"/>
      <c r="F89" s="16" t="n"/>
      <c r="G89" s="26" t="n"/>
      <c r="H89" s="37" t="n"/>
      <c r="I89" s="16" t="n"/>
    </row>
    <row r="90" ht="21" customHeight="1">
      <c r="A90" s="16" t="n"/>
      <c r="B90" s="16" t="n"/>
      <c r="C90" s="16" t="n"/>
      <c r="E90" s="16" t="n"/>
      <c r="F90" s="16" t="n"/>
      <c r="G90" s="26" t="n"/>
      <c r="H90" s="37" t="n"/>
      <c r="I90" s="16" t="n"/>
    </row>
    <row r="91" ht="21" customHeight="1">
      <c r="A91" s="16" t="n"/>
      <c r="B91" s="16" t="n"/>
      <c r="C91" s="16" t="n"/>
      <c r="E91" s="16" t="n"/>
      <c r="F91" s="16" t="n"/>
      <c r="G91" s="26" t="n"/>
      <c r="H91" s="37" t="n"/>
      <c r="I91" s="16" t="n"/>
    </row>
    <row r="92" ht="21" customHeight="1">
      <c r="A92" s="16" t="n"/>
      <c r="B92" s="16" t="n"/>
      <c r="C92" s="16" t="n"/>
      <c r="E92" s="16" t="n"/>
      <c r="F92" s="16" t="n"/>
      <c r="G92" s="26" t="n"/>
      <c r="H92" s="37" t="n"/>
      <c r="I92" s="16" t="n"/>
    </row>
    <row r="93" ht="21" customHeight="1">
      <c r="A93" s="16" t="n"/>
      <c r="B93" s="16" t="n"/>
      <c r="C93" s="16" t="n"/>
      <c r="E93" s="16" t="n"/>
      <c r="F93" s="16" t="n"/>
      <c r="G93" s="26" t="n"/>
      <c r="H93" s="37" t="n"/>
      <c r="I93" s="16" t="n"/>
    </row>
    <row r="94" ht="21" customHeight="1">
      <c r="A94" s="16" t="n"/>
      <c r="B94" s="16" t="n"/>
      <c r="C94" s="16" t="n"/>
      <c r="E94" s="16" t="n"/>
      <c r="F94" s="16" t="n"/>
      <c r="G94" s="26" t="n"/>
      <c r="H94" s="37" t="n"/>
      <c r="I94" s="16" t="n"/>
    </row>
    <row r="95" ht="21" customHeight="1">
      <c r="A95" s="16" t="n"/>
      <c r="B95" s="16" t="n"/>
      <c r="C95" s="16" t="n"/>
      <c r="E95" s="16" t="n"/>
      <c r="F95" s="16" t="n"/>
      <c r="G95" s="26" t="n"/>
      <c r="H95" s="37" t="n"/>
      <c r="I95" s="16" t="n"/>
    </row>
    <row r="96" ht="21" customHeight="1">
      <c r="A96" s="16" t="n"/>
      <c r="B96" s="16" t="n"/>
      <c r="C96" s="16" t="n"/>
      <c r="E96" s="16" t="n"/>
      <c r="F96" s="16" t="n"/>
      <c r="G96" s="26" t="n"/>
      <c r="H96" s="37" t="n"/>
      <c r="I96" s="16" t="n"/>
    </row>
    <row r="97" ht="21" customHeight="1">
      <c r="A97" s="16" t="n"/>
      <c r="B97" s="16" t="n"/>
      <c r="C97" s="16" t="n"/>
      <c r="E97" s="16" t="n"/>
      <c r="F97" s="16" t="n"/>
      <c r="G97" s="26" t="n"/>
      <c r="H97" s="37" t="n"/>
      <c r="I97" s="16" t="n"/>
    </row>
    <row r="98" ht="21" customHeight="1">
      <c r="A98" s="16" t="n"/>
      <c r="B98" s="16" t="n"/>
      <c r="C98" s="16" t="n"/>
      <c r="E98" s="16" t="n"/>
      <c r="F98" s="16" t="n"/>
      <c r="G98" s="26" t="n"/>
      <c r="H98" s="37" t="n"/>
      <c r="I98" s="16" t="n"/>
    </row>
    <row r="99" ht="21" customHeight="1">
      <c r="A99" s="16" t="n"/>
      <c r="B99" s="16" t="n"/>
      <c r="C99" s="16" t="n"/>
      <c r="E99" s="16" t="n"/>
      <c r="F99" s="16" t="n"/>
      <c r="G99" s="26" t="n"/>
      <c r="H99" s="37" t="n"/>
      <c r="I99" s="16" t="n"/>
    </row>
    <row r="100" ht="21" customHeight="1">
      <c r="A100" s="16" t="n"/>
      <c r="B100" s="16" t="n"/>
      <c r="C100" s="16" t="n"/>
      <c r="E100" s="16" t="n"/>
      <c r="F100" s="16" t="n"/>
      <c r="G100" s="26" t="n"/>
      <c r="H100" s="37" t="n"/>
      <c r="I100" s="16" t="n"/>
    </row>
    <row r="101" ht="21" customHeight="1">
      <c r="A101" s="16" t="n"/>
      <c r="B101" s="16" t="n"/>
      <c r="C101" s="16" t="n"/>
      <c r="E101" s="16" t="n"/>
      <c r="F101" s="16" t="n"/>
      <c r="G101" s="26" t="n"/>
      <c r="H101" s="37" t="n"/>
      <c r="I101" s="16" t="n"/>
    </row>
    <row r="102" ht="21" customHeight="1">
      <c r="A102" s="16" t="n"/>
      <c r="B102" s="16" t="n"/>
      <c r="C102" s="16" t="n"/>
      <c r="E102" s="16" t="n"/>
      <c r="F102" s="16" t="n"/>
      <c r="G102" s="26" t="n"/>
      <c r="H102" s="37" t="n"/>
      <c r="I102" s="16" t="n"/>
    </row>
    <row r="103" ht="21" customHeight="1">
      <c r="A103" s="16" t="n"/>
      <c r="B103" s="16" t="n"/>
      <c r="C103" s="16" t="n"/>
      <c r="E103" s="16" t="n"/>
      <c r="F103" s="16" t="n"/>
      <c r="G103" s="26" t="n"/>
      <c r="H103" s="37" t="n"/>
      <c r="I103" s="16" t="n"/>
    </row>
    <row r="104" ht="21" customHeight="1">
      <c r="A104" s="16" t="n"/>
      <c r="B104" s="16" t="n"/>
      <c r="C104" s="16" t="n"/>
      <c r="E104" s="16" t="n"/>
      <c r="F104" s="16" t="n"/>
      <c r="G104" s="26" t="n"/>
      <c r="H104" s="37" t="n"/>
      <c r="I104" s="16" t="n"/>
    </row>
  </sheetData>
  <autoFilter ref="A4:I104"/>
  <mergeCells count="1">
    <mergeCell ref="A1:N1"/>
  </mergeCells>
  <conditionalFormatting sqref="C5:C104">
    <cfRule type="expression" priority="1" dxfId="2">
      <formula>C5=$K$13</formula>
    </cfRule>
  </conditionalFormatting>
  <conditionalFormatting sqref="I5:I104">
    <cfRule type="expression" priority="2" dxfId="2">
      <formula>I5=$K$13</formula>
    </cfRule>
  </conditionalFormatting>
  <dataValidations count="8">
    <dataValidation sqref="C5:C104 I5:I104" showDropDown="0" showInputMessage="0" showErrorMessage="1" allowBlank="0" errorTitle="Situação inválida" error="Selecione uma situação disponível na lista." type="list">
      <formula1>$K$12:$K$13</formula1>
    </dataValidation>
    <dataValidation sqref="G5:G104" showDropDown="0" showInputMessage="0" showErrorMessage="1" allowBlank="0" errorTitle="Duração fora do limite" error="Informe uma duração dentro dos limites visíveis." type="whole" operator="between">
      <formula1>$N$9</formula1>
      <formula2>$N$10</formula2>
    </dataValidation>
    <dataValidation sqref="H5:H104" showDropDown="0" showInputMessage="0" showErrorMessage="1" allowBlank="0" errorTitle="Valor fora do limite" error="Informe um valor entre zero e o limite visível." type="decimal" operator="between">
      <formula1>0</formula1>
      <formula2>$N$11</formula2>
    </dataValidation>
    <dataValidation sqref="N6" showDropDown="0" showInputMessage="0" showErrorMessage="1" allowBlank="0" errorTitle="Período incoerente" error="A data final deve ser igual ou posterior à data inicial." type="custom">
      <formula1>OR(N6="",N5="",N6&gt;=N5)</formula1>
    </dataValidation>
    <dataValidation sqref="N8" showDropDown="0" showInputMessage="0" showErrorMessage="1" allowBlank="0" errorTitle="Horário incoerente" error="O encerramento deve ser posterior à abertura." type="custom">
      <formula1>OR(N8="",N7="",N8&gt;N7)</formula1>
    </dataValidation>
    <dataValidation sqref="N9" showDropDown="0" showInputMessage="0" showErrorMessage="1" allowBlank="0" errorTitle="Limite inválido" error="A duração mínima deve ser maior que zero." type="custom">
      <formula1>OR(N9="",AND(ISNUMBER(N9),N9&gt;0))</formula1>
    </dataValidation>
    <dataValidation sqref="N10" showDropDown="0" showInputMessage="0" showErrorMessage="1" allowBlank="0" errorTitle="Limite inválido" error="A duração máxima deve ser igual ou maior que a mínima." type="custom">
      <formula1>OR(N10="",N9="",N10&gt;=N9)</formula1>
    </dataValidation>
    <dataValidation sqref="N11" showDropDown="0" showInputMessage="0" showErrorMessage="1" allowBlank="0" errorTitle="Limite inválido" error="O valor máximo deve ser maior que zero.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2026-09-09T05:54:20Z</dcterms:created>
  <dcterms:modified xmlns:dcterms="http://purl.org/dc/terms/" xmlns:xsi="http://www.w3.org/2001/XMLSchema-instance" xsi:type="dcterms:W3CDTF">2026-09-09T05:54:20+00:00Z</dcterms:modified>
</cp:coreProperties>
</file>