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Noivas" sheetId="2" state="visible" r:id="rId2"/>
    <sheet xmlns:r="http://schemas.openxmlformats.org/officeDocument/2006/relationships" name="Agenda" sheetId="3" state="visible" r:id="rId3"/>
    <sheet xmlns:r="http://schemas.openxmlformats.org/officeDocument/2006/relationships" name="Parâmetros" sheetId="4" state="visible" r:id="rId4"/>
  </sheets>
  <definedNames>
    <definedName name="_xlnm._FilterDatabase" localSheetId="1" hidden="1">'Noivas'!$A$5:$K$105</definedName>
    <definedName name="_xlnm._FilterDatabase" localSheetId="2" hidden="1">'Agenda'!$A$5:$M$105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R$ #,##0.00"/>
    <numFmt numFmtId="166" formatCode="0.0%"/>
    <numFmt numFmtId="167" formatCode="hh:mm"/>
    <numFmt numFmtId="168" formatCode="0.00 &quot;h&quot;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786B73"/>
      <sz val="9"/>
    </font>
    <font>
      <name val="Calibri"/>
      <b val="1"/>
      <color rgb="00FFFFFF"/>
      <sz val="11"/>
    </font>
    <font>
      <name val="Calibri"/>
      <color rgb="003F303A"/>
      <sz val="10"/>
    </font>
    <font>
      <name val="Calibri"/>
      <b val="1"/>
      <color rgb="003F303A"/>
      <sz val="10"/>
    </font>
  </fonts>
  <fills count="7">
    <fill>
      <patternFill/>
    </fill>
    <fill>
      <patternFill patternType="gray125"/>
    </fill>
    <fill>
      <patternFill patternType="solid">
        <fgColor rgb="00351432"/>
      </patternFill>
    </fill>
    <fill>
      <patternFill patternType="solid">
        <fgColor rgb="00B63D5C"/>
      </patternFill>
    </fill>
    <fill>
      <patternFill patternType="solid">
        <fgColor rgb="00FFF7F5"/>
      </patternFill>
    </fill>
    <fill>
      <patternFill patternType="solid">
        <fgColor rgb="00FFFFFF"/>
      </patternFill>
    </fill>
    <fill>
      <patternFill patternType="solid">
        <fgColor rgb="00F6DFE2"/>
      </patternFill>
    </fill>
  </fills>
  <borders count="6">
    <border>
      <left/>
      <right/>
      <top/>
      <bottom/>
      <diagonal/>
    </border>
    <border>
      <left style="thin">
        <color rgb="00E4D6DC"/>
      </left>
      <right style="thin">
        <color rgb="00E4D6DC"/>
      </right>
      <top style="thin">
        <color rgb="00E4D6DC"/>
      </top>
      <bottom style="thin">
        <color rgb="00E4D6DC"/>
      </bottom>
    </border>
    <border>
      <left/>
      <right/>
      <top style="thin">
        <color rgb="00E4D6DC"/>
      </top>
      <bottom/>
      <diagonal/>
    </border>
    <border>
      <left/>
      <right style="thin">
        <color rgb="00E4D6DC"/>
      </right>
      <top style="thin">
        <color rgb="00E4D6DC"/>
      </top>
      <bottom/>
      <diagonal/>
    </border>
    <border>
      <left/>
      <right/>
      <top style="thin">
        <color rgb="00E4D6DC"/>
      </top>
      <bottom style="thin">
        <color rgb="00E4D6DC"/>
      </bottom>
      <diagonal/>
    </border>
    <border>
      <left/>
      <right style="thin">
        <color rgb="00E4D6DC"/>
      </right>
      <top style="thin">
        <color rgb="00E4D6DC"/>
      </top>
      <bottom style="thin">
        <color rgb="00E4D6DC"/>
      </bottom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5" fillId="4" borderId="1" pivotButton="0" quotePrefix="0" xfId="0"/>
    <xf numFmtId="164" fontId="4" fillId="5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right" vertical="center"/>
    </xf>
    <xf numFmtId="1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0" fontId="2" fillId="0" borderId="0" pivotButton="0" quotePrefix="0" xfId="0"/>
    <xf numFmtId="0" fontId="4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167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168" fontId="4" fillId="4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168" fontId="4" fillId="5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1" fontId="4" fillId="6" borderId="1" applyAlignment="1" pivotButton="0" quotePrefix="0" xfId="0">
      <alignment horizontal="left" vertical="center"/>
    </xf>
    <xf numFmtId="2" fontId="4" fillId="6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164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left" vertical="center"/>
    </xf>
  </cellXfs>
  <cellStyles count="1">
    <cellStyle name="Normal" xfId="0" builtinId="0" hidden="0"/>
  </cellStyles>
  <dxfs count="2">
    <dxf>
      <font>
        <name val="Calibri"/>
        <color rgb="00FFFFFF"/>
        <sz val="10"/>
      </font>
      <fill>
        <patternFill patternType="solid">
          <fgColor rgb="002F6B4F"/>
        </patternFill>
      </fill>
    </dxf>
    <dxf>
      <font>
        <name val="Calibri"/>
        <color rgb="00FFFFFF"/>
        <sz val="10"/>
      </font>
      <fill>
        <patternFill patternType="solid">
          <fgColor rgb="00B9476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Agenda por status</a:t>
            </a:r>
          </a:p>
        </rich>
      </tx>
    </title>
    <plotArea>
      <barChart>
        <barDir val="col"/>
        <grouping val="clustered"/>
        <varyColors val="0"/>
        <ser>
          <idx val="0"/>
          <order val="0"/>
          <tx>
            <strRef>
              <f>'Resumo'!E3</f>
            </strRef>
          </tx>
          <spPr>
            <a:solidFill xmlns:a="http://schemas.openxmlformats.org/drawingml/2006/main">
              <a:srgbClr val="B63D5C"/>
            </a:solidFill>
            <a:ln xmlns:a="http://schemas.openxmlformats.org/drawingml/2006/main">
              <a:solidFill>
                <a:srgbClr val="B63D5C"/>
              </a:solidFill>
              <a:prstDash val="solid"/>
            </a:ln>
          </spPr>
          <cat>
            <numRef>
              <f>'Resumo'!$D$4:$D$7</f>
            </numRef>
          </cat>
          <val>
            <numRef>
              <f>'Resumo'!$E$4:$E$7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3456000" cy="230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351432"/>
    <outlinePr summaryBelow="1" summaryRight="1"/>
    <pageSetUpPr/>
  </sheetPr>
  <dimension ref="A1:J14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7" customWidth="1" min="1" max="1"/>
    <col width="20" customWidth="1" min="2" max="2"/>
    <col width="3" customWidth="1" min="3" max="3"/>
    <col width="18" customWidth="1" min="4" max="4"/>
    <col width="18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</cols>
  <sheetData>
    <row r="1" ht="28" customHeight="1">
      <c r="A1" s="1" t="inlineStr">
        <is>
          <t>Resumo da agenda de noivas</t>
        </is>
      </c>
      <c r="B1" s="34" t="n"/>
      <c r="C1" s="34" t="n"/>
      <c r="D1" s="34" t="n"/>
      <c r="E1" s="34" t="n"/>
      <c r="F1" s="34" t="n"/>
      <c r="G1" s="34" t="n"/>
      <c r="H1" s="34" t="n"/>
      <c r="I1" s="34" t="n"/>
      <c r="J1" s="35" t="n"/>
    </row>
    <row r="2">
      <c r="A2" s="3" t="inlineStr">
        <is>
          <t>Data de referência</t>
        </is>
      </c>
      <c r="B2" s="36">
        <f>TODAY()</f>
        <v/>
      </c>
    </row>
    <row r="3" ht="30" customHeight="1">
      <c r="A3" s="5" t="inlineStr">
        <is>
          <t>Indicador</t>
        </is>
      </c>
      <c r="B3" s="5" t="inlineStr">
        <is>
          <t>Valor</t>
        </is>
      </c>
      <c r="D3" s="5" t="inlineStr">
        <is>
          <t>Status</t>
        </is>
      </c>
      <c r="E3" s="5" t="inlineStr">
        <is>
          <t>Compromissos</t>
        </is>
      </c>
    </row>
    <row r="4" ht="23" customHeight="1">
      <c r="A4" s="6" t="inlineStr">
        <is>
          <t>Noivas cadastradas</t>
        </is>
      </c>
      <c r="B4" s="7">
        <f>COUNTIF('Noivas'!$A$6:$A$105,"&lt;&gt;")</f>
        <v/>
      </c>
      <c r="D4" s="6" t="inlineStr">
        <is>
          <t>Pendente</t>
        </is>
      </c>
      <c r="E4" s="8">
        <f>COUNTIF('Agenda'!$I$6:$I$105,D4)</f>
        <v/>
      </c>
    </row>
    <row r="5" ht="23" customHeight="1">
      <c r="A5" s="9" t="inlineStr">
        <is>
          <t>Eventos na janela configurada</t>
        </is>
      </c>
      <c r="B5" s="10">
        <f>COUNTIFS('Noivas'!$C$6:$C$105,"&gt;="&amp;TODAY(),'Noivas'!$C$6:$C$105,"&lt;="&amp;TODAY()+'Parâmetros'!$B$6,'Noivas'!$E$6:$E$105,"&lt;&gt;Cancelada",'Noivas'!$A$6:$A$105,"&lt;&gt;")</f>
        <v/>
      </c>
      <c r="D5" s="9" t="inlineStr">
        <is>
          <t>Agendado</t>
        </is>
      </c>
      <c r="E5" s="11">
        <f>COUNTIF('Agenda'!$I$6:$I$105,D5)</f>
        <v/>
      </c>
    </row>
    <row r="6" ht="23" customHeight="1">
      <c r="A6" s="6" t="inlineStr">
        <is>
          <t>Eventos futuros confirmados</t>
        </is>
      </c>
      <c r="B6" s="7">
        <f>COUNTIFS('Noivas'!$C$6:$C$105,"&gt;="&amp;TODAY(),'Noivas'!$E$6:$E$105,"Confirmada",'Noivas'!$A$6:$A$105,"&lt;&gt;")</f>
        <v/>
      </c>
      <c r="D6" s="6" t="inlineStr">
        <is>
          <t>Concluído</t>
        </is>
      </c>
      <c r="E6" s="8">
        <f>COUNTIF('Agenda'!$I$6:$I$105,D6)</f>
        <v/>
      </c>
    </row>
    <row r="7" ht="23" customHeight="1">
      <c r="A7" s="9" t="inlineStr">
        <is>
          <t>Saldo previsto não cancelado</t>
        </is>
      </c>
      <c r="B7" s="37">
        <f>SUMIFS('Noivas'!$H$6:$H$105,'Noivas'!$E$6:$E$105,"&lt;&gt;Cancelada",'Noivas'!$A$6:$A$105,"&lt;&gt;")</f>
        <v/>
      </c>
      <c r="D7" s="9" t="inlineStr">
        <is>
          <t>Cancelado</t>
        </is>
      </c>
      <c r="E7" s="11">
        <f>COUNTIF('Agenda'!$I$6:$I$105,D7)</f>
        <v/>
      </c>
    </row>
    <row r="8" ht="23" customHeight="1">
      <c r="A8" s="6" t="inlineStr">
        <is>
          <t>Valor recebido não cancelado</t>
        </is>
      </c>
      <c r="B8" s="38">
        <f>SUMIFS('Noivas'!$G$6:$G$105,'Noivas'!$E$6:$E$105,"&lt;&gt;Cancelada",'Noivas'!$A$6:$A$105,"&lt;&gt;")</f>
        <v/>
      </c>
    </row>
    <row r="9" ht="23" customHeight="1">
      <c r="A9" s="9" t="inlineStr">
        <is>
          <t>Compromissos pendentes</t>
        </is>
      </c>
      <c r="B9" s="10">
        <f>COUNTIF('Agenda'!$I$6:$I$105,"Pendente")</f>
        <v/>
      </c>
    </row>
    <row r="10" ht="23" customHeight="1">
      <c r="A10" s="6" t="inlineStr">
        <is>
          <t>Compromissos agendados</t>
        </is>
      </c>
      <c r="B10" s="7">
        <f>COUNTIF('Agenda'!$I$6:$I$105,"Agendado")</f>
        <v/>
      </c>
    </row>
    <row r="11" ht="23" customHeight="1">
      <c r="A11" s="9" t="inlineStr">
        <is>
          <t>Compromissos concluídos</t>
        </is>
      </c>
      <c r="B11" s="10">
        <f>COUNTIF('Agenda'!$I$6:$I$105,"Concluído")</f>
        <v/>
      </c>
    </row>
    <row r="12" ht="23" customHeight="1">
      <c r="A12" s="6" t="inlineStr">
        <is>
          <t>Valor previsto da agenda ativa</t>
        </is>
      </c>
      <c r="B12" s="38">
        <f>SUMIFS('Agenda'!$K$6:$K$105,'Agenda'!$I$6:$I$105,"&lt;&gt;Cancelado",'Agenda'!$A$6:$A$105,"&lt;&gt;")</f>
        <v/>
      </c>
    </row>
    <row r="13" ht="23" customHeight="1">
      <c r="A13" s="9" t="inlineStr">
        <is>
          <t>Itens para conferência</t>
        </is>
      </c>
      <c r="B13" s="10">
        <f>COUNTIF('Noivas'!$K$6:$K$105,"Conferir*")+COUNTIF('Agenda'!$L$6:$L$105,"Conferir*")</f>
        <v/>
      </c>
    </row>
    <row r="14" ht="23" customHeight="1">
      <c r="A14" s="6" t="inlineStr">
        <is>
          <t>Taxa de conclusão da agenda</t>
        </is>
      </c>
      <c r="B14" s="39">
        <f>IFERROR(COUNTIF('Agenda'!$I$6:$I$105,"Concluído")/COUNTIFS('Agenda'!$I$6:$I$105,"&lt;&gt;Cancelado",'Agenda'!$A$6:$A$105,"&lt;&gt;"),"")</f>
        <v/>
      </c>
    </row>
  </sheetData>
  <mergeCells count="1">
    <mergeCell ref="A1:J1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B63D5C"/>
    <outlinePr summaryBelow="1" summaryRight="1"/>
    <pageSetUpPr/>
  </sheetPr>
  <dimension ref="A1:K105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5" customWidth="1" min="3" max="3"/>
    <col width="30" customWidth="1" min="4" max="4"/>
    <col width="15" customWidth="1" min="5" max="5"/>
    <col width="17" customWidth="1" min="6" max="6"/>
    <col width="17" customWidth="1" min="7" max="7"/>
    <col width="17" customWidth="1" min="8" max="8"/>
    <col width="22" customWidth="1" min="9" max="9"/>
    <col width="34" customWidth="1" min="10" max="10"/>
    <col width="24" customWidth="1" min="11" max="11"/>
  </cols>
  <sheetData>
    <row r="1" ht="28" customHeight="1">
      <c r="A1" s="1" t="inlineStr">
        <is>
          <t>Cadastro e acompanhamento das noivas</t>
        </is>
      </c>
      <c r="B1" s="34" t="n"/>
      <c r="C1" s="34" t="n"/>
      <c r="D1" s="34" t="n"/>
      <c r="E1" s="34" t="n"/>
      <c r="F1" s="34" t="n"/>
      <c r="G1" s="34" t="n"/>
      <c r="H1" s="34" t="n"/>
      <c r="I1" s="34" t="n"/>
      <c r="J1" s="34" t="n"/>
      <c r="K1" s="35" t="n"/>
    </row>
    <row r="2">
      <c r="A2" s="15" t="inlineStr">
        <is>
          <t>Registros fictícios; células rosas são entradas editáveis.</t>
        </is>
      </c>
    </row>
    <row r="3">
      <c r="A3" s="15" t="inlineStr">
        <is>
          <t>A coluna Conferência aponta campos, identificadores ou valores que precisam de revisão.</t>
        </is>
      </c>
    </row>
    <row r="4"/>
    <row r="5" ht="30" customHeight="1">
      <c r="A5" s="5" t="inlineStr">
        <is>
          <t>ID da noiva</t>
        </is>
      </c>
      <c r="B5" s="5" t="inlineStr">
        <is>
          <t>Referência fictícia</t>
        </is>
      </c>
      <c r="C5" s="5" t="inlineStr">
        <is>
          <t>Data do evento</t>
        </is>
      </c>
      <c r="D5" s="5" t="inlineStr">
        <is>
          <t>Local / referência</t>
        </is>
      </c>
      <c r="E5" s="5" t="inlineStr">
        <is>
          <t>Status</t>
        </is>
      </c>
      <c r="F5" s="5" t="inlineStr">
        <is>
          <t>Pacote previsto</t>
        </is>
      </c>
      <c r="G5" s="5" t="inlineStr">
        <is>
          <t>Valor recebido</t>
        </is>
      </c>
      <c r="H5" s="5" t="inlineStr">
        <is>
          <t>Saldo previsto</t>
        </is>
      </c>
      <c r="I5" s="5" t="inlineStr">
        <is>
          <t>Equipe responsável</t>
        </is>
      </c>
      <c r="J5" s="5" t="inlineStr">
        <is>
          <t>Observações</t>
        </is>
      </c>
      <c r="K5" s="5" t="inlineStr">
        <is>
          <t>Conferência</t>
        </is>
      </c>
    </row>
    <row r="6" ht="22" customHeight="1">
      <c r="A6" s="16" t="inlineStr">
        <is>
          <t>NV-001</t>
        </is>
      </c>
      <c r="B6" s="16" t="inlineStr">
        <is>
          <t>Noiva Aurora</t>
        </is>
      </c>
      <c r="C6" s="40" t="n">
        <v>46304</v>
      </c>
      <c r="D6" s="16" t="inlineStr">
        <is>
          <t>Espaço Fictício Magnólia</t>
        </is>
      </c>
      <c r="E6" s="16" t="inlineStr">
        <is>
          <t>Confirmada</t>
        </is>
      </c>
      <c r="F6" s="41" t="n">
        <v>1800</v>
      </c>
      <c r="G6" s="41" t="n">
        <v>800</v>
      </c>
      <c r="H6" s="38">
        <f>IF(OR(A6="",F6="",G6=""),"",IFERROR(F6-G6,""))</f>
        <v/>
      </c>
      <c r="I6" s="16" t="inlineStr">
        <is>
          <t>Equipe Íris</t>
        </is>
      </c>
      <c r="J6" s="19" t="inlineStr">
        <is>
          <t>Provas em datas separadas.</t>
        </is>
      </c>
      <c r="K6" s="20">
        <f>IF(A6="","",IF(OR(B6="",C6="",E6="",F6="",G6=""),"Conferir campos",IF(COUNTIF($A$6:$A$105,A6)&gt;1,"Conferir ID duplicado",IF(G6&gt;F6,"Conferir valores","OK"))))</f>
        <v/>
      </c>
    </row>
    <row r="7" ht="22" customHeight="1">
      <c r="A7" s="16" t="inlineStr">
        <is>
          <t>NV-002</t>
        </is>
      </c>
      <c r="B7" s="16" t="inlineStr">
        <is>
          <t>Noiva Brisa</t>
        </is>
      </c>
      <c r="C7" s="40" t="n">
        <v>46319</v>
      </c>
      <c r="D7" s="16" t="inlineStr">
        <is>
          <t>Casa Fictícia das Flores</t>
        </is>
      </c>
      <c r="E7" s="16" t="inlineStr">
        <is>
          <t>Confirmada</t>
        </is>
      </c>
      <c r="F7" s="41" t="n">
        <v>2200</v>
      </c>
      <c r="G7" s="41" t="n">
        <v>2200</v>
      </c>
      <c r="H7" s="37">
        <f>IF(OR(A7="",F7="",G7=""),"",IFERROR(F7-G7,""))</f>
        <v/>
      </c>
      <c r="I7" s="16" t="inlineStr">
        <is>
          <t>Equipe Jasmim</t>
        </is>
      </c>
      <c r="J7" s="19" t="inlineStr">
        <is>
          <t>Pacote integral registrado.</t>
        </is>
      </c>
      <c r="K7" s="21">
        <f>IF(A7="","",IF(OR(B7="",C7="",E7="",F7="",G7=""),"Conferir campos",IF(COUNTIF($A$6:$A$105,A7)&gt;1,"Conferir ID duplicado",IF(G7&gt;F7,"Conferir valores","OK"))))</f>
        <v/>
      </c>
    </row>
    <row r="8" ht="22" customHeight="1">
      <c r="A8" s="16" t="inlineStr">
        <is>
          <t>NV-003</t>
        </is>
      </c>
      <c r="B8" s="16" t="inlineStr">
        <is>
          <t>Noiva Coral</t>
        </is>
      </c>
      <c r="C8" s="40" t="n">
        <v>46334</v>
      </c>
      <c r="D8" s="16" t="inlineStr">
        <is>
          <t>Salão Fictício Horizonte</t>
        </is>
      </c>
      <c r="E8" s="16" t="inlineStr">
        <is>
          <t>Proposta</t>
        </is>
      </c>
      <c r="F8" s="41" t="n">
        <v>1500</v>
      </c>
      <c r="G8" s="41" t="n">
        <v>0</v>
      </c>
      <c r="H8" s="38">
        <f>IF(OR(A8="",F8="",G8=""),"",IFERROR(F8-G8,""))</f>
        <v/>
      </c>
      <c r="I8" s="16" t="inlineStr">
        <is>
          <t>Equipe Íris</t>
        </is>
      </c>
      <c r="J8" s="19" t="inlineStr">
        <is>
          <t>Aguardar definição das provas.</t>
        </is>
      </c>
      <c r="K8" s="20">
        <f>IF(A8="","",IF(OR(B8="",C8="",E8="",F8="",G8=""),"Conferir campos",IF(COUNTIF($A$6:$A$105,A8)&gt;1,"Conferir ID duplicado",IF(G8&gt;F8,"Conferir valores","OK"))))</f>
        <v/>
      </c>
    </row>
    <row r="9" ht="22" customHeight="1">
      <c r="A9" s="16" t="inlineStr">
        <is>
          <t>NV-004</t>
        </is>
      </c>
      <c r="B9" s="16" t="inlineStr">
        <is>
          <t>Noiva Dália</t>
        </is>
      </c>
      <c r="C9" s="40" t="n">
        <v>46349</v>
      </c>
      <c r="D9" s="16" t="inlineStr">
        <is>
          <t>Espaço Fictício Primavera</t>
        </is>
      </c>
      <c r="E9" s="16" t="inlineStr">
        <is>
          <t>Consulta</t>
        </is>
      </c>
      <c r="F9" s="41" t="n">
        <v>1900</v>
      </c>
      <c r="G9" s="41" t="n">
        <v>300</v>
      </c>
      <c r="H9" s="37">
        <f>IF(OR(A9="",F9="",G9=""),"",IFERROR(F9-G9,""))</f>
        <v/>
      </c>
      <c r="I9" s="16" t="inlineStr">
        <is>
          <t>Equipe Orquídea</t>
        </is>
      </c>
      <c r="J9" s="19" t="inlineStr">
        <is>
          <t>Preferência por preparação no salão.</t>
        </is>
      </c>
      <c r="K9" s="21">
        <f>IF(A9="","",IF(OR(B9="",C9="",E9="",F9="",G9=""),"Conferir campos",IF(COUNTIF($A$6:$A$105,A9)&gt;1,"Conferir ID duplicado",IF(G9&gt;F9,"Conferir valores","OK"))))</f>
        <v/>
      </c>
    </row>
    <row r="10" ht="22" customHeight="1">
      <c r="A10" s="16" t="inlineStr">
        <is>
          <t>NV-005</t>
        </is>
      </c>
      <c r="B10" s="16" t="inlineStr">
        <is>
          <t>Noiva Estrela</t>
        </is>
      </c>
      <c r="C10" s="40" t="n">
        <v>46289</v>
      </c>
      <c r="D10" s="16" t="inlineStr">
        <is>
          <t>Jardim Fictício Encanto</t>
        </is>
      </c>
      <c r="E10" s="16" t="inlineStr">
        <is>
          <t>Confirmada</t>
        </is>
      </c>
      <c r="F10" s="41" t="n">
        <v>2500</v>
      </c>
      <c r="G10" s="41" t="n">
        <v>1500</v>
      </c>
      <c r="H10" s="38">
        <f>IF(OR(A10="",F10="",G10=""),"",IFERROR(F10-G10,""))</f>
        <v/>
      </c>
      <c r="I10" s="16" t="inlineStr">
        <is>
          <t>Equipe Jasmim</t>
        </is>
      </c>
      <c r="J10" s="19" t="inlineStr">
        <is>
          <t>Cronograma do evento iniciado.</t>
        </is>
      </c>
      <c r="K10" s="20">
        <f>IF(A10="","",IF(OR(B10="",C10="",E10="",F10="",G10=""),"Conferir campos",IF(COUNTIF($A$6:$A$105,A10)&gt;1,"Conferir ID duplicado",IF(G10&gt;F10,"Conferir valores","OK"))))</f>
        <v/>
      </c>
    </row>
    <row r="11" ht="22" customHeight="1">
      <c r="A11" s="16" t="inlineStr">
        <is>
          <t>NV-006</t>
        </is>
      </c>
      <c r="B11" s="16" t="inlineStr">
        <is>
          <t>Noiva Flora</t>
        </is>
      </c>
      <c r="C11" s="40" t="n">
        <v>46364</v>
      </c>
      <c r="D11" s="16" t="inlineStr">
        <is>
          <t>Casa Fictícia Aurora</t>
        </is>
      </c>
      <c r="E11" s="16" t="inlineStr">
        <is>
          <t>Proposta</t>
        </is>
      </c>
      <c r="F11" s="41" t="n">
        <v>2100</v>
      </c>
      <c r="G11" s="41" t="n">
        <v>0</v>
      </c>
      <c r="H11" s="37">
        <f>IF(OR(A11="",F11="",G11=""),"",IFERROR(F11-G11,""))</f>
        <v/>
      </c>
      <c r="I11" s="16" t="inlineStr">
        <is>
          <t>Equipe Orquídea</t>
        </is>
      </c>
      <c r="J11" s="19" t="inlineStr">
        <is>
          <t>Horários ainda em avaliação.</t>
        </is>
      </c>
      <c r="K11" s="21">
        <f>IF(A11="","",IF(OR(B11="",C11="",E11="",F11="",G11=""),"Conferir campos",IF(COUNTIF($A$6:$A$105,A11)&gt;1,"Conferir ID duplicado",IF(G11&gt;F11,"Conferir valores","OK"))))</f>
        <v/>
      </c>
    </row>
    <row r="12" ht="22" customHeight="1">
      <c r="A12" s="16" t="inlineStr">
        <is>
          <t>NV-007</t>
        </is>
      </c>
      <c r="B12" s="16" t="inlineStr">
        <is>
          <t>Noiva Girassol</t>
        </is>
      </c>
      <c r="C12" s="40" t="n">
        <v>46394</v>
      </c>
      <c r="D12" s="16" t="inlineStr">
        <is>
          <t>Espaço Fictício Sereno</t>
        </is>
      </c>
      <c r="E12" s="16" t="inlineStr">
        <is>
          <t>Confirmada</t>
        </is>
      </c>
      <c r="F12" s="41" t="n">
        <v>2800</v>
      </c>
      <c r="G12" s="41" t="n">
        <v>1000</v>
      </c>
      <c r="H12" s="38">
        <f>IF(OR(A12="",F12="",G12=""),"",IFERROR(F12-G12,""))</f>
        <v/>
      </c>
      <c r="I12" s="16" t="inlineStr">
        <is>
          <t>Equipe Íris</t>
        </is>
      </c>
      <c r="J12" s="19" t="inlineStr">
        <is>
          <t>Inclui ajustes finais.</t>
        </is>
      </c>
      <c r="K12" s="20">
        <f>IF(A12="","",IF(OR(B12="",C12="",E12="",F12="",G12=""),"Conferir campos",IF(COUNTIF($A$6:$A$105,A12)&gt;1,"Conferir ID duplicado",IF(G12&gt;F12,"Conferir valores","OK"))))</f>
        <v/>
      </c>
    </row>
    <row r="13" ht="22" customHeight="1">
      <c r="A13" s="16" t="inlineStr">
        <is>
          <t>NV-008</t>
        </is>
      </c>
      <c r="B13" s="16" t="inlineStr">
        <is>
          <t>Noiva Hortênsia</t>
        </is>
      </c>
      <c r="C13" s="40" t="n">
        <v>46264</v>
      </c>
      <c r="D13" s="16" t="inlineStr">
        <is>
          <t>Jardim Fictício Lua Clara</t>
        </is>
      </c>
      <c r="E13" s="16" t="inlineStr">
        <is>
          <t>Concluída</t>
        </is>
      </c>
      <c r="F13" s="41" t="n">
        <v>2000</v>
      </c>
      <c r="G13" s="41" t="n">
        <v>2000</v>
      </c>
      <c r="H13" s="37">
        <f>IF(OR(A13="",F13="",G13=""),"",IFERROR(F13-G13,""))</f>
        <v/>
      </c>
      <c r="I13" s="16" t="inlineStr">
        <is>
          <t>Equipe Jasmim</t>
        </is>
      </c>
      <c r="J13" s="19" t="inlineStr">
        <is>
          <t>Atendimentos concluídos.</t>
        </is>
      </c>
      <c r="K13" s="21">
        <f>IF(A13="","",IF(OR(B13="",C13="",E13="",F13="",G13=""),"Conferir campos",IF(COUNTIF($A$6:$A$105,A13)&gt;1,"Conferir ID duplicado",IF(G13&gt;F13,"Conferir valores","OK"))))</f>
        <v/>
      </c>
    </row>
    <row r="14" ht="22" customHeight="1">
      <c r="A14" s="16" t="inlineStr">
        <is>
          <t>NV-009</t>
        </is>
      </c>
      <c r="B14" s="16" t="inlineStr">
        <is>
          <t>Noiva Íris</t>
        </is>
      </c>
      <c r="C14" s="40" t="n">
        <v>46454</v>
      </c>
      <c r="D14" s="16" t="inlineStr">
        <is>
          <t>Casa Fictícia Pétala</t>
        </is>
      </c>
      <c r="E14" s="16" t="inlineStr">
        <is>
          <t>Consulta</t>
        </is>
      </c>
      <c r="F14" s="41" t="n">
        <v>1700</v>
      </c>
      <c r="G14" s="41" t="n">
        <v>0</v>
      </c>
      <c r="H14" s="38">
        <f>IF(OR(A14="",F14="",G14=""),"",IFERROR(F14-G14,""))</f>
        <v/>
      </c>
      <c r="I14" s="16" t="inlineStr">
        <is>
          <t>Equipe Orquídea</t>
        </is>
      </c>
      <c r="J14" s="19" t="inlineStr">
        <is>
          <t>Primeira conversa registrada.</t>
        </is>
      </c>
      <c r="K14" s="20">
        <f>IF(A14="","",IF(OR(B14="",C14="",E14="",F14="",G14=""),"Conferir campos",IF(COUNTIF($A$6:$A$105,A14)&gt;1,"Conferir ID duplicado",IF(G14&gt;F14,"Conferir valores","OK"))))</f>
        <v/>
      </c>
    </row>
    <row r="15" ht="22" customHeight="1">
      <c r="A15" s="16" t="inlineStr">
        <is>
          <t>NV-010</t>
        </is>
      </c>
      <c r="B15" s="16" t="inlineStr">
        <is>
          <t>Noiva Jasmim</t>
        </is>
      </c>
      <c r="C15" s="40" t="n">
        <v>46299</v>
      </c>
      <c r="D15" s="16" t="inlineStr">
        <is>
          <t>Espaço Fictício Brisa</t>
        </is>
      </c>
      <c r="E15" s="16" t="inlineStr">
        <is>
          <t>Cancelada</t>
        </is>
      </c>
      <c r="F15" s="41" t="n">
        <v>1600</v>
      </c>
      <c r="G15" s="41" t="n">
        <v>0</v>
      </c>
      <c r="H15" s="37">
        <f>IF(OR(A15="",F15="",G15=""),"",IFERROR(F15-G15,""))</f>
        <v/>
      </c>
      <c r="I15" s="16" t="inlineStr">
        <is>
          <t>Equipe Íris</t>
        </is>
      </c>
      <c r="J15" s="19" t="inlineStr">
        <is>
          <t>Registro mantido para histórico.</t>
        </is>
      </c>
      <c r="K15" s="21">
        <f>IF(A15="","",IF(OR(B15="",C15="",E15="",F15="",G15=""),"Conferir campos",IF(COUNTIF($A$6:$A$105,A15)&gt;1,"Conferir ID duplicado",IF(G15&gt;F15,"Conferir valores","OK"))))</f>
        <v/>
      </c>
    </row>
    <row r="16" ht="22" customHeight="1">
      <c r="A16" s="16" t="n"/>
      <c r="B16" s="16" t="n"/>
      <c r="C16" s="40" t="n"/>
      <c r="D16" s="16" t="n"/>
      <c r="E16" s="16" t="n"/>
      <c r="F16" s="41" t="n"/>
      <c r="G16" s="41" t="n"/>
      <c r="H16" s="38">
        <f>IF(OR(A16="",F16="",G16=""),"",IFERROR(F16-G16,""))</f>
        <v/>
      </c>
      <c r="I16" s="16" t="n"/>
      <c r="J16" s="19" t="n"/>
      <c r="K16" s="20">
        <f>IF(A16="","",IF(OR(B16="",C16="",E16="",F16="",G16=""),"Conferir campos",IF(COUNTIF($A$6:$A$105,A16)&gt;1,"Conferir ID duplicado",IF(G16&gt;F16,"Conferir valores","OK"))))</f>
        <v/>
      </c>
    </row>
    <row r="17" ht="22" customHeight="1">
      <c r="A17" s="16" t="n"/>
      <c r="B17" s="16" t="n"/>
      <c r="C17" s="40" t="n"/>
      <c r="D17" s="16" t="n"/>
      <c r="E17" s="16" t="n"/>
      <c r="F17" s="41" t="n"/>
      <c r="G17" s="41" t="n"/>
      <c r="H17" s="37">
        <f>IF(OR(A17="",F17="",G17=""),"",IFERROR(F17-G17,""))</f>
        <v/>
      </c>
      <c r="I17" s="16" t="n"/>
      <c r="J17" s="19" t="n"/>
      <c r="K17" s="21">
        <f>IF(A17="","",IF(OR(B17="",C17="",E17="",F17="",G17=""),"Conferir campos",IF(COUNTIF($A$6:$A$105,A17)&gt;1,"Conferir ID duplicado",IF(G17&gt;F17,"Conferir valores","OK"))))</f>
        <v/>
      </c>
    </row>
    <row r="18" ht="22" customHeight="1">
      <c r="A18" s="16" t="n"/>
      <c r="B18" s="16" t="n"/>
      <c r="C18" s="40" t="n"/>
      <c r="D18" s="16" t="n"/>
      <c r="E18" s="16" t="n"/>
      <c r="F18" s="41" t="n"/>
      <c r="G18" s="41" t="n"/>
      <c r="H18" s="38">
        <f>IF(OR(A18="",F18="",G18=""),"",IFERROR(F18-G18,""))</f>
        <v/>
      </c>
      <c r="I18" s="16" t="n"/>
      <c r="J18" s="19" t="n"/>
      <c r="K18" s="20">
        <f>IF(A18="","",IF(OR(B18="",C18="",E18="",F18="",G18=""),"Conferir campos",IF(COUNTIF($A$6:$A$105,A18)&gt;1,"Conferir ID duplicado",IF(G18&gt;F18,"Conferir valores","OK"))))</f>
        <v/>
      </c>
    </row>
    <row r="19" ht="22" customHeight="1">
      <c r="A19" s="16" t="n"/>
      <c r="B19" s="16" t="n"/>
      <c r="C19" s="40" t="n"/>
      <c r="D19" s="16" t="n"/>
      <c r="E19" s="16" t="n"/>
      <c r="F19" s="41" t="n"/>
      <c r="G19" s="41" t="n"/>
      <c r="H19" s="37">
        <f>IF(OR(A19="",F19="",G19=""),"",IFERROR(F19-G19,""))</f>
        <v/>
      </c>
      <c r="I19" s="16" t="n"/>
      <c r="J19" s="19" t="n"/>
      <c r="K19" s="21">
        <f>IF(A19="","",IF(OR(B19="",C19="",E19="",F19="",G19=""),"Conferir campos",IF(COUNTIF($A$6:$A$105,A19)&gt;1,"Conferir ID duplicado",IF(G19&gt;F19,"Conferir valores","OK"))))</f>
        <v/>
      </c>
    </row>
    <row r="20" ht="22" customHeight="1">
      <c r="A20" s="16" t="n"/>
      <c r="B20" s="16" t="n"/>
      <c r="C20" s="40" t="n"/>
      <c r="D20" s="16" t="n"/>
      <c r="E20" s="16" t="n"/>
      <c r="F20" s="41" t="n"/>
      <c r="G20" s="41" t="n"/>
      <c r="H20" s="38">
        <f>IF(OR(A20="",F20="",G20=""),"",IFERROR(F20-G20,""))</f>
        <v/>
      </c>
      <c r="I20" s="16" t="n"/>
      <c r="J20" s="19" t="n"/>
      <c r="K20" s="20">
        <f>IF(A20="","",IF(OR(B20="",C20="",E20="",F20="",G20=""),"Conferir campos",IF(COUNTIF($A$6:$A$105,A20)&gt;1,"Conferir ID duplicado",IF(G20&gt;F20,"Conferir valores","OK"))))</f>
        <v/>
      </c>
    </row>
    <row r="21" ht="22" customHeight="1">
      <c r="A21" s="16" t="n"/>
      <c r="B21" s="16" t="n"/>
      <c r="C21" s="40" t="n"/>
      <c r="D21" s="16" t="n"/>
      <c r="E21" s="16" t="n"/>
      <c r="F21" s="41" t="n"/>
      <c r="G21" s="41" t="n"/>
      <c r="H21" s="37">
        <f>IF(OR(A21="",F21="",G21=""),"",IFERROR(F21-G21,""))</f>
        <v/>
      </c>
      <c r="I21" s="16" t="n"/>
      <c r="J21" s="19" t="n"/>
      <c r="K21" s="21">
        <f>IF(A21="","",IF(OR(B21="",C21="",E21="",F21="",G21=""),"Conferir campos",IF(COUNTIF($A$6:$A$105,A21)&gt;1,"Conferir ID duplicado",IF(G21&gt;F21,"Conferir valores","OK"))))</f>
        <v/>
      </c>
    </row>
    <row r="22" ht="22" customHeight="1">
      <c r="A22" s="16" t="n"/>
      <c r="B22" s="16" t="n"/>
      <c r="C22" s="40" t="n"/>
      <c r="D22" s="16" t="n"/>
      <c r="E22" s="16" t="n"/>
      <c r="F22" s="41" t="n"/>
      <c r="G22" s="41" t="n"/>
      <c r="H22" s="38">
        <f>IF(OR(A22="",F22="",G22=""),"",IFERROR(F22-G22,""))</f>
        <v/>
      </c>
      <c r="I22" s="16" t="n"/>
      <c r="J22" s="19" t="n"/>
      <c r="K22" s="20">
        <f>IF(A22="","",IF(OR(B22="",C22="",E22="",F22="",G22=""),"Conferir campos",IF(COUNTIF($A$6:$A$105,A22)&gt;1,"Conferir ID duplicado",IF(G22&gt;F22,"Conferir valores","OK"))))</f>
        <v/>
      </c>
    </row>
    <row r="23" ht="22" customHeight="1">
      <c r="A23" s="16" t="n"/>
      <c r="B23" s="16" t="n"/>
      <c r="C23" s="40" t="n"/>
      <c r="D23" s="16" t="n"/>
      <c r="E23" s="16" t="n"/>
      <c r="F23" s="41" t="n"/>
      <c r="G23" s="41" t="n"/>
      <c r="H23" s="37">
        <f>IF(OR(A23="",F23="",G23=""),"",IFERROR(F23-G23,""))</f>
        <v/>
      </c>
      <c r="I23" s="16" t="n"/>
      <c r="J23" s="19" t="n"/>
      <c r="K23" s="21">
        <f>IF(A23="","",IF(OR(B23="",C23="",E23="",F23="",G23=""),"Conferir campos",IF(COUNTIF($A$6:$A$105,A23)&gt;1,"Conferir ID duplicado",IF(G23&gt;F23,"Conferir valores","OK"))))</f>
        <v/>
      </c>
    </row>
    <row r="24" ht="22" customHeight="1">
      <c r="A24" s="16" t="n"/>
      <c r="B24" s="16" t="n"/>
      <c r="C24" s="40" t="n"/>
      <c r="D24" s="16" t="n"/>
      <c r="E24" s="16" t="n"/>
      <c r="F24" s="41" t="n"/>
      <c r="G24" s="41" t="n"/>
      <c r="H24" s="38">
        <f>IF(OR(A24="",F24="",G24=""),"",IFERROR(F24-G24,""))</f>
        <v/>
      </c>
      <c r="I24" s="16" t="n"/>
      <c r="J24" s="19" t="n"/>
      <c r="K24" s="20">
        <f>IF(A24="","",IF(OR(B24="",C24="",E24="",F24="",G24=""),"Conferir campos",IF(COUNTIF($A$6:$A$105,A24)&gt;1,"Conferir ID duplicado",IF(G24&gt;F24,"Conferir valores","OK"))))</f>
        <v/>
      </c>
    </row>
    <row r="25" ht="22" customHeight="1">
      <c r="A25" s="16" t="n"/>
      <c r="B25" s="16" t="n"/>
      <c r="C25" s="40" t="n"/>
      <c r="D25" s="16" t="n"/>
      <c r="E25" s="16" t="n"/>
      <c r="F25" s="41" t="n"/>
      <c r="G25" s="41" t="n"/>
      <c r="H25" s="37">
        <f>IF(OR(A25="",F25="",G25=""),"",IFERROR(F25-G25,""))</f>
        <v/>
      </c>
      <c r="I25" s="16" t="n"/>
      <c r="J25" s="19" t="n"/>
      <c r="K25" s="21">
        <f>IF(A25="","",IF(OR(B25="",C25="",E25="",F25="",G25=""),"Conferir campos",IF(COUNTIF($A$6:$A$105,A25)&gt;1,"Conferir ID duplicado",IF(G25&gt;F25,"Conferir valores","OK"))))</f>
        <v/>
      </c>
    </row>
    <row r="26" ht="22" customHeight="1">
      <c r="A26" s="16" t="n"/>
      <c r="B26" s="16" t="n"/>
      <c r="C26" s="40" t="n"/>
      <c r="D26" s="16" t="n"/>
      <c r="E26" s="16" t="n"/>
      <c r="F26" s="41" t="n"/>
      <c r="G26" s="41" t="n"/>
      <c r="H26" s="38">
        <f>IF(OR(A26="",F26="",G26=""),"",IFERROR(F26-G26,""))</f>
        <v/>
      </c>
      <c r="I26" s="16" t="n"/>
      <c r="J26" s="19" t="n"/>
      <c r="K26" s="20">
        <f>IF(A26="","",IF(OR(B26="",C26="",E26="",F26="",G26=""),"Conferir campos",IF(COUNTIF($A$6:$A$105,A26)&gt;1,"Conferir ID duplicado",IF(G26&gt;F26,"Conferir valores","OK"))))</f>
        <v/>
      </c>
    </row>
    <row r="27" ht="22" customHeight="1">
      <c r="A27" s="16" t="n"/>
      <c r="B27" s="16" t="n"/>
      <c r="C27" s="40" t="n"/>
      <c r="D27" s="16" t="n"/>
      <c r="E27" s="16" t="n"/>
      <c r="F27" s="41" t="n"/>
      <c r="G27" s="41" t="n"/>
      <c r="H27" s="37">
        <f>IF(OR(A27="",F27="",G27=""),"",IFERROR(F27-G27,""))</f>
        <v/>
      </c>
      <c r="I27" s="16" t="n"/>
      <c r="J27" s="19" t="n"/>
      <c r="K27" s="21">
        <f>IF(A27="","",IF(OR(B27="",C27="",E27="",F27="",G27=""),"Conferir campos",IF(COUNTIF($A$6:$A$105,A27)&gt;1,"Conferir ID duplicado",IF(G27&gt;F27,"Conferir valores","OK"))))</f>
        <v/>
      </c>
    </row>
    <row r="28" ht="22" customHeight="1">
      <c r="A28" s="16" t="n"/>
      <c r="B28" s="16" t="n"/>
      <c r="C28" s="40" t="n"/>
      <c r="D28" s="16" t="n"/>
      <c r="E28" s="16" t="n"/>
      <c r="F28" s="41" t="n"/>
      <c r="G28" s="41" t="n"/>
      <c r="H28" s="38">
        <f>IF(OR(A28="",F28="",G28=""),"",IFERROR(F28-G28,""))</f>
        <v/>
      </c>
      <c r="I28" s="16" t="n"/>
      <c r="J28" s="19" t="n"/>
      <c r="K28" s="20">
        <f>IF(A28="","",IF(OR(B28="",C28="",E28="",F28="",G28=""),"Conferir campos",IF(COUNTIF($A$6:$A$105,A28)&gt;1,"Conferir ID duplicado",IF(G28&gt;F28,"Conferir valores","OK"))))</f>
        <v/>
      </c>
    </row>
    <row r="29" ht="22" customHeight="1">
      <c r="A29" s="16" t="n"/>
      <c r="B29" s="16" t="n"/>
      <c r="C29" s="40" t="n"/>
      <c r="D29" s="16" t="n"/>
      <c r="E29" s="16" t="n"/>
      <c r="F29" s="41" t="n"/>
      <c r="G29" s="41" t="n"/>
      <c r="H29" s="37">
        <f>IF(OR(A29="",F29="",G29=""),"",IFERROR(F29-G29,""))</f>
        <v/>
      </c>
      <c r="I29" s="16" t="n"/>
      <c r="J29" s="19" t="n"/>
      <c r="K29" s="21">
        <f>IF(A29="","",IF(OR(B29="",C29="",E29="",F29="",G29=""),"Conferir campos",IF(COUNTIF($A$6:$A$105,A29)&gt;1,"Conferir ID duplicado",IF(G29&gt;F29,"Conferir valores","OK"))))</f>
        <v/>
      </c>
    </row>
    <row r="30" ht="22" customHeight="1">
      <c r="A30" s="16" t="n"/>
      <c r="B30" s="16" t="n"/>
      <c r="C30" s="40" t="n"/>
      <c r="D30" s="16" t="n"/>
      <c r="E30" s="16" t="n"/>
      <c r="F30" s="41" t="n"/>
      <c r="G30" s="41" t="n"/>
      <c r="H30" s="38">
        <f>IF(OR(A30="",F30="",G30=""),"",IFERROR(F30-G30,""))</f>
        <v/>
      </c>
      <c r="I30" s="16" t="n"/>
      <c r="J30" s="19" t="n"/>
      <c r="K30" s="20">
        <f>IF(A30="","",IF(OR(B30="",C30="",E30="",F30="",G30=""),"Conferir campos",IF(COUNTIF($A$6:$A$105,A30)&gt;1,"Conferir ID duplicado",IF(G30&gt;F30,"Conferir valores","OK"))))</f>
        <v/>
      </c>
    </row>
    <row r="31" ht="22" customHeight="1">
      <c r="A31" s="16" t="n"/>
      <c r="B31" s="16" t="n"/>
      <c r="C31" s="40" t="n"/>
      <c r="D31" s="16" t="n"/>
      <c r="E31" s="16" t="n"/>
      <c r="F31" s="41" t="n"/>
      <c r="G31" s="41" t="n"/>
      <c r="H31" s="37">
        <f>IF(OR(A31="",F31="",G31=""),"",IFERROR(F31-G31,""))</f>
        <v/>
      </c>
      <c r="I31" s="16" t="n"/>
      <c r="J31" s="19" t="n"/>
      <c r="K31" s="21">
        <f>IF(A31="","",IF(OR(B31="",C31="",E31="",F31="",G31=""),"Conferir campos",IF(COUNTIF($A$6:$A$105,A31)&gt;1,"Conferir ID duplicado",IF(G31&gt;F31,"Conferir valores","OK"))))</f>
        <v/>
      </c>
    </row>
    <row r="32" ht="22" customHeight="1">
      <c r="A32" s="16" t="n"/>
      <c r="B32" s="16" t="n"/>
      <c r="C32" s="40" t="n"/>
      <c r="D32" s="16" t="n"/>
      <c r="E32" s="16" t="n"/>
      <c r="F32" s="41" t="n"/>
      <c r="G32" s="41" t="n"/>
      <c r="H32" s="38">
        <f>IF(OR(A32="",F32="",G32=""),"",IFERROR(F32-G32,""))</f>
        <v/>
      </c>
      <c r="I32" s="16" t="n"/>
      <c r="J32" s="19" t="n"/>
      <c r="K32" s="20">
        <f>IF(A32="","",IF(OR(B32="",C32="",E32="",F32="",G32=""),"Conferir campos",IF(COUNTIF($A$6:$A$105,A32)&gt;1,"Conferir ID duplicado",IF(G32&gt;F32,"Conferir valores","OK"))))</f>
        <v/>
      </c>
    </row>
    <row r="33" ht="22" customHeight="1">
      <c r="A33" s="16" t="n"/>
      <c r="B33" s="16" t="n"/>
      <c r="C33" s="40" t="n"/>
      <c r="D33" s="16" t="n"/>
      <c r="E33" s="16" t="n"/>
      <c r="F33" s="41" t="n"/>
      <c r="G33" s="41" t="n"/>
      <c r="H33" s="37">
        <f>IF(OR(A33="",F33="",G33=""),"",IFERROR(F33-G33,""))</f>
        <v/>
      </c>
      <c r="I33" s="16" t="n"/>
      <c r="J33" s="19" t="n"/>
      <c r="K33" s="21">
        <f>IF(A33="","",IF(OR(B33="",C33="",E33="",F33="",G33=""),"Conferir campos",IF(COUNTIF($A$6:$A$105,A33)&gt;1,"Conferir ID duplicado",IF(G33&gt;F33,"Conferir valores","OK"))))</f>
        <v/>
      </c>
    </row>
    <row r="34" ht="22" customHeight="1">
      <c r="A34" s="16" t="n"/>
      <c r="B34" s="16" t="n"/>
      <c r="C34" s="40" t="n"/>
      <c r="D34" s="16" t="n"/>
      <c r="E34" s="16" t="n"/>
      <c r="F34" s="41" t="n"/>
      <c r="G34" s="41" t="n"/>
      <c r="H34" s="38">
        <f>IF(OR(A34="",F34="",G34=""),"",IFERROR(F34-G34,""))</f>
        <v/>
      </c>
      <c r="I34" s="16" t="n"/>
      <c r="J34" s="19" t="n"/>
      <c r="K34" s="20">
        <f>IF(A34="","",IF(OR(B34="",C34="",E34="",F34="",G34=""),"Conferir campos",IF(COUNTIF($A$6:$A$105,A34)&gt;1,"Conferir ID duplicado",IF(G34&gt;F34,"Conferir valores","OK"))))</f>
        <v/>
      </c>
    </row>
    <row r="35" ht="22" customHeight="1">
      <c r="A35" s="16" t="n"/>
      <c r="B35" s="16" t="n"/>
      <c r="C35" s="40" t="n"/>
      <c r="D35" s="16" t="n"/>
      <c r="E35" s="16" t="n"/>
      <c r="F35" s="41" t="n"/>
      <c r="G35" s="41" t="n"/>
      <c r="H35" s="37">
        <f>IF(OR(A35="",F35="",G35=""),"",IFERROR(F35-G35,""))</f>
        <v/>
      </c>
      <c r="I35" s="16" t="n"/>
      <c r="J35" s="19" t="n"/>
      <c r="K35" s="21">
        <f>IF(A35="","",IF(OR(B35="",C35="",E35="",F35="",G35=""),"Conferir campos",IF(COUNTIF($A$6:$A$105,A35)&gt;1,"Conferir ID duplicado",IF(G35&gt;F35,"Conferir valores","OK"))))</f>
        <v/>
      </c>
    </row>
    <row r="36" ht="22" customHeight="1">
      <c r="A36" s="16" t="n"/>
      <c r="B36" s="16" t="n"/>
      <c r="C36" s="40" t="n"/>
      <c r="D36" s="16" t="n"/>
      <c r="E36" s="16" t="n"/>
      <c r="F36" s="41" t="n"/>
      <c r="G36" s="41" t="n"/>
      <c r="H36" s="38">
        <f>IF(OR(A36="",F36="",G36=""),"",IFERROR(F36-G36,""))</f>
        <v/>
      </c>
      <c r="I36" s="16" t="n"/>
      <c r="J36" s="19" t="n"/>
      <c r="K36" s="20">
        <f>IF(A36="","",IF(OR(B36="",C36="",E36="",F36="",G36=""),"Conferir campos",IF(COUNTIF($A$6:$A$105,A36)&gt;1,"Conferir ID duplicado",IF(G36&gt;F36,"Conferir valores","OK"))))</f>
        <v/>
      </c>
    </row>
    <row r="37" ht="22" customHeight="1">
      <c r="A37" s="16" t="n"/>
      <c r="B37" s="16" t="n"/>
      <c r="C37" s="40" t="n"/>
      <c r="D37" s="16" t="n"/>
      <c r="E37" s="16" t="n"/>
      <c r="F37" s="41" t="n"/>
      <c r="G37" s="41" t="n"/>
      <c r="H37" s="37">
        <f>IF(OR(A37="",F37="",G37=""),"",IFERROR(F37-G37,""))</f>
        <v/>
      </c>
      <c r="I37" s="16" t="n"/>
      <c r="J37" s="19" t="n"/>
      <c r="K37" s="21">
        <f>IF(A37="","",IF(OR(B37="",C37="",E37="",F37="",G37=""),"Conferir campos",IF(COUNTIF($A$6:$A$105,A37)&gt;1,"Conferir ID duplicado",IF(G37&gt;F37,"Conferir valores","OK"))))</f>
        <v/>
      </c>
    </row>
    <row r="38" ht="22" customHeight="1">
      <c r="A38" s="16" t="n"/>
      <c r="B38" s="16" t="n"/>
      <c r="C38" s="40" t="n"/>
      <c r="D38" s="16" t="n"/>
      <c r="E38" s="16" t="n"/>
      <c r="F38" s="41" t="n"/>
      <c r="G38" s="41" t="n"/>
      <c r="H38" s="38">
        <f>IF(OR(A38="",F38="",G38=""),"",IFERROR(F38-G38,""))</f>
        <v/>
      </c>
      <c r="I38" s="16" t="n"/>
      <c r="J38" s="19" t="n"/>
      <c r="K38" s="20">
        <f>IF(A38="","",IF(OR(B38="",C38="",E38="",F38="",G38=""),"Conferir campos",IF(COUNTIF($A$6:$A$105,A38)&gt;1,"Conferir ID duplicado",IF(G38&gt;F38,"Conferir valores","OK"))))</f>
        <v/>
      </c>
    </row>
    <row r="39" ht="22" customHeight="1">
      <c r="A39" s="16" t="n"/>
      <c r="B39" s="16" t="n"/>
      <c r="C39" s="40" t="n"/>
      <c r="D39" s="16" t="n"/>
      <c r="E39" s="16" t="n"/>
      <c r="F39" s="41" t="n"/>
      <c r="G39" s="41" t="n"/>
      <c r="H39" s="37">
        <f>IF(OR(A39="",F39="",G39=""),"",IFERROR(F39-G39,""))</f>
        <v/>
      </c>
      <c r="I39" s="16" t="n"/>
      <c r="J39" s="19" t="n"/>
      <c r="K39" s="21">
        <f>IF(A39="","",IF(OR(B39="",C39="",E39="",F39="",G39=""),"Conferir campos",IF(COUNTIF($A$6:$A$105,A39)&gt;1,"Conferir ID duplicado",IF(G39&gt;F39,"Conferir valores","OK"))))</f>
        <v/>
      </c>
    </row>
    <row r="40" ht="22" customHeight="1">
      <c r="A40" s="16" t="n"/>
      <c r="B40" s="16" t="n"/>
      <c r="C40" s="40" t="n"/>
      <c r="D40" s="16" t="n"/>
      <c r="E40" s="16" t="n"/>
      <c r="F40" s="41" t="n"/>
      <c r="G40" s="41" t="n"/>
      <c r="H40" s="38">
        <f>IF(OR(A40="",F40="",G40=""),"",IFERROR(F40-G40,""))</f>
        <v/>
      </c>
      <c r="I40" s="16" t="n"/>
      <c r="J40" s="19" t="n"/>
      <c r="K40" s="20">
        <f>IF(A40="","",IF(OR(B40="",C40="",E40="",F40="",G40=""),"Conferir campos",IF(COUNTIF($A$6:$A$105,A40)&gt;1,"Conferir ID duplicado",IF(G40&gt;F40,"Conferir valores","OK"))))</f>
        <v/>
      </c>
    </row>
    <row r="41" ht="22" customHeight="1">
      <c r="A41" s="16" t="n"/>
      <c r="B41" s="16" t="n"/>
      <c r="C41" s="40" t="n"/>
      <c r="D41" s="16" t="n"/>
      <c r="E41" s="16" t="n"/>
      <c r="F41" s="41" t="n"/>
      <c r="G41" s="41" t="n"/>
      <c r="H41" s="37">
        <f>IF(OR(A41="",F41="",G41=""),"",IFERROR(F41-G41,""))</f>
        <v/>
      </c>
      <c r="I41" s="16" t="n"/>
      <c r="J41" s="19" t="n"/>
      <c r="K41" s="21">
        <f>IF(A41="","",IF(OR(B41="",C41="",E41="",F41="",G41=""),"Conferir campos",IF(COUNTIF($A$6:$A$105,A41)&gt;1,"Conferir ID duplicado",IF(G41&gt;F41,"Conferir valores","OK"))))</f>
        <v/>
      </c>
    </row>
    <row r="42" ht="22" customHeight="1">
      <c r="A42" s="16" t="n"/>
      <c r="B42" s="16" t="n"/>
      <c r="C42" s="40" t="n"/>
      <c r="D42" s="16" t="n"/>
      <c r="E42" s="16" t="n"/>
      <c r="F42" s="41" t="n"/>
      <c r="G42" s="41" t="n"/>
      <c r="H42" s="38">
        <f>IF(OR(A42="",F42="",G42=""),"",IFERROR(F42-G42,""))</f>
        <v/>
      </c>
      <c r="I42" s="16" t="n"/>
      <c r="J42" s="19" t="n"/>
      <c r="K42" s="20">
        <f>IF(A42="","",IF(OR(B42="",C42="",E42="",F42="",G42=""),"Conferir campos",IF(COUNTIF($A$6:$A$105,A42)&gt;1,"Conferir ID duplicado",IF(G42&gt;F42,"Conferir valores","OK"))))</f>
        <v/>
      </c>
    </row>
    <row r="43" ht="22" customHeight="1">
      <c r="A43" s="16" t="n"/>
      <c r="B43" s="16" t="n"/>
      <c r="C43" s="40" t="n"/>
      <c r="D43" s="16" t="n"/>
      <c r="E43" s="16" t="n"/>
      <c r="F43" s="41" t="n"/>
      <c r="G43" s="41" t="n"/>
      <c r="H43" s="37">
        <f>IF(OR(A43="",F43="",G43=""),"",IFERROR(F43-G43,""))</f>
        <v/>
      </c>
      <c r="I43" s="16" t="n"/>
      <c r="J43" s="19" t="n"/>
      <c r="K43" s="21">
        <f>IF(A43="","",IF(OR(B43="",C43="",E43="",F43="",G43=""),"Conferir campos",IF(COUNTIF($A$6:$A$105,A43)&gt;1,"Conferir ID duplicado",IF(G43&gt;F43,"Conferir valores","OK"))))</f>
        <v/>
      </c>
    </row>
    <row r="44" ht="22" customHeight="1">
      <c r="A44" s="16" t="n"/>
      <c r="B44" s="16" t="n"/>
      <c r="C44" s="40" t="n"/>
      <c r="D44" s="16" t="n"/>
      <c r="E44" s="16" t="n"/>
      <c r="F44" s="41" t="n"/>
      <c r="G44" s="41" t="n"/>
      <c r="H44" s="38">
        <f>IF(OR(A44="",F44="",G44=""),"",IFERROR(F44-G44,""))</f>
        <v/>
      </c>
      <c r="I44" s="16" t="n"/>
      <c r="J44" s="19" t="n"/>
      <c r="K44" s="20">
        <f>IF(A44="","",IF(OR(B44="",C44="",E44="",F44="",G44=""),"Conferir campos",IF(COUNTIF($A$6:$A$105,A44)&gt;1,"Conferir ID duplicado",IF(G44&gt;F44,"Conferir valores","OK"))))</f>
        <v/>
      </c>
    </row>
    <row r="45" ht="22" customHeight="1">
      <c r="A45" s="16" t="n"/>
      <c r="B45" s="16" t="n"/>
      <c r="C45" s="40" t="n"/>
      <c r="D45" s="16" t="n"/>
      <c r="E45" s="16" t="n"/>
      <c r="F45" s="41" t="n"/>
      <c r="G45" s="41" t="n"/>
      <c r="H45" s="37">
        <f>IF(OR(A45="",F45="",G45=""),"",IFERROR(F45-G45,""))</f>
        <v/>
      </c>
      <c r="I45" s="16" t="n"/>
      <c r="J45" s="19" t="n"/>
      <c r="K45" s="21">
        <f>IF(A45="","",IF(OR(B45="",C45="",E45="",F45="",G45=""),"Conferir campos",IF(COUNTIF($A$6:$A$105,A45)&gt;1,"Conferir ID duplicado",IF(G45&gt;F45,"Conferir valores","OK"))))</f>
        <v/>
      </c>
    </row>
    <row r="46" ht="22" customHeight="1">
      <c r="A46" s="16" t="n"/>
      <c r="B46" s="16" t="n"/>
      <c r="C46" s="40" t="n"/>
      <c r="D46" s="16" t="n"/>
      <c r="E46" s="16" t="n"/>
      <c r="F46" s="41" t="n"/>
      <c r="G46" s="41" t="n"/>
      <c r="H46" s="38">
        <f>IF(OR(A46="",F46="",G46=""),"",IFERROR(F46-G46,""))</f>
        <v/>
      </c>
      <c r="I46" s="16" t="n"/>
      <c r="J46" s="19" t="n"/>
      <c r="K46" s="20">
        <f>IF(A46="","",IF(OR(B46="",C46="",E46="",F46="",G46=""),"Conferir campos",IF(COUNTIF($A$6:$A$105,A46)&gt;1,"Conferir ID duplicado",IF(G46&gt;F46,"Conferir valores","OK"))))</f>
        <v/>
      </c>
    </row>
    <row r="47" ht="22" customHeight="1">
      <c r="A47" s="16" t="n"/>
      <c r="B47" s="16" t="n"/>
      <c r="C47" s="40" t="n"/>
      <c r="D47" s="16" t="n"/>
      <c r="E47" s="16" t="n"/>
      <c r="F47" s="41" t="n"/>
      <c r="G47" s="41" t="n"/>
      <c r="H47" s="37">
        <f>IF(OR(A47="",F47="",G47=""),"",IFERROR(F47-G47,""))</f>
        <v/>
      </c>
      <c r="I47" s="16" t="n"/>
      <c r="J47" s="19" t="n"/>
      <c r="K47" s="21">
        <f>IF(A47="","",IF(OR(B47="",C47="",E47="",F47="",G47=""),"Conferir campos",IF(COUNTIF($A$6:$A$105,A47)&gt;1,"Conferir ID duplicado",IF(G47&gt;F47,"Conferir valores","OK"))))</f>
        <v/>
      </c>
    </row>
    <row r="48" ht="22" customHeight="1">
      <c r="A48" s="16" t="n"/>
      <c r="B48" s="16" t="n"/>
      <c r="C48" s="40" t="n"/>
      <c r="D48" s="16" t="n"/>
      <c r="E48" s="16" t="n"/>
      <c r="F48" s="41" t="n"/>
      <c r="G48" s="41" t="n"/>
      <c r="H48" s="38">
        <f>IF(OR(A48="",F48="",G48=""),"",IFERROR(F48-G48,""))</f>
        <v/>
      </c>
      <c r="I48" s="16" t="n"/>
      <c r="J48" s="19" t="n"/>
      <c r="K48" s="20">
        <f>IF(A48="","",IF(OR(B48="",C48="",E48="",F48="",G48=""),"Conferir campos",IF(COUNTIF($A$6:$A$105,A48)&gt;1,"Conferir ID duplicado",IF(G48&gt;F48,"Conferir valores","OK"))))</f>
        <v/>
      </c>
    </row>
    <row r="49" ht="22" customHeight="1">
      <c r="A49" s="16" t="n"/>
      <c r="B49" s="16" t="n"/>
      <c r="C49" s="40" t="n"/>
      <c r="D49" s="16" t="n"/>
      <c r="E49" s="16" t="n"/>
      <c r="F49" s="41" t="n"/>
      <c r="G49" s="41" t="n"/>
      <c r="H49" s="37">
        <f>IF(OR(A49="",F49="",G49=""),"",IFERROR(F49-G49,""))</f>
        <v/>
      </c>
      <c r="I49" s="16" t="n"/>
      <c r="J49" s="19" t="n"/>
      <c r="K49" s="21">
        <f>IF(A49="","",IF(OR(B49="",C49="",E49="",F49="",G49=""),"Conferir campos",IF(COUNTIF($A$6:$A$105,A49)&gt;1,"Conferir ID duplicado",IF(G49&gt;F49,"Conferir valores","OK"))))</f>
        <v/>
      </c>
    </row>
    <row r="50" ht="22" customHeight="1">
      <c r="A50" s="16" t="n"/>
      <c r="B50" s="16" t="n"/>
      <c r="C50" s="40" t="n"/>
      <c r="D50" s="16" t="n"/>
      <c r="E50" s="16" t="n"/>
      <c r="F50" s="41" t="n"/>
      <c r="G50" s="41" t="n"/>
      <c r="H50" s="38">
        <f>IF(OR(A50="",F50="",G50=""),"",IFERROR(F50-G50,""))</f>
        <v/>
      </c>
      <c r="I50" s="16" t="n"/>
      <c r="J50" s="19" t="n"/>
      <c r="K50" s="20">
        <f>IF(A50="","",IF(OR(B50="",C50="",E50="",F50="",G50=""),"Conferir campos",IF(COUNTIF($A$6:$A$105,A50)&gt;1,"Conferir ID duplicado",IF(G50&gt;F50,"Conferir valores","OK"))))</f>
        <v/>
      </c>
    </row>
    <row r="51" ht="22" customHeight="1">
      <c r="A51" s="16" t="n"/>
      <c r="B51" s="16" t="n"/>
      <c r="C51" s="40" t="n"/>
      <c r="D51" s="16" t="n"/>
      <c r="E51" s="16" t="n"/>
      <c r="F51" s="41" t="n"/>
      <c r="G51" s="41" t="n"/>
      <c r="H51" s="37">
        <f>IF(OR(A51="",F51="",G51=""),"",IFERROR(F51-G51,""))</f>
        <v/>
      </c>
      <c r="I51" s="16" t="n"/>
      <c r="J51" s="19" t="n"/>
      <c r="K51" s="21">
        <f>IF(A51="","",IF(OR(B51="",C51="",E51="",F51="",G51=""),"Conferir campos",IF(COUNTIF($A$6:$A$105,A51)&gt;1,"Conferir ID duplicado",IF(G51&gt;F51,"Conferir valores","OK"))))</f>
        <v/>
      </c>
    </row>
    <row r="52" ht="22" customHeight="1">
      <c r="A52" s="16" t="n"/>
      <c r="B52" s="16" t="n"/>
      <c r="C52" s="40" t="n"/>
      <c r="D52" s="16" t="n"/>
      <c r="E52" s="16" t="n"/>
      <c r="F52" s="41" t="n"/>
      <c r="G52" s="41" t="n"/>
      <c r="H52" s="38">
        <f>IF(OR(A52="",F52="",G52=""),"",IFERROR(F52-G52,""))</f>
        <v/>
      </c>
      <c r="I52" s="16" t="n"/>
      <c r="J52" s="19" t="n"/>
      <c r="K52" s="20">
        <f>IF(A52="","",IF(OR(B52="",C52="",E52="",F52="",G52=""),"Conferir campos",IF(COUNTIF($A$6:$A$105,A52)&gt;1,"Conferir ID duplicado",IF(G52&gt;F52,"Conferir valores","OK"))))</f>
        <v/>
      </c>
    </row>
    <row r="53" ht="22" customHeight="1">
      <c r="A53" s="16" t="n"/>
      <c r="B53" s="16" t="n"/>
      <c r="C53" s="40" t="n"/>
      <c r="D53" s="16" t="n"/>
      <c r="E53" s="16" t="n"/>
      <c r="F53" s="41" t="n"/>
      <c r="G53" s="41" t="n"/>
      <c r="H53" s="37">
        <f>IF(OR(A53="",F53="",G53=""),"",IFERROR(F53-G53,""))</f>
        <v/>
      </c>
      <c r="I53" s="16" t="n"/>
      <c r="J53" s="19" t="n"/>
      <c r="K53" s="21">
        <f>IF(A53="","",IF(OR(B53="",C53="",E53="",F53="",G53=""),"Conferir campos",IF(COUNTIF($A$6:$A$105,A53)&gt;1,"Conferir ID duplicado",IF(G53&gt;F53,"Conferir valores","OK"))))</f>
        <v/>
      </c>
    </row>
    <row r="54" ht="22" customHeight="1">
      <c r="A54" s="16" t="n"/>
      <c r="B54" s="16" t="n"/>
      <c r="C54" s="40" t="n"/>
      <c r="D54" s="16" t="n"/>
      <c r="E54" s="16" t="n"/>
      <c r="F54" s="41" t="n"/>
      <c r="G54" s="41" t="n"/>
      <c r="H54" s="38">
        <f>IF(OR(A54="",F54="",G54=""),"",IFERROR(F54-G54,""))</f>
        <v/>
      </c>
      <c r="I54" s="16" t="n"/>
      <c r="J54" s="19" t="n"/>
      <c r="K54" s="20">
        <f>IF(A54="","",IF(OR(B54="",C54="",E54="",F54="",G54=""),"Conferir campos",IF(COUNTIF($A$6:$A$105,A54)&gt;1,"Conferir ID duplicado",IF(G54&gt;F54,"Conferir valores","OK"))))</f>
        <v/>
      </c>
    </row>
    <row r="55" ht="22" customHeight="1">
      <c r="A55" s="16" t="n"/>
      <c r="B55" s="16" t="n"/>
      <c r="C55" s="40" t="n"/>
      <c r="D55" s="16" t="n"/>
      <c r="E55" s="16" t="n"/>
      <c r="F55" s="41" t="n"/>
      <c r="G55" s="41" t="n"/>
      <c r="H55" s="37">
        <f>IF(OR(A55="",F55="",G55=""),"",IFERROR(F55-G55,""))</f>
        <v/>
      </c>
      <c r="I55" s="16" t="n"/>
      <c r="J55" s="19" t="n"/>
      <c r="K55" s="21">
        <f>IF(A55="","",IF(OR(B55="",C55="",E55="",F55="",G55=""),"Conferir campos",IF(COUNTIF($A$6:$A$105,A55)&gt;1,"Conferir ID duplicado",IF(G55&gt;F55,"Conferir valores","OK"))))</f>
        <v/>
      </c>
    </row>
    <row r="56" ht="22" customHeight="1">
      <c r="A56" s="16" t="n"/>
      <c r="B56" s="16" t="n"/>
      <c r="C56" s="40" t="n"/>
      <c r="D56" s="16" t="n"/>
      <c r="E56" s="16" t="n"/>
      <c r="F56" s="41" t="n"/>
      <c r="G56" s="41" t="n"/>
      <c r="H56" s="38">
        <f>IF(OR(A56="",F56="",G56=""),"",IFERROR(F56-G56,""))</f>
        <v/>
      </c>
      <c r="I56" s="16" t="n"/>
      <c r="J56" s="19" t="n"/>
      <c r="K56" s="20">
        <f>IF(A56="","",IF(OR(B56="",C56="",E56="",F56="",G56=""),"Conferir campos",IF(COUNTIF($A$6:$A$105,A56)&gt;1,"Conferir ID duplicado",IF(G56&gt;F56,"Conferir valores","OK"))))</f>
        <v/>
      </c>
    </row>
    <row r="57" ht="22" customHeight="1">
      <c r="A57" s="16" t="n"/>
      <c r="B57" s="16" t="n"/>
      <c r="C57" s="40" t="n"/>
      <c r="D57" s="16" t="n"/>
      <c r="E57" s="16" t="n"/>
      <c r="F57" s="41" t="n"/>
      <c r="G57" s="41" t="n"/>
      <c r="H57" s="37">
        <f>IF(OR(A57="",F57="",G57=""),"",IFERROR(F57-G57,""))</f>
        <v/>
      </c>
      <c r="I57" s="16" t="n"/>
      <c r="J57" s="19" t="n"/>
      <c r="K57" s="21">
        <f>IF(A57="","",IF(OR(B57="",C57="",E57="",F57="",G57=""),"Conferir campos",IF(COUNTIF($A$6:$A$105,A57)&gt;1,"Conferir ID duplicado",IF(G57&gt;F57,"Conferir valores","OK"))))</f>
        <v/>
      </c>
    </row>
    <row r="58" ht="22" customHeight="1">
      <c r="A58" s="16" t="n"/>
      <c r="B58" s="16" t="n"/>
      <c r="C58" s="40" t="n"/>
      <c r="D58" s="16" t="n"/>
      <c r="E58" s="16" t="n"/>
      <c r="F58" s="41" t="n"/>
      <c r="G58" s="41" t="n"/>
      <c r="H58" s="38">
        <f>IF(OR(A58="",F58="",G58=""),"",IFERROR(F58-G58,""))</f>
        <v/>
      </c>
      <c r="I58" s="16" t="n"/>
      <c r="J58" s="19" t="n"/>
      <c r="K58" s="20">
        <f>IF(A58="","",IF(OR(B58="",C58="",E58="",F58="",G58=""),"Conferir campos",IF(COUNTIF($A$6:$A$105,A58)&gt;1,"Conferir ID duplicado",IF(G58&gt;F58,"Conferir valores","OK"))))</f>
        <v/>
      </c>
    </row>
    <row r="59" ht="22" customHeight="1">
      <c r="A59" s="16" t="n"/>
      <c r="B59" s="16" t="n"/>
      <c r="C59" s="40" t="n"/>
      <c r="D59" s="16" t="n"/>
      <c r="E59" s="16" t="n"/>
      <c r="F59" s="41" t="n"/>
      <c r="G59" s="41" t="n"/>
      <c r="H59" s="37">
        <f>IF(OR(A59="",F59="",G59=""),"",IFERROR(F59-G59,""))</f>
        <v/>
      </c>
      <c r="I59" s="16" t="n"/>
      <c r="J59" s="19" t="n"/>
      <c r="K59" s="21">
        <f>IF(A59="","",IF(OR(B59="",C59="",E59="",F59="",G59=""),"Conferir campos",IF(COUNTIF($A$6:$A$105,A59)&gt;1,"Conferir ID duplicado",IF(G59&gt;F59,"Conferir valores","OK"))))</f>
        <v/>
      </c>
    </row>
    <row r="60" ht="22" customHeight="1">
      <c r="A60" s="16" t="n"/>
      <c r="B60" s="16" t="n"/>
      <c r="C60" s="40" t="n"/>
      <c r="D60" s="16" t="n"/>
      <c r="E60" s="16" t="n"/>
      <c r="F60" s="41" t="n"/>
      <c r="G60" s="41" t="n"/>
      <c r="H60" s="38">
        <f>IF(OR(A60="",F60="",G60=""),"",IFERROR(F60-G60,""))</f>
        <v/>
      </c>
      <c r="I60" s="16" t="n"/>
      <c r="J60" s="19" t="n"/>
      <c r="K60" s="20">
        <f>IF(A60="","",IF(OR(B60="",C60="",E60="",F60="",G60=""),"Conferir campos",IF(COUNTIF($A$6:$A$105,A60)&gt;1,"Conferir ID duplicado",IF(G60&gt;F60,"Conferir valores","OK"))))</f>
        <v/>
      </c>
    </row>
    <row r="61" ht="22" customHeight="1">
      <c r="A61" s="16" t="n"/>
      <c r="B61" s="16" t="n"/>
      <c r="C61" s="40" t="n"/>
      <c r="D61" s="16" t="n"/>
      <c r="E61" s="16" t="n"/>
      <c r="F61" s="41" t="n"/>
      <c r="G61" s="41" t="n"/>
      <c r="H61" s="37">
        <f>IF(OR(A61="",F61="",G61=""),"",IFERROR(F61-G61,""))</f>
        <v/>
      </c>
      <c r="I61" s="16" t="n"/>
      <c r="J61" s="19" t="n"/>
      <c r="K61" s="21">
        <f>IF(A61="","",IF(OR(B61="",C61="",E61="",F61="",G61=""),"Conferir campos",IF(COUNTIF($A$6:$A$105,A61)&gt;1,"Conferir ID duplicado",IF(G61&gt;F61,"Conferir valores","OK"))))</f>
        <v/>
      </c>
    </row>
    <row r="62" ht="22" customHeight="1">
      <c r="A62" s="16" t="n"/>
      <c r="B62" s="16" t="n"/>
      <c r="C62" s="40" t="n"/>
      <c r="D62" s="16" t="n"/>
      <c r="E62" s="16" t="n"/>
      <c r="F62" s="41" t="n"/>
      <c r="G62" s="41" t="n"/>
      <c r="H62" s="38">
        <f>IF(OR(A62="",F62="",G62=""),"",IFERROR(F62-G62,""))</f>
        <v/>
      </c>
      <c r="I62" s="16" t="n"/>
      <c r="J62" s="19" t="n"/>
      <c r="K62" s="20">
        <f>IF(A62="","",IF(OR(B62="",C62="",E62="",F62="",G62=""),"Conferir campos",IF(COUNTIF($A$6:$A$105,A62)&gt;1,"Conferir ID duplicado",IF(G62&gt;F62,"Conferir valores","OK"))))</f>
        <v/>
      </c>
    </row>
    <row r="63" ht="22" customHeight="1">
      <c r="A63" s="16" t="n"/>
      <c r="B63" s="16" t="n"/>
      <c r="C63" s="40" t="n"/>
      <c r="D63" s="16" t="n"/>
      <c r="E63" s="16" t="n"/>
      <c r="F63" s="41" t="n"/>
      <c r="G63" s="41" t="n"/>
      <c r="H63" s="37">
        <f>IF(OR(A63="",F63="",G63=""),"",IFERROR(F63-G63,""))</f>
        <v/>
      </c>
      <c r="I63" s="16" t="n"/>
      <c r="J63" s="19" t="n"/>
      <c r="K63" s="21">
        <f>IF(A63="","",IF(OR(B63="",C63="",E63="",F63="",G63=""),"Conferir campos",IF(COUNTIF($A$6:$A$105,A63)&gt;1,"Conferir ID duplicado",IF(G63&gt;F63,"Conferir valores","OK"))))</f>
        <v/>
      </c>
    </row>
    <row r="64" ht="22" customHeight="1">
      <c r="A64" s="16" t="n"/>
      <c r="B64" s="16" t="n"/>
      <c r="C64" s="40" t="n"/>
      <c r="D64" s="16" t="n"/>
      <c r="E64" s="16" t="n"/>
      <c r="F64" s="41" t="n"/>
      <c r="G64" s="41" t="n"/>
      <c r="H64" s="38">
        <f>IF(OR(A64="",F64="",G64=""),"",IFERROR(F64-G64,""))</f>
        <v/>
      </c>
      <c r="I64" s="16" t="n"/>
      <c r="J64" s="19" t="n"/>
      <c r="K64" s="20">
        <f>IF(A64="","",IF(OR(B64="",C64="",E64="",F64="",G64=""),"Conferir campos",IF(COUNTIF($A$6:$A$105,A64)&gt;1,"Conferir ID duplicado",IF(G64&gt;F64,"Conferir valores","OK"))))</f>
        <v/>
      </c>
    </row>
    <row r="65" ht="22" customHeight="1">
      <c r="A65" s="16" t="n"/>
      <c r="B65" s="16" t="n"/>
      <c r="C65" s="40" t="n"/>
      <c r="D65" s="16" t="n"/>
      <c r="E65" s="16" t="n"/>
      <c r="F65" s="41" t="n"/>
      <c r="G65" s="41" t="n"/>
      <c r="H65" s="37">
        <f>IF(OR(A65="",F65="",G65=""),"",IFERROR(F65-G65,""))</f>
        <v/>
      </c>
      <c r="I65" s="16" t="n"/>
      <c r="J65" s="19" t="n"/>
      <c r="K65" s="21">
        <f>IF(A65="","",IF(OR(B65="",C65="",E65="",F65="",G65=""),"Conferir campos",IF(COUNTIF($A$6:$A$105,A65)&gt;1,"Conferir ID duplicado",IF(G65&gt;F65,"Conferir valores","OK"))))</f>
        <v/>
      </c>
    </row>
    <row r="66" ht="22" customHeight="1">
      <c r="A66" s="16" t="n"/>
      <c r="B66" s="16" t="n"/>
      <c r="C66" s="40" t="n"/>
      <c r="D66" s="16" t="n"/>
      <c r="E66" s="16" t="n"/>
      <c r="F66" s="41" t="n"/>
      <c r="G66" s="41" t="n"/>
      <c r="H66" s="38">
        <f>IF(OR(A66="",F66="",G66=""),"",IFERROR(F66-G66,""))</f>
        <v/>
      </c>
      <c r="I66" s="16" t="n"/>
      <c r="J66" s="19" t="n"/>
      <c r="K66" s="20">
        <f>IF(A66="","",IF(OR(B66="",C66="",E66="",F66="",G66=""),"Conferir campos",IF(COUNTIF($A$6:$A$105,A66)&gt;1,"Conferir ID duplicado",IF(G66&gt;F66,"Conferir valores","OK"))))</f>
        <v/>
      </c>
    </row>
    <row r="67" ht="22" customHeight="1">
      <c r="A67" s="16" t="n"/>
      <c r="B67" s="16" t="n"/>
      <c r="C67" s="40" t="n"/>
      <c r="D67" s="16" t="n"/>
      <c r="E67" s="16" t="n"/>
      <c r="F67" s="41" t="n"/>
      <c r="G67" s="41" t="n"/>
      <c r="H67" s="37">
        <f>IF(OR(A67="",F67="",G67=""),"",IFERROR(F67-G67,""))</f>
        <v/>
      </c>
      <c r="I67" s="16" t="n"/>
      <c r="J67" s="19" t="n"/>
      <c r="K67" s="21">
        <f>IF(A67="","",IF(OR(B67="",C67="",E67="",F67="",G67=""),"Conferir campos",IF(COUNTIF($A$6:$A$105,A67)&gt;1,"Conferir ID duplicado",IF(G67&gt;F67,"Conferir valores","OK"))))</f>
        <v/>
      </c>
    </row>
    <row r="68" ht="22" customHeight="1">
      <c r="A68" s="16" t="n"/>
      <c r="B68" s="16" t="n"/>
      <c r="C68" s="40" t="n"/>
      <c r="D68" s="16" t="n"/>
      <c r="E68" s="16" t="n"/>
      <c r="F68" s="41" t="n"/>
      <c r="G68" s="41" t="n"/>
      <c r="H68" s="38">
        <f>IF(OR(A68="",F68="",G68=""),"",IFERROR(F68-G68,""))</f>
        <v/>
      </c>
      <c r="I68" s="16" t="n"/>
      <c r="J68" s="19" t="n"/>
      <c r="K68" s="20">
        <f>IF(A68="","",IF(OR(B68="",C68="",E68="",F68="",G68=""),"Conferir campos",IF(COUNTIF($A$6:$A$105,A68)&gt;1,"Conferir ID duplicado",IF(G68&gt;F68,"Conferir valores","OK"))))</f>
        <v/>
      </c>
    </row>
    <row r="69" ht="22" customHeight="1">
      <c r="A69" s="16" t="n"/>
      <c r="B69" s="16" t="n"/>
      <c r="C69" s="40" t="n"/>
      <c r="D69" s="16" t="n"/>
      <c r="E69" s="16" t="n"/>
      <c r="F69" s="41" t="n"/>
      <c r="G69" s="41" t="n"/>
      <c r="H69" s="37">
        <f>IF(OR(A69="",F69="",G69=""),"",IFERROR(F69-G69,""))</f>
        <v/>
      </c>
      <c r="I69" s="16" t="n"/>
      <c r="J69" s="19" t="n"/>
      <c r="K69" s="21">
        <f>IF(A69="","",IF(OR(B69="",C69="",E69="",F69="",G69=""),"Conferir campos",IF(COUNTIF($A$6:$A$105,A69)&gt;1,"Conferir ID duplicado",IF(G69&gt;F69,"Conferir valores","OK"))))</f>
        <v/>
      </c>
    </row>
    <row r="70" ht="22" customHeight="1">
      <c r="A70" s="16" t="n"/>
      <c r="B70" s="16" t="n"/>
      <c r="C70" s="40" t="n"/>
      <c r="D70" s="16" t="n"/>
      <c r="E70" s="16" t="n"/>
      <c r="F70" s="41" t="n"/>
      <c r="G70" s="41" t="n"/>
      <c r="H70" s="38">
        <f>IF(OR(A70="",F70="",G70=""),"",IFERROR(F70-G70,""))</f>
        <v/>
      </c>
      <c r="I70" s="16" t="n"/>
      <c r="J70" s="19" t="n"/>
      <c r="K70" s="20">
        <f>IF(A70="","",IF(OR(B70="",C70="",E70="",F70="",G70=""),"Conferir campos",IF(COUNTIF($A$6:$A$105,A70)&gt;1,"Conferir ID duplicado",IF(G70&gt;F70,"Conferir valores","OK"))))</f>
        <v/>
      </c>
    </row>
    <row r="71" ht="22" customHeight="1">
      <c r="A71" s="16" t="n"/>
      <c r="B71" s="16" t="n"/>
      <c r="C71" s="40" t="n"/>
      <c r="D71" s="16" t="n"/>
      <c r="E71" s="16" t="n"/>
      <c r="F71" s="41" t="n"/>
      <c r="G71" s="41" t="n"/>
      <c r="H71" s="37">
        <f>IF(OR(A71="",F71="",G71=""),"",IFERROR(F71-G71,""))</f>
        <v/>
      </c>
      <c r="I71" s="16" t="n"/>
      <c r="J71" s="19" t="n"/>
      <c r="K71" s="21">
        <f>IF(A71="","",IF(OR(B71="",C71="",E71="",F71="",G71=""),"Conferir campos",IF(COUNTIF($A$6:$A$105,A71)&gt;1,"Conferir ID duplicado",IF(G71&gt;F71,"Conferir valores","OK"))))</f>
        <v/>
      </c>
    </row>
    <row r="72" ht="22" customHeight="1">
      <c r="A72" s="16" t="n"/>
      <c r="B72" s="16" t="n"/>
      <c r="C72" s="40" t="n"/>
      <c r="D72" s="16" t="n"/>
      <c r="E72" s="16" t="n"/>
      <c r="F72" s="41" t="n"/>
      <c r="G72" s="41" t="n"/>
      <c r="H72" s="38">
        <f>IF(OR(A72="",F72="",G72=""),"",IFERROR(F72-G72,""))</f>
        <v/>
      </c>
      <c r="I72" s="16" t="n"/>
      <c r="J72" s="19" t="n"/>
      <c r="K72" s="20">
        <f>IF(A72="","",IF(OR(B72="",C72="",E72="",F72="",G72=""),"Conferir campos",IF(COUNTIF($A$6:$A$105,A72)&gt;1,"Conferir ID duplicado",IF(G72&gt;F72,"Conferir valores","OK"))))</f>
        <v/>
      </c>
    </row>
    <row r="73" ht="22" customHeight="1">
      <c r="A73" s="16" t="n"/>
      <c r="B73" s="16" t="n"/>
      <c r="C73" s="40" t="n"/>
      <c r="D73" s="16" t="n"/>
      <c r="E73" s="16" t="n"/>
      <c r="F73" s="41" t="n"/>
      <c r="G73" s="41" t="n"/>
      <c r="H73" s="37">
        <f>IF(OR(A73="",F73="",G73=""),"",IFERROR(F73-G73,""))</f>
        <v/>
      </c>
      <c r="I73" s="16" t="n"/>
      <c r="J73" s="19" t="n"/>
      <c r="K73" s="21">
        <f>IF(A73="","",IF(OR(B73="",C73="",E73="",F73="",G73=""),"Conferir campos",IF(COUNTIF($A$6:$A$105,A73)&gt;1,"Conferir ID duplicado",IF(G73&gt;F73,"Conferir valores","OK"))))</f>
        <v/>
      </c>
    </row>
    <row r="74" ht="22" customHeight="1">
      <c r="A74" s="16" t="n"/>
      <c r="B74" s="16" t="n"/>
      <c r="C74" s="40" t="n"/>
      <c r="D74" s="16" t="n"/>
      <c r="E74" s="16" t="n"/>
      <c r="F74" s="41" t="n"/>
      <c r="G74" s="41" t="n"/>
      <c r="H74" s="38">
        <f>IF(OR(A74="",F74="",G74=""),"",IFERROR(F74-G74,""))</f>
        <v/>
      </c>
      <c r="I74" s="16" t="n"/>
      <c r="J74" s="19" t="n"/>
      <c r="K74" s="20">
        <f>IF(A74="","",IF(OR(B74="",C74="",E74="",F74="",G74=""),"Conferir campos",IF(COUNTIF($A$6:$A$105,A74)&gt;1,"Conferir ID duplicado",IF(G74&gt;F74,"Conferir valores","OK"))))</f>
        <v/>
      </c>
    </row>
    <row r="75" ht="22" customHeight="1">
      <c r="A75" s="16" t="n"/>
      <c r="B75" s="16" t="n"/>
      <c r="C75" s="40" t="n"/>
      <c r="D75" s="16" t="n"/>
      <c r="E75" s="16" t="n"/>
      <c r="F75" s="41" t="n"/>
      <c r="G75" s="41" t="n"/>
      <c r="H75" s="37">
        <f>IF(OR(A75="",F75="",G75=""),"",IFERROR(F75-G75,""))</f>
        <v/>
      </c>
      <c r="I75" s="16" t="n"/>
      <c r="J75" s="19" t="n"/>
      <c r="K75" s="21">
        <f>IF(A75="","",IF(OR(B75="",C75="",E75="",F75="",G75=""),"Conferir campos",IF(COUNTIF($A$6:$A$105,A75)&gt;1,"Conferir ID duplicado",IF(G75&gt;F75,"Conferir valores","OK"))))</f>
        <v/>
      </c>
    </row>
    <row r="76" ht="22" customHeight="1">
      <c r="A76" s="16" t="n"/>
      <c r="B76" s="16" t="n"/>
      <c r="C76" s="40" t="n"/>
      <c r="D76" s="16" t="n"/>
      <c r="E76" s="16" t="n"/>
      <c r="F76" s="41" t="n"/>
      <c r="G76" s="41" t="n"/>
      <c r="H76" s="38">
        <f>IF(OR(A76="",F76="",G76=""),"",IFERROR(F76-G76,""))</f>
        <v/>
      </c>
      <c r="I76" s="16" t="n"/>
      <c r="J76" s="19" t="n"/>
      <c r="K76" s="20">
        <f>IF(A76="","",IF(OR(B76="",C76="",E76="",F76="",G76=""),"Conferir campos",IF(COUNTIF($A$6:$A$105,A76)&gt;1,"Conferir ID duplicado",IF(G76&gt;F76,"Conferir valores","OK"))))</f>
        <v/>
      </c>
    </row>
    <row r="77" ht="22" customHeight="1">
      <c r="A77" s="16" t="n"/>
      <c r="B77" s="16" t="n"/>
      <c r="C77" s="40" t="n"/>
      <c r="D77" s="16" t="n"/>
      <c r="E77" s="16" t="n"/>
      <c r="F77" s="41" t="n"/>
      <c r="G77" s="41" t="n"/>
      <c r="H77" s="37">
        <f>IF(OR(A77="",F77="",G77=""),"",IFERROR(F77-G77,""))</f>
        <v/>
      </c>
      <c r="I77" s="16" t="n"/>
      <c r="J77" s="19" t="n"/>
      <c r="K77" s="21">
        <f>IF(A77="","",IF(OR(B77="",C77="",E77="",F77="",G77=""),"Conferir campos",IF(COUNTIF($A$6:$A$105,A77)&gt;1,"Conferir ID duplicado",IF(G77&gt;F77,"Conferir valores","OK"))))</f>
        <v/>
      </c>
    </row>
    <row r="78" ht="22" customHeight="1">
      <c r="A78" s="16" t="n"/>
      <c r="B78" s="16" t="n"/>
      <c r="C78" s="40" t="n"/>
      <c r="D78" s="16" t="n"/>
      <c r="E78" s="16" t="n"/>
      <c r="F78" s="41" t="n"/>
      <c r="G78" s="41" t="n"/>
      <c r="H78" s="38">
        <f>IF(OR(A78="",F78="",G78=""),"",IFERROR(F78-G78,""))</f>
        <v/>
      </c>
      <c r="I78" s="16" t="n"/>
      <c r="J78" s="19" t="n"/>
      <c r="K78" s="20">
        <f>IF(A78="","",IF(OR(B78="",C78="",E78="",F78="",G78=""),"Conferir campos",IF(COUNTIF($A$6:$A$105,A78)&gt;1,"Conferir ID duplicado",IF(G78&gt;F78,"Conferir valores","OK"))))</f>
        <v/>
      </c>
    </row>
    <row r="79" ht="22" customHeight="1">
      <c r="A79" s="16" t="n"/>
      <c r="B79" s="16" t="n"/>
      <c r="C79" s="40" t="n"/>
      <c r="D79" s="16" t="n"/>
      <c r="E79" s="16" t="n"/>
      <c r="F79" s="41" t="n"/>
      <c r="G79" s="41" t="n"/>
      <c r="H79" s="37">
        <f>IF(OR(A79="",F79="",G79=""),"",IFERROR(F79-G79,""))</f>
        <v/>
      </c>
      <c r="I79" s="16" t="n"/>
      <c r="J79" s="19" t="n"/>
      <c r="K79" s="21">
        <f>IF(A79="","",IF(OR(B79="",C79="",E79="",F79="",G79=""),"Conferir campos",IF(COUNTIF($A$6:$A$105,A79)&gt;1,"Conferir ID duplicado",IF(G79&gt;F79,"Conferir valores","OK"))))</f>
        <v/>
      </c>
    </row>
    <row r="80" ht="22" customHeight="1">
      <c r="A80" s="16" t="n"/>
      <c r="B80" s="16" t="n"/>
      <c r="C80" s="40" t="n"/>
      <c r="D80" s="16" t="n"/>
      <c r="E80" s="16" t="n"/>
      <c r="F80" s="41" t="n"/>
      <c r="G80" s="41" t="n"/>
      <c r="H80" s="38">
        <f>IF(OR(A80="",F80="",G80=""),"",IFERROR(F80-G80,""))</f>
        <v/>
      </c>
      <c r="I80" s="16" t="n"/>
      <c r="J80" s="19" t="n"/>
      <c r="K80" s="20">
        <f>IF(A80="","",IF(OR(B80="",C80="",E80="",F80="",G80=""),"Conferir campos",IF(COUNTIF($A$6:$A$105,A80)&gt;1,"Conferir ID duplicado",IF(G80&gt;F80,"Conferir valores","OK"))))</f>
        <v/>
      </c>
    </row>
    <row r="81" ht="22" customHeight="1">
      <c r="A81" s="16" t="n"/>
      <c r="B81" s="16" t="n"/>
      <c r="C81" s="40" t="n"/>
      <c r="D81" s="16" t="n"/>
      <c r="E81" s="16" t="n"/>
      <c r="F81" s="41" t="n"/>
      <c r="G81" s="41" t="n"/>
      <c r="H81" s="37">
        <f>IF(OR(A81="",F81="",G81=""),"",IFERROR(F81-G81,""))</f>
        <v/>
      </c>
      <c r="I81" s="16" t="n"/>
      <c r="J81" s="19" t="n"/>
      <c r="K81" s="21">
        <f>IF(A81="","",IF(OR(B81="",C81="",E81="",F81="",G81=""),"Conferir campos",IF(COUNTIF($A$6:$A$105,A81)&gt;1,"Conferir ID duplicado",IF(G81&gt;F81,"Conferir valores","OK"))))</f>
        <v/>
      </c>
    </row>
    <row r="82" ht="22" customHeight="1">
      <c r="A82" s="16" t="n"/>
      <c r="B82" s="16" t="n"/>
      <c r="C82" s="40" t="n"/>
      <c r="D82" s="16" t="n"/>
      <c r="E82" s="16" t="n"/>
      <c r="F82" s="41" t="n"/>
      <c r="G82" s="41" t="n"/>
      <c r="H82" s="38">
        <f>IF(OR(A82="",F82="",G82=""),"",IFERROR(F82-G82,""))</f>
        <v/>
      </c>
      <c r="I82" s="16" t="n"/>
      <c r="J82" s="19" t="n"/>
      <c r="K82" s="20">
        <f>IF(A82="","",IF(OR(B82="",C82="",E82="",F82="",G82=""),"Conferir campos",IF(COUNTIF($A$6:$A$105,A82)&gt;1,"Conferir ID duplicado",IF(G82&gt;F82,"Conferir valores","OK"))))</f>
        <v/>
      </c>
    </row>
    <row r="83" ht="22" customHeight="1">
      <c r="A83" s="16" t="n"/>
      <c r="B83" s="16" t="n"/>
      <c r="C83" s="40" t="n"/>
      <c r="D83" s="16" t="n"/>
      <c r="E83" s="16" t="n"/>
      <c r="F83" s="41" t="n"/>
      <c r="G83" s="41" t="n"/>
      <c r="H83" s="37">
        <f>IF(OR(A83="",F83="",G83=""),"",IFERROR(F83-G83,""))</f>
        <v/>
      </c>
      <c r="I83" s="16" t="n"/>
      <c r="J83" s="19" t="n"/>
      <c r="K83" s="21">
        <f>IF(A83="","",IF(OR(B83="",C83="",E83="",F83="",G83=""),"Conferir campos",IF(COUNTIF($A$6:$A$105,A83)&gt;1,"Conferir ID duplicado",IF(G83&gt;F83,"Conferir valores","OK"))))</f>
        <v/>
      </c>
    </row>
    <row r="84" ht="22" customHeight="1">
      <c r="A84" s="16" t="n"/>
      <c r="B84" s="16" t="n"/>
      <c r="C84" s="40" t="n"/>
      <c r="D84" s="16" t="n"/>
      <c r="E84" s="16" t="n"/>
      <c r="F84" s="41" t="n"/>
      <c r="G84" s="41" t="n"/>
      <c r="H84" s="38">
        <f>IF(OR(A84="",F84="",G84=""),"",IFERROR(F84-G84,""))</f>
        <v/>
      </c>
      <c r="I84" s="16" t="n"/>
      <c r="J84" s="19" t="n"/>
      <c r="K84" s="20">
        <f>IF(A84="","",IF(OR(B84="",C84="",E84="",F84="",G84=""),"Conferir campos",IF(COUNTIF($A$6:$A$105,A84)&gt;1,"Conferir ID duplicado",IF(G84&gt;F84,"Conferir valores","OK"))))</f>
        <v/>
      </c>
    </row>
    <row r="85" ht="22" customHeight="1">
      <c r="A85" s="16" t="n"/>
      <c r="B85" s="16" t="n"/>
      <c r="C85" s="40" t="n"/>
      <c r="D85" s="16" t="n"/>
      <c r="E85" s="16" t="n"/>
      <c r="F85" s="41" t="n"/>
      <c r="G85" s="41" t="n"/>
      <c r="H85" s="37">
        <f>IF(OR(A85="",F85="",G85=""),"",IFERROR(F85-G85,""))</f>
        <v/>
      </c>
      <c r="I85" s="16" t="n"/>
      <c r="J85" s="19" t="n"/>
      <c r="K85" s="21">
        <f>IF(A85="","",IF(OR(B85="",C85="",E85="",F85="",G85=""),"Conferir campos",IF(COUNTIF($A$6:$A$105,A85)&gt;1,"Conferir ID duplicado",IF(G85&gt;F85,"Conferir valores","OK"))))</f>
        <v/>
      </c>
    </row>
    <row r="86" ht="22" customHeight="1">
      <c r="A86" s="16" t="n"/>
      <c r="B86" s="16" t="n"/>
      <c r="C86" s="40" t="n"/>
      <c r="D86" s="16" t="n"/>
      <c r="E86" s="16" t="n"/>
      <c r="F86" s="41" t="n"/>
      <c r="G86" s="41" t="n"/>
      <c r="H86" s="38">
        <f>IF(OR(A86="",F86="",G86=""),"",IFERROR(F86-G86,""))</f>
        <v/>
      </c>
      <c r="I86" s="16" t="n"/>
      <c r="J86" s="19" t="n"/>
      <c r="K86" s="20">
        <f>IF(A86="","",IF(OR(B86="",C86="",E86="",F86="",G86=""),"Conferir campos",IF(COUNTIF($A$6:$A$105,A86)&gt;1,"Conferir ID duplicado",IF(G86&gt;F86,"Conferir valores","OK"))))</f>
        <v/>
      </c>
    </row>
    <row r="87" ht="22" customHeight="1">
      <c r="A87" s="16" t="n"/>
      <c r="B87" s="16" t="n"/>
      <c r="C87" s="40" t="n"/>
      <c r="D87" s="16" t="n"/>
      <c r="E87" s="16" t="n"/>
      <c r="F87" s="41" t="n"/>
      <c r="G87" s="41" t="n"/>
      <c r="H87" s="37">
        <f>IF(OR(A87="",F87="",G87=""),"",IFERROR(F87-G87,""))</f>
        <v/>
      </c>
      <c r="I87" s="16" t="n"/>
      <c r="J87" s="19" t="n"/>
      <c r="K87" s="21">
        <f>IF(A87="","",IF(OR(B87="",C87="",E87="",F87="",G87=""),"Conferir campos",IF(COUNTIF($A$6:$A$105,A87)&gt;1,"Conferir ID duplicado",IF(G87&gt;F87,"Conferir valores","OK"))))</f>
        <v/>
      </c>
    </row>
    <row r="88" ht="22" customHeight="1">
      <c r="A88" s="16" t="n"/>
      <c r="B88" s="16" t="n"/>
      <c r="C88" s="40" t="n"/>
      <c r="D88" s="16" t="n"/>
      <c r="E88" s="16" t="n"/>
      <c r="F88" s="41" t="n"/>
      <c r="G88" s="41" t="n"/>
      <c r="H88" s="38">
        <f>IF(OR(A88="",F88="",G88=""),"",IFERROR(F88-G88,""))</f>
        <v/>
      </c>
      <c r="I88" s="16" t="n"/>
      <c r="J88" s="19" t="n"/>
      <c r="K88" s="20">
        <f>IF(A88="","",IF(OR(B88="",C88="",E88="",F88="",G88=""),"Conferir campos",IF(COUNTIF($A$6:$A$105,A88)&gt;1,"Conferir ID duplicado",IF(G88&gt;F88,"Conferir valores","OK"))))</f>
        <v/>
      </c>
    </row>
    <row r="89" ht="22" customHeight="1">
      <c r="A89" s="16" t="n"/>
      <c r="B89" s="16" t="n"/>
      <c r="C89" s="40" t="n"/>
      <c r="D89" s="16" t="n"/>
      <c r="E89" s="16" t="n"/>
      <c r="F89" s="41" t="n"/>
      <c r="G89" s="41" t="n"/>
      <c r="H89" s="37">
        <f>IF(OR(A89="",F89="",G89=""),"",IFERROR(F89-G89,""))</f>
        <v/>
      </c>
      <c r="I89" s="16" t="n"/>
      <c r="J89" s="19" t="n"/>
      <c r="K89" s="21">
        <f>IF(A89="","",IF(OR(B89="",C89="",E89="",F89="",G89=""),"Conferir campos",IF(COUNTIF($A$6:$A$105,A89)&gt;1,"Conferir ID duplicado",IF(G89&gt;F89,"Conferir valores","OK"))))</f>
        <v/>
      </c>
    </row>
    <row r="90" ht="22" customHeight="1">
      <c r="A90" s="16" t="n"/>
      <c r="B90" s="16" t="n"/>
      <c r="C90" s="40" t="n"/>
      <c r="D90" s="16" t="n"/>
      <c r="E90" s="16" t="n"/>
      <c r="F90" s="41" t="n"/>
      <c r="G90" s="41" t="n"/>
      <c r="H90" s="38">
        <f>IF(OR(A90="",F90="",G90=""),"",IFERROR(F90-G90,""))</f>
        <v/>
      </c>
      <c r="I90" s="16" t="n"/>
      <c r="J90" s="19" t="n"/>
      <c r="K90" s="20">
        <f>IF(A90="","",IF(OR(B90="",C90="",E90="",F90="",G90=""),"Conferir campos",IF(COUNTIF($A$6:$A$105,A90)&gt;1,"Conferir ID duplicado",IF(G90&gt;F90,"Conferir valores","OK"))))</f>
        <v/>
      </c>
    </row>
    <row r="91" ht="22" customHeight="1">
      <c r="A91" s="16" t="n"/>
      <c r="B91" s="16" t="n"/>
      <c r="C91" s="40" t="n"/>
      <c r="D91" s="16" t="n"/>
      <c r="E91" s="16" t="n"/>
      <c r="F91" s="41" t="n"/>
      <c r="G91" s="41" t="n"/>
      <c r="H91" s="37">
        <f>IF(OR(A91="",F91="",G91=""),"",IFERROR(F91-G91,""))</f>
        <v/>
      </c>
      <c r="I91" s="16" t="n"/>
      <c r="J91" s="19" t="n"/>
      <c r="K91" s="21">
        <f>IF(A91="","",IF(OR(B91="",C91="",E91="",F91="",G91=""),"Conferir campos",IF(COUNTIF($A$6:$A$105,A91)&gt;1,"Conferir ID duplicado",IF(G91&gt;F91,"Conferir valores","OK"))))</f>
        <v/>
      </c>
    </row>
    <row r="92" ht="22" customHeight="1">
      <c r="A92" s="16" t="n"/>
      <c r="B92" s="16" t="n"/>
      <c r="C92" s="40" t="n"/>
      <c r="D92" s="16" t="n"/>
      <c r="E92" s="16" t="n"/>
      <c r="F92" s="41" t="n"/>
      <c r="G92" s="41" t="n"/>
      <c r="H92" s="38">
        <f>IF(OR(A92="",F92="",G92=""),"",IFERROR(F92-G92,""))</f>
        <v/>
      </c>
      <c r="I92" s="16" t="n"/>
      <c r="J92" s="19" t="n"/>
      <c r="K92" s="20">
        <f>IF(A92="","",IF(OR(B92="",C92="",E92="",F92="",G92=""),"Conferir campos",IF(COUNTIF($A$6:$A$105,A92)&gt;1,"Conferir ID duplicado",IF(G92&gt;F92,"Conferir valores","OK"))))</f>
        <v/>
      </c>
    </row>
    <row r="93" ht="22" customHeight="1">
      <c r="A93" s="16" t="n"/>
      <c r="B93" s="16" t="n"/>
      <c r="C93" s="40" t="n"/>
      <c r="D93" s="16" t="n"/>
      <c r="E93" s="16" t="n"/>
      <c r="F93" s="41" t="n"/>
      <c r="G93" s="41" t="n"/>
      <c r="H93" s="37">
        <f>IF(OR(A93="",F93="",G93=""),"",IFERROR(F93-G93,""))</f>
        <v/>
      </c>
      <c r="I93" s="16" t="n"/>
      <c r="J93" s="19" t="n"/>
      <c r="K93" s="21">
        <f>IF(A93="","",IF(OR(B93="",C93="",E93="",F93="",G93=""),"Conferir campos",IF(COUNTIF($A$6:$A$105,A93)&gt;1,"Conferir ID duplicado",IF(G93&gt;F93,"Conferir valores","OK"))))</f>
        <v/>
      </c>
    </row>
    <row r="94" ht="22" customHeight="1">
      <c r="A94" s="16" t="n"/>
      <c r="B94" s="16" t="n"/>
      <c r="C94" s="40" t="n"/>
      <c r="D94" s="16" t="n"/>
      <c r="E94" s="16" t="n"/>
      <c r="F94" s="41" t="n"/>
      <c r="G94" s="41" t="n"/>
      <c r="H94" s="38">
        <f>IF(OR(A94="",F94="",G94=""),"",IFERROR(F94-G94,""))</f>
        <v/>
      </c>
      <c r="I94" s="16" t="n"/>
      <c r="J94" s="19" t="n"/>
      <c r="K94" s="20">
        <f>IF(A94="","",IF(OR(B94="",C94="",E94="",F94="",G94=""),"Conferir campos",IF(COUNTIF($A$6:$A$105,A94)&gt;1,"Conferir ID duplicado",IF(G94&gt;F94,"Conferir valores","OK"))))</f>
        <v/>
      </c>
    </row>
    <row r="95" ht="22" customHeight="1">
      <c r="A95" s="16" t="n"/>
      <c r="B95" s="16" t="n"/>
      <c r="C95" s="40" t="n"/>
      <c r="D95" s="16" t="n"/>
      <c r="E95" s="16" t="n"/>
      <c r="F95" s="41" t="n"/>
      <c r="G95" s="41" t="n"/>
      <c r="H95" s="37">
        <f>IF(OR(A95="",F95="",G95=""),"",IFERROR(F95-G95,""))</f>
        <v/>
      </c>
      <c r="I95" s="16" t="n"/>
      <c r="J95" s="19" t="n"/>
      <c r="K95" s="21">
        <f>IF(A95="","",IF(OR(B95="",C95="",E95="",F95="",G95=""),"Conferir campos",IF(COUNTIF($A$6:$A$105,A95)&gt;1,"Conferir ID duplicado",IF(G95&gt;F95,"Conferir valores","OK"))))</f>
        <v/>
      </c>
    </row>
    <row r="96" ht="22" customHeight="1">
      <c r="A96" s="16" t="n"/>
      <c r="B96" s="16" t="n"/>
      <c r="C96" s="40" t="n"/>
      <c r="D96" s="16" t="n"/>
      <c r="E96" s="16" t="n"/>
      <c r="F96" s="41" t="n"/>
      <c r="G96" s="41" t="n"/>
      <c r="H96" s="38">
        <f>IF(OR(A96="",F96="",G96=""),"",IFERROR(F96-G96,""))</f>
        <v/>
      </c>
      <c r="I96" s="16" t="n"/>
      <c r="J96" s="19" t="n"/>
      <c r="K96" s="20">
        <f>IF(A96="","",IF(OR(B96="",C96="",E96="",F96="",G96=""),"Conferir campos",IF(COUNTIF($A$6:$A$105,A96)&gt;1,"Conferir ID duplicado",IF(G96&gt;F96,"Conferir valores","OK"))))</f>
        <v/>
      </c>
    </row>
    <row r="97" ht="22" customHeight="1">
      <c r="A97" s="16" t="n"/>
      <c r="B97" s="16" t="n"/>
      <c r="C97" s="40" t="n"/>
      <c r="D97" s="16" t="n"/>
      <c r="E97" s="16" t="n"/>
      <c r="F97" s="41" t="n"/>
      <c r="G97" s="41" t="n"/>
      <c r="H97" s="37">
        <f>IF(OR(A97="",F97="",G97=""),"",IFERROR(F97-G97,""))</f>
        <v/>
      </c>
      <c r="I97" s="16" t="n"/>
      <c r="J97" s="19" t="n"/>
      <c r="K97" s="21">
        <f>IF(A97="","",IF(OR(B97="",C97="",E97="",F97="",G97=""),"Conferir campos",IF(COUNTIF($A$6:$A$105,A97)&gt;1,"Conferir ID duplicado",IF(G97&gt;F97,"Conferir valores","OK"))))</f>
        <v/>
      </c>
    </row>
    <row r="98" ht="22" customHeight="1">
      <c r="A98" s="16" t="n"/>
      <c r="B98" s="16" t="n"/>
      <c r="C98" s="40" t="n"/>
      <c r="D98" s="16" t="n"/>
      <c r="E98" s="16" t="n"/>
      <c r="F98" s="41" t="n"/>
      <c r="G98" s="41" t="n"/>
      <c r="H98" s="38">
        <f>IF(OR(A98="",F98="",G98=""),"",IFERROR(F98-G98,""))</f>
        <v/>
      </c>
      <c r="I98" s="16" t="n"/>
      <c r="J98" s="19" t="n"/>
      <c r="K98" s="20">
        <f>IF(A98="","",IF(OR(B98="",C98="",E98="",F98="",G98=""),"Conferir campos",IF(COUNTIF($A$6:$A$105,A98)&gt;1,"Conferir ID duplicado",IF(G98&gt;F98,"Conferir valores","OK"))))</f>
        <v/>
      </c>
    </row>
    <row r="99" ht="22" customHeight="1">
      <c r="A99" s="16" t="n"/>
      <c r="B99" s="16" t="n"/>
      <c r="C99" s="40" t="n"/>
      <c r="D99" s="16" t="n"/>
      <c r="E99" s="16" t="n"/>
      <c r="F99" s="41" t="n"/>
      <c r="G99" s="41" t="n"/>
      <c r="H99" s="37">
        <f>IF(OR(A99="",F99="",G99=""),"",IFERROR(F99-G99,""))</f>
        <v/>
      </c>
      <c r="I99" s="16" t="n"/>
      <c r="J99" s="19" t="n"/>
      <c r="K99" s="21">
        <f>IF(A99="","",IF(OR(B99="",C99="",E99="",F99="",G99=""),"Conferir campos",IF(COUNTIF($A$6:$A$105,A99)&gt;1,"Conferir ID duplicado",IF(G99&gt;F99,"Conferir valores","OK"))))</f>
        <v/>
      </c>
    </row>
    <row r="100" ht="22" customHeight="1">
      <c r="A100" s="16" t="n"/>
      <c r="B100" s="16" t="n"/>
      <c r="C100" s="40" t="n"/>
      <c r="D100" s="16" t="n"/>
      <c r="E100" s="16" t="n"/>
      <c r="F100" s="41" t="n"/>
      <c r="G100" s="41" t="n"/>
      <c r="H100" s="38">
        <f>IF(OR(A100="",F100="",G100=""),"",IFERROR(F100-G100,""))</f>
        <v/>
      </c>
      <c r="I100" s="16" t="n"/>
      <c r="J100" s="19" t="n"/>
      <c r="K100" s="20">
        <f>IF(A100="","",IF(OR(B100="",C100="",E100="",F100="",G100=""),"Conferir campos",IF(COUNTIF($A$6:$A$105,A100)&gt;1,"Conferir ID duplicado",IF(G100&gt;F100,"Conferir valores","OK"))))</f>
        <v/>
      </c>
    </row>
    <row r="101" ht="22" customHeight="1">
      <c r="A101" s="16" t="n"/>
      <c r="B101" s="16" t="n"/>
      <c r="C101" s="40" t="n"/>
      <c r="D101" s="16" t="n"/>
      <c r="E101" s="16" t="n"/>
      <c r="F101" s="41" t="n"/>
      <c r="G101" s="41" t="n"/>
      <c r="H101" s="37">
        <f>IF(OR(A101="",F101="",G101=""),"",IFERROR(F101-G101,""))</f>
        <v/>
      </c>
      <c r="I101" s="16" t="n"/>
      <c r="J101" s="19" t="n"/>
      <c r="K101" s="21">
        <f>IF(A101="","",IF(OR(B101="",C101="",E101="",F101="",G101=""),"Conferir campos",IF(COUNTIF($A$6:$A$105,A101)&gt;1,"Conferir ID duplicado",IF(G101&gt;F101,"Conferir valores","OK"))))</f>
        <v/>
      </c>
    </row>
    <row r="102" ht="22" customHeight="1">
      <c r="A102" s="16" t="n"/>
      <c r="B102" s="16" t="n"/>
      <c r="C102" s="40" t="n"/>
      <c r="D102" s="16" t="n"/>
      <c r="E102" s="16" t="n"/>
      <c r="F102" s="41" t="n"/>
      <c r="G102" s="41" t="n"/>
      <c r="H102" s="38">
        <f>IF(OR(A102="",F102="",G102=""),"",IFERROR(F102-G102,""))</f>
        <v/>
      </c>
      <c r="I102" s="16" t="n"/>
      <c r="J102" s="19" t="n"/>
      <c r="K102" s="20">
        <f>IF(A102="","",IF(OR(B102="",C102="",E102="",F102="",G102=""),"Conferir campos",IF(COUNTIF($A$6:$A$105,A102)&gt;1,"Conferir ID duplicado",IF(G102&gt;F102,"Conferir valores","OK"))))</f>
        <v/>
      </c>
    </row>
    <row r="103" ht="22" customHeight="1">
      <c r="A103" s="16" t="n"/>
      <c r="B103" s="16" t="n"/>
      <c r="C103" s="40" t="n"/>
      <c r="D103" s="16" t="n"/>
      <c r="E103" s="16" t="n"/>
      <c r="F103" s="41" t="n"/>
      <c r="G103" s="41" t="n"/>
      <c r="H103" s="37">
        <f>IF(OR(A103="",F103="",G103=""),"",IFERROR(F103-G103,""))</f>
        <v/>
      </c>
      <c r="I103" s="16" t="n"/>
      <c r="J103" s="19" t="n"/>
      <c r="K103" s="21">
        <f>IF(A103="","",IF(OR(B103="",C103="",E103="",F103="",G103=""),"Conferir campos",IF(COUNTIF($A$6:$A$105,A103)&gt;1,"Conferir ID duplicado",IF(G103&gt;F103,"Conferir valores","OK"))))</f>
        <v/>
      </c>
    </row>
    <row r="104" ht="22" customHeight="1">
      <c r="A104" s="16" t="n"/>
      <c r="B104" s="16" t="n"/>
      <c r="C104" s="40" t="n"/>
      <c r="D104" s="16" t="n"/>
      <c r="E104" s="16" t="n"/>
      <c r="F104" s="41" t="n"/>
      <c r="G104" s="41" t="n"/>
      <c r="H104" s="38">
        <f>IF(OR(A104="",F104="",G104=""),"",IFERROR(F104-G104,""))</f>
        <v/>
      </c>
      <c r="I104" s="16" t="n"/>
      <c r="J104" s="19" t="n"/>
      <c r="K104" s="20">
        <f>IF(A104="","",IF(OR(B104="",C104="",E104="",F104="",G104=""),"Conferir campos",IF(COUNTIF($A$6:$A$105,A104)&gt;1,"Conferir ID duplicado",IF(G104&gt;F104,"Conferir valores","OK"))))</f>
        <v/>
      </c>
    </row>
    <row r="105" ht="22" customHeight="1">
      <c r="A105" s="16" t="n"/>
      <c r="B105" s="16" t="n"/>
      <c r="C105" s="40" t="n"/>
      <c r="D105" s="16" t="n"/>
      <c r="E105" s="16" t="n"/>
      <c r="F105" s="41" t="n"/>
      <c r="G105" s="41" t="n"/>
      <c r="H105" s="37">
        <f>IF(OR(A105="",F105="",G105=""),"",IFERROR(F105-G105,""))</f>
        <v/>
      </c>
      <c r="I105" s="16" t="n"/>
      <c r="J105" s="19" t="n"/>
      <c r="K105" s="21">
        <f>IF(A105="","",IF(OR(B105="",C105="",E105="",F105="",G105=""),"Conferir campos",IF(COUNTIF($A$6:$A$105,A105)&gt;1,"Conferir ID duplicado",IF(G105&gt;F105,"Conferir valores","OK"))))</f>
        <v/>
      </c>
    </row>
  </sheetData>
  <autoFilter ref="A5:K105"/>
  <mergeCells count="1">
    <mergeCell ref="A1:K1"/>
  </mergeCells>
  <conditionalFormatting sqref="K6:K105">
    <cfRule type="expression" priority="1" dxfId="0">
      <formula>$K6="OK"</formula>
    </cfRule>
    <cfRule type="expression" priority="2" dxfId="1">
      <formula>LEFT($K6,8)="Conferir"</formula>
    </cfRule>
  </conditionalFormatting>
  <dataValidations count="3">
    <dataValidation sqref="E6:E105" showDropDown="0" showInputMessage="1" showErrorMessage="1" allowBlank="0" errorTitle="Conferir status" error="Selecione um status disponível na aba Parâmetros." promptTitle="Status da noiva" prompt="Escolha o estado atual do atendimento." type="list">
      <formula1>INDIRECT("'Parâmetros'!$D$4:$D$8")</formula1>
    </dataValidation>
    <dataValidation sqref="C6:C105" showDropDown="0" showInputMessage="0" showErrorMessage="1" allowBlank="0" errorTitle="Conferir data" error="Informe uma data dentro dos limites da aba Parâmetros." type="date" operator="between">
      <formula1>INDIRECT("'Parâmetros'!$B$4")</formula1>
      <formula2>INDIRECT("'Parâmetros'!$B$5")</formula2>
    </dataValidation>
    <dataValidation sqref="F6:G105" showDropDown="0" showInputMessage="0" showErrorMessage="1" allowBlank="0" errorTitle="Conferir valor" error="Informe um valor não negativo dentro do limite configurado." type="decimal" operator="between">
      <formula1>0</formula1>
      <formula2>INDIRECT("'Parâmetros'!$B$8")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2F6B4F"/>
    <outlinePr summaryBelow="1" summaryRight="1"/>
    <pageSetUpPr/>
  </sheetPr>
  <dimension ref="A1:M105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0" customWidth="1" min="4" max="4"/>
    <col width="10" customWidth="1" min="5" max="5"/>
    <col width="23" customWidth="1" min="6" max="6"/>
    <col width="20" customWidth="1" min="7" max="7"/>
    <col width="29" customWidth="1" min="8" max="8"/>
    <col width="15" customWidth="1" min="9" max="9"/>
    <col width="13" customWidth="1" min="10" max="10"/>
    <col width="17" customWidth="1" min="11" max="11"/>
    <col width="25" customWidth="1" min="12" max="12"/>
    <col width="36" customWidth="1" min="13" max="13"/>
  </cols>
  <sheetData>
    <row r="1" ht="28" customHeight="1">
      <c r="A1" s="1" t="inlineStr">
        <is>
          <t>Agenda de provas e cronograma do evento</t>
        </is>
      </c>
      <c r="B1" s="34" t="n"/>
      <c r="C1" s="34" t="n"/>
      <c r="D1" s="34" t="n"/>
      <c r="E1" s="34" t="n"/>
      <c r="F1" s="34" t="n"/>
      <c r="G1" s="34" t="n"/>
      <c r="H1" s="34" t="n"/>
      <c r="I1" s="34" t="n"/>
      <c r="J1" s="34" t="n"/>
      <c r="K1" s="34" t="n"/>
      <c r="L1" s="34" t="n"/>
      <c r="M1" s="35" t="n"/>
    </row>
    <row r="2">
      <c r="A2" s="15" t="inlineStr">
        <is>
          <t>Registros fictícios; células rosas são entradas editáveis.</t>
        </is>
      </c>
    </row>
    <row r="3">
      <c r="A3" s="15" t="inlineStr">
        <is>
          <t>A coluna Conferência sinaliza campos incompletos, duração, data do evento ou sobreposição de equipe.</t>
        </is>
      </c>
    </row>
    <row r="4"/>
    <row r="5" ht="30" customHeight="1">
      <c r="A5" s="5" t="inlineStr">
        <is>
          <t>ID da agenda</t>
        </is>
      </c>
      <c r="B5" s="5" t="inlineStr">
        <is>
          <t>ID da noiva</t>
        </is>
      </c>
      <c r="C5" s="5" t="inlineStr">
        <is>
          <t>Data</t>
        </is>
      </c>
      <c r="D5" s="5" t="inlineStr">
        <is>
          <t>Início</t>
        </is>
      </c>
      <c r="E5" s="5" t="inlineStr">
        <is>
          <t>Fim</t>
        </is>
      </c>
      <c r="F5" s="5" t="inlineStr">
        <is>
          <t>Etapa</t>
        </is>
      </c>
      <c r="G5" s="5" t="inlineStr">
        <is>
          <t>Equipe</t>
        </is>
      </c>
      <c r="H5" s="5" t="inlineStr">
        <is>
          <t>Local</t>
        </is>
      </c>
      <c r="I5" s="5" t="inlineStr">
        <is>
          <t>Status</t>
        </is>
      </c>
      <c r="J5" s="5" t="inlineStr">
        <is>
          <t>Duração</t>
        </is>
      </c>
      <c r="K5" s="5" t="inlineStr">
        <is>
          <t>Valor previsto</t>
        </is>
      </c>
      <c r="L5" s="5" t="inlineStr">
        <is>
          <t>Conferência</t>
        </is>
      </c>
      <c r="M5" s="5" t="inlineStr">
        <is>
          <t>Observações</t>
        </is>
      </c>
    </row>
    <row r="6" ht="22" customHeight="1">
      <c r="A6" s="16" t="inlineStr">
        <is>
          <t>AG-001</t>
        </is>
      </c>
      <c r="B6" s="16" t="inlineStr">
        <is>
          <t>NV-001</t>
        </is>
      </c>
      <c r="C6" s="42" t="n">
        <v>46279</v>
      </c>
      <c r="D6" s="23" t="n">
        <v>0.4166666666666667</v>
      </c>
      <c r="E6" s="23" t="n">
        <v>0.4583333333333333</v>
      </c>
      <c r="F6" s="16" t="inlineStr">
        <is>
          <t>Prova de cabelo</t>
        </is>
      </c>
      <c r="G6" s="16" t="inlineStr">
        <is>
          <t>Equipe Íris</t>
        </is>
      </c>
      <c r="H6" s="16" t="inlineStr">
        <is>
          <t>Salão Fictício Bela Trama</t>
        </is>
      </c>
      <c r="I6" s="24" t="inlineStr">
        <is>
          <t>Agendado</t>
        </is>
      </c>
      <c r="J6" s="25">
        <f>IF(OR(A6="",D6="",E6=""),"",IFERROR((E6-D6)*24,""))</f>
        <v/>
      </c>
      <c r="K6" s="43" t="n">
        <v>180</v>
      </c>
      <c r="L6" s="20">
        <f>IF(A6="","",IF(I6="Cancelado","Sem ação",IF(OR(B6="",C6="",D6="",E6="",F6="",G6="",I6=""),"Conferir campos",IF(IFERROR(VLOOKUP(B6,'Noivas'!$A$6:$A$105,1,FALSE),"")="","Conferir ID da noiva",IF(E6&lt;=D6,"Conferir horário",IF(IFERROR((E6-D6)*24,0)&gt;'Parâmetros'!$B$7,"Conferir duração",IF(C6&gt;IFERROR(VLOOKUP(B6,'Noivas'!$A$6:$C$105,3,FALSE),C6),"Conferir data do evento",IF(COUNTIFS($C$6:$C$105,C6,$G$6:$G$105,G6,$D$6:$D$105,"&lt;"&amp;E6,$E$6:$E$105,"&gt;"&amp;D6,$A$6:$A$105,"&lt;&gt;"&amp;A6,$I$6:$I$105,"&lt;&gt;Cancelado")&gt;0,"Conferir conflito","OK"))))))))</f>
        <v/>
      </c>
      <c r="M6" s="19" t="inlineStr">
        <is>
          <t>Avaliar duração e acabamento.</t>
        </is>
      </c>
    </row>
    <row r="7" ht="22" customHeight="1">
      <c r="A7" s="16" t="inlineStr">
        <is>
          <t>AG-002</t>
        </is>
      </c>
      <c r="B7" s="16" t="inlineStr">
        <is>
          <t>NV-001</t>
        </is>
      </c>
      <c r="C7" s="42" t="n">
        <v>46281</v>
      </c>
      <c r="D7" s="23" t="n">
        <v>0.5833333333333334</v>
      </c>
      <c r="E7" s="23" t="n">
        <v>0.6458333333333334</v>
      </c>
      <c r="F7" s="16" t="inlineStr">
        <is>
          <t>Prova de maquiagem</t>
        </is>
      </c>
      <c r="G7" s="16" t="inlineStr">
        <is>
          <t>Equipe Jasmim</t>
        </is>
      </c>
      <c r="H7" s="16" t="inlineStr">
        <is>
          <t>Salão Fictício Bela Trama</t>
        </is>
      </c>
      <c r="I7" s="24" t="inlineStr">
        <is>
          <t>Agendado</t>
        </is>
      </c>
      <c r="J7" s="27">
        <f>IF(OR(A7="",D7="",E7=""),"",IFERROR((E7-D7)*24,""))</f>
        <v/>
      </c>
      <c r="K7" s="43" t="n">
        <v>220</v>
      </c>
      <c r="L7" s="21">
        <f>IF(A7="","",IF(I7="Cancelado","Sem ação",IF(OR(B7="",C7="",D7="",E7="",F7="",G7="",I7=""),"Conferir campos",IF(IFERROR(VLOOKUP(B7,'Noivas'!$A$6:$A$105,1,FALSE),"")="","Conferir ID da noiva",IF(E7&lt;=D7,"Conferir horário",IF(IFERROR((E7-D7)*24,0)&gt;'Parâmetros'!$B$7,"Conferir duração",IF(C7&gt;IFERROR(VLOOKUP(B7,'Noivas'!$A$6:$C$105,3,FALSE),C7),"Conferir data do evento",IF(COUNTIFS($C$6:$C$105,C7,$G$6:$G$105,G7,$D$6:$D$105,"&lt;"&amp;E7,$E$6:$E$105,"&gt;"&amp;D7,$A$6:$A$105,"&lt;&gt;"&amp;A7,$I$6:$I$105,"&lt;&gt;Cancelado")&gt;0,"Conferir conflito","OK"))))))))</f>
        <v/>
      </c>
      <c r="M7" s="19" t="inlineStr">
        <is>
          <t>Registrar apenas decisões operacionais.</t>
        </is>
      </c>
    </row>
    <row r="8" ht="22" customHeight="1">
      <c r="A8" s="16" t="inlineStr">
        <is>
          <t>AG-003</t>
        </is>
      </c>
      <c r="B8" s="16" t="inlineStr">
        <is>
          <t>NV-002</t>
        </is>
      </c>
      <c r="C8" s="42" t="n">
        <v>46284</v>
      </c>
      <c r="D8" s="23" t="n">
        <v>0.375</v>
      </c>
      <c r="E8" s="23" t="n">
        <v>0.4375</v>
      </c>
      <c r="F8" s="16" t="inlineStr">
        <is>
          <t>Prova de cabelo</t>
        </is>
      </c>
      <c r="G8" s="16" t="inlineStr">
        <is>
          <t>Equipe Orquídea</t>
        </is>
      </c>
      <c r="H8" s="16" t="inlineStr">
        <is>
          <t>Estúdio Fictício Pétala</t>
        </is>
      </c>
      <c r="I8" s="24" t="inlineStr">
        <is>
          <t>Agendado</t>
        </is>
      </c>
      <c r="J8" s="25">
        <f>IF(OR(A8="",D8="",E8=""),"",IFERROR((E8-D8)*24,""))</f>
        <v/>
      </c>
      <c r="K8" s="43" t="n">
        <v>200</v>
      </c>
      <c r="L8" s="20">
        <f>IF(A8="","",IF(I8="Cancelado","Sem ação",IF(OR(B8="",C8="",D8="",E8="",F8="",G8="",I8=""),"Conferir campos",IF(IFERROR(VLOOKUP(B8,'Noivas'!$A$6:$A$105,1,FALSE),"")="","Conferir ID da noiva",IF(E8&lt;=D8,"Conferir horário",IF(IFERROR((E8-D8)*24,0)&gt;'Parâmetros'!$B$7,"Conferir duração",IF(C8&gt;IFERROR(VLOOKUP(B8,'Noivas'!$A$6:$C$105,3,FALSE),C8),"Conferir data do evento",IF(COUNTIFS($C$6:$C$105,C8,$G$6:$G$105,G8,$D$6:$D$105,"&lt;"&amp;E8,$E$6:$E$105,"&gt;"&amp;D8,$A$6:$A$105,"&lt;&gt;"&amp;A8,$I$6:$I$105,"&lt;&gt;Cancelado")&gt;0,"Conferir conflito","OK"))))))))</f>
        <v/>
      </c>
      <c r="M8" s="19" t="inlineStr">
        <is>
          <t>Separar tempo para ajustes.</t>
        </is>
      </c>
    </row>
    <row r="9" ht="22" customHeight="1">
      <c r="A9" s="16" t="inlineStr">
        <is>
          <t>AG-004</t>
        </is>
      </c>
      <c r="B9" s="16" t="inlineStr">
        <is>
          <t>NV-005</t>
        </is>
      </c>
      <c r="C9" s="42" t="n">
        <v>46276</v>
      </c>
      <c r="D9" s="23" t="n">
        <v>0.4583333333333333</v>
      </c>
      <c r="E9" s="23" t="n">
        <v>0.5</v>
      </c>
      <c r="F9" s="16" t="inlineStr">
        <is>
          <t>Ajustes finais</t>
        </is>
      </c>
      <c r="G9" s="16" t="inlineStr">
        <is>
          <t>Equipe Jasmim</t>
        </is>
      </c>
      <c r="H9" s="16" t="inlineStr">
        <is>
          <t>Salão Fictício Bela Trama</t>
        </is>
      </c>
      <c r="I9" s="24" t="inlineStr">
        <is>
          <t>Pendente</t>
        </is>
      </c>
      <c r="J9" s="27">
        <f>IF(OR(A9="",D9="",E9=""),"",IFERROR((E9-D9)*24,""))</f>
        <v/>
      </c>
      <c r="K9" s="43" t="n">
        <v>150</v>
      </c>
      <c r="L9" s="21">
        <f>IF(A9="","",IF(I9="Cancelado","Sem ação",IF(OR(B9="",C9="",D9="",E9="",F9="",G9="",I9=""),"Conferir campos",IF(IFERROR(VLOOKUP(B9,'Noivas'!$A$6:$A$105,1,FALSE),"")="","Conferir ID da noiva",IF(E9&lt;=D9,"Conferir horário",IF(IFERROR((E9-D9)*24,0)&gt;'Parâmetros'!$B$7,"Conferir duração",IF(C9&gt;IFERROR(VLOOKUP(B9,'Noivas'!$A$6:$C$105,3,FALSE),C9),"Conferir data do evento",IF(COUNTIFS($C$6:$C$105,C9,$G$6:$G$105,G9,$D$6:$D$105,"&lt;"&amp;E9,$E$6:$E$105,"&gt;"&amp;D9,$A$6:$A$105,"&lt;&gt;"&amp;A9,$I$6:$I$105,"&lt;&gt;Cancelado")&gt;0,"Conferir conflito","OK"))))))))</f>
        <v/>
      </c>
      <c r="M9" s="19" t="inlineStr">
        <is>
          <t>Conferir confirmação interna.</t>
        </is>
      </c>
    </row>
    <row r="10" ht="22" customHeight="1">
      <c r="A10" s="16" t="inlineStr">
        <is>
          <t>AG-005</t>
        </is>
      </c>
      <c r="B10" s="16" t="inlineStr">
        <is>
          <t>NV-005</t>
        </is>
      </c>
      <c r="C10" s="42" t="n">
        <v>46289</v>
      </c>
      <c r="D10" s="23" t="n">
        <v>0.3333333333333333</v>
      </c>
      <c r="E10" s="23" t="n">
        <v>0.4166666666666667</v>
      </c>
      <c r="F10" s="16" t="inlineStr">
        <is>
          <t>Cabelo do evento</t>
        </is>
      </c>
      <c r="G10" s="16" t="inlineStr">
        <is>
          <t>Equipe Íris</t>
        </is>
      </c>
      <c r="H10" s="16" t="inlineStr">
        <is>
          <t>Jardim Fictício Encanto</t>
        </is>
      </c>
      <c r="I10" s="24" t="inlineStr">
        <is>
          <t>Agendado</t>
        </is>
      </c>
      <c r="J10" s="25">
        <f>IF(OR(A10="",D10="",E10=""),"",IFERROR((E10-D10)*24,""))</f>
        <v/>
      </c>
      <c r="K10" s="43" t="n">
        <v>450</v>
      </c>
      <c r="L10" s="20">
        <f>IF(A10="","",IF(I10="Cancelado","Sem ação",IF(OR(B10="",C10="",D10="",E10="",F10="",G10="",I10=""),"Conferir campos",IF(IFERROR(VLOOKUP(B10,'Noivas'!$A$6:$A$105,1,FALSE),"")="","Conferir ID da noiva",IF(E10&lt;=D10,"Conferir horário",IF(IFERROR((E10-D10)*24,0)&gt;'Parâmetros'!$B$7,"Conferir duração",IF(C10&gt;IFERROR(VLOOKUP(B10,'Noivas'!$A$6:$C$105,3,FALSE),C10),"Conferir data do evento",IF(COUNTIFS($C$6:$C$105,C10,$G$6:$G$105,G10,$D$6:$D$105,"&lt;"&amp;E10,$E$6:$E$105,"&gt;"&amp;D10,$A$6:$A$105,"&lt;&gt;"&amp;A10,$I$6:$I$105,"&lt;&gt;Cancelado")&gt;0,"Conferir conflito","OK"))))))))</f>
        <v/>
      </c>
      <c r="M10" s="19" t="inlineStr">
        <is>
          <t>Preparação no local do evento.</t>
        </is>
      </c>
    </row>
    <row r="11" ht="22" customHeight="1">
      <c r="A11" s="16" t="inlineStr">
        <is>
          <t>AG-006</t>
        </is>
      </c>
      <c r="B11" s="16" t="inlineStr">
        <is>
          <t>NV-005</t>
        </is>
      </c>
      <c r="C11" s="42" t="n">
        <v>46289</v>
      </c>
      <c r="D11" s="23" t="n">
        <v>0.4166666666666667</v>
      </c>
      <c r="E11" s="23" t="n">
        <v>0.5</v>
      </c>
      <c r="F11" s="16" t="inlineStr">
        <is>
          <t>Maquiagem do evento</t>
        </is>
      </c>
      <c r="G11" s="16" t="inlineStr">
        <is>
          <t>Equipe Jasmim</t>
        </is>
      </c>
      <c r="H11" s="16" t="inlineStr">
        <is>
          <t>Jardim Fictício Encanto</t>
        </is>
      </c>
      <c r="I11" s="24" t="inlineStr">
        <is>
          <t>Agendado</t>
        </is>
      </c>
      <c r="J11" s="27">
        <f>IF(OR(A11="",D11="",E11=""),"",IFERROR((E11-D11)*24,""))</f>
        <v/>
      </c>
      <c r="K11" s="43" t="n">
        <v>480</v>
      </c>
      <c r="L11" s="21">
        <f>IF(A11="","",IF(I11="Cancelado","Sem ação",IF(OR(B11="",C11="",D11="",E11="",F11="",G11="",I11=""),"Conferir campos",IF(IFERROR(VLOOKUP(B11,'Noivas'!$A$6:$A$105,1,FALSE),"")="","Conferir ID da noiva",IF(E11&lt;=D11,"Conferir horário",IF(IFERROR((E11-D11)*24,0)&gt;'Parâmetros'!$B$7,"Conferir duração",IF(C11&gt;IFERROR(VLOOKUP(B11,'Noivas'!$A$6:$C$105,3,FALSE),C11),"Conferir data do evento",IF(COUNTIFS($C$6:$C$105,C11,$G$6:$G$105,G11,$D$6:$D$105,"&lt;"&amp;E11,$E$6:$E$105,"&gt;"&amp;D11,$A$6:$A$105,"&lt;&gt;"&amp;A11,$I$6:$I$105,"&lt;&gt;Cancelado")&gt;0,"Conferir conflito","OK"))))))))</f>
        <v/>
      </c>
      <c r="M11" s="19" t="inlineStr">
        <is>
          <t>Finalizar antes do horário combinado.</t>
        </is>
      </c>
    </row>
    <row r="12" ht="22" customHeight="1">
      <c r="A12" s="16" t="inlineStr">
        <is>
          <t>AG-007</t>
        </is>
      </c>
      <c r="B12" s="16" t="inlineStr">
        <is>
          <t>NV-008</t>
        </is>
      </c>
      <c r="C12" s="42" t="n">
        <v>46264</v>
      </c>
      <c r="D12" s="23" t="n">
        <v>0.3333333333333333</v>
      </c>
      <c r="E12" s="23" t="n">
        <v>0.3958333333333333</v>
      </c>
      <c r="F12" s="16" t="inlineStr">
        <is>
          <t>Cabelo do evento</t>
        </is>
      </c>
      <c r="G12" s="16" t="inlineStr">
        <is>
          <t>Equipe Íris</t>
        </is>
      </c>
      <c r="H12" s="16" t="inlineStr">
        <is>
          <t>Jardim Fictício Lua Clara</t>
        </is>
      </c>
      <c r="I12" s="24" t="inlineStr">
        <is>
          <t>Concluído</t>
        </is>
      </c>
      <c r="J12" s="25">
        <f>IF(OR(A12="",D12="",E12=""),"",IFERROR((E12-D12)*24,""))</f>
        <v/>
      </c>
      <c r="K12" s="43" t="n">
        <v>400</v>
      </c>
      <c r="L12" s="20">
        <f>IF(A12="","",IF(I12="Cancelado","Sem ação",IF(OR(B12="",C12="",D12="",E12="",F12="",G12="",I12=""),"Conferir campos",IF(IFERROR(VLOOKUP(B12,'Noivas'!$A$6:$A$105,1,FALSE),"")="","Conferir ID da noiva",IF(E12&lt;=D12,"Conferir horário",IF(IFERROR((E12-D12)*24,0)&gt;'Parâmetros'!$B$7,"Conferir duração",IF(C12&gt;IFERROR(VLOOKUP(B12,'Noivas'!$A$6:$C$105,3,FALSE),C12),"Conferir data do evento",IF(COUNTIFS($C$6:$C$105,C12,$G$6:$G$105,G12,$D$6:$D$105,"&lt;"&amp;E12,$E$6:$E$105,"&gt;"&amp;D12,$A$6:$A$105,"&lt;&gt;"&amp;A12,$I$6:$I$105,"&lt;&gt;Cancelado")&gt;0,"Conferir conflito","OK"))))))))</f>
        <v/>
      </c>
      <c r="M12" s="19" t="inlineStr">
        <is>
          <t>Etapa concluída.</t>
        </is>
      </c>
    </row>
    <row r="13" ht="22" customHeight="1">
      <c r="A13" s="16" t="inlineStr">
        <is>
          <t>AG-008</t>
        </is>
      </c>
      <c r="B13" s="16" t="inlineStr">
        <is>
          <t>NV-008</t>
        </is>
      </c>
      <c r="C13" s="42" t="n">
        <v>46264</v>
      </c>
      <c r="D13" s="23" t="n">
        <v>0.3958333333333333</v>
      </c>
      <c r="E13" s="23" t="n">
        <v>0.4583333333333333</v>
      </c>
      <c r="F13" s="16" t="inlineStr">
        <is>
          <t>Maquiagem do evento</t>
        </is>
      </c>
      <c r="G13" s="16" t="inlineStr">
        <is>
          <t>Equipe Jasmim</t>
        </is>
      </c>
      <c r="H13" s="16" t="inlineStr">
        <is>
          <t>Jardim Fictício Lua Clara</t>
        </is>
      </c>
      <c r="I13" s="24" t="inlineStr">
        <is>
          <t>Concluído</t>
        </is>
      </c>
      <c r="J13" s="27">
        <f>IF(OR(A13="",D13="",E13=""),"",IFERROR((E13-D13)*24,""))</f>
        <v/>
      </c>
      <c r="K13" s="43" t="n">
        <v>430</v>
      </c>
      <c r="L13" s="21">
        <f>IF(A13="","",IF(I13="Cancelado","Sem ação",IF(OR(B13="",C13="",D13="",E13="",F13="",G13="",I13=""),"Conferir campos",IF(IFERROR(VLOOKUP(B13,'Noivas'!$A$6:$A$105,1,FALSE),"")="","Conferir ID da noiva",IF(E13&lt;=D13,"Conferir horário",IF(IFERROR((E13-D13)*24,0)&gt;'Parâmetros'!$B$7,"Conferir duração",IF(C13&gt;IFERROR(VLOOKUP(B13,'Noivas'!$A$6:$C$105,3,FALSE),C13),"Conferir data do evento",IF(COUNTIFS($C$6:$C$105,C13,$G$6:$G$105,G13,$D$6:$D$105,"&lt;"&amp;E13,$E$6:$E$105,"&gt;"&amp;D13,$A$6:$A$105,"&lt;&gt;"&amp;A13,$I$6:$I$105,"&lt;&gt;Cancelado")&gt;0,"Conferir conflito","OK"))))))))</f>
        <v/>
      </c>
      <c r="M13" s="19" t="inlineStr">
        <is>
          <t>Etapa concluída.</t>
        </is>
      </c>
    </row>
    <row r="14" ht="22" customHeight="1">
      <c r="A14" s="16" t="inlineStr">
        <is>
          <t>AG-009</t>
        </is>
      </c>
      <c r="B14" s="16" t="inlineStr">
        <is>
          <t>NV-003</t>
        </is>
      </c>
      <c r="C14" s="42" t="n">
        <v>46294</v>
      </c>
      <c r="D14" s="23" t="n">
        <v>0.5416666666666666</v>
      </c>
      <c r="E14" s="23" t="n">
        <v>0.5833333333333334</v>
      </c>
      <c r="F14" s="16" t="inlineStr">
        <is>
          <t>Consulta inicial</t>
        </is>
      </c>
      <c r="G14" s="16" t="inlineStr">
        <is>
          <t>Equipe Orquídea</t>
        </is>
      </c>
      <c r="H14" s="16" t="inlineStr">
        <is>
          <t>Estúdio Fictício Pétala</t>
        </is>
      </c>
      <c r="I14" s="24" t="inlineStr">
        <is>
          <t>Pendente</t>
        </is>
      </c>
      <c r="J14" s="25">
        <f>IF(OR(A14="",D14="",E14=""),"",IFERROR((E14-D14)*24,""))</f>
        <v/>
      </c>
      <c r="K14" s="43" t="n">
        <v>100</v>
      </c>
      <c r="L14" s="20">
        <f>IF(A14="","",IF(I14="Cancelado","Sem ação",IF(OR(B14="",C14="",D14="",E14="",F14="",G14="",I14=""),"Conferir campos",IF(IFERROR(VLOOKUP(B14,'Noivas'!$A$6:$A$105,1,FALSE),"")="","Conferir ID da noiva",IF(E14&lt;=D14,"Conferir horário",IF(IFERROR((E14-D14)*24,0)&gt;'Parâmetros'!$B$7,"Conferir duração",IF(C14&gt;IFERROR(VLOOKUP(B14,'Noivas'!$A$6:$C$105,3,FALSE),C14),"Conferir data do evento",IF(COUNTIFS($C$6:$C$105,C14,$G$6:$G$105,G14,$D$6:$D$105,"&lt;"&amp;E14,$E$6:$E$105,"&gt;"&amp;D14,$A$6:$A$105,"&lt;&gt;"&amp;A14,$I$6:$I$105,"&lt;&gt;Cancelado")&gt;0,"Conferir conflito","OK"))))))))</f>
        <v/>
      </c>
      <c r="M14" s="19" t="inlineStr">
        <is>
          <t>Definir sequência das provas.</t>
        </is>
      </c>
    </row>
    <row r="15" ht="22" customHeight="1">
      <c r="A15" s="16" t="inlineStr">
        <is>
          <t>AG-010</t>
        </is>
      </c>
      <c r="B15" s="16" t="inlineStr">
        <is>
          <t>NV-004</t>
        </is>
      </c>
      <c r="C15" s="42" t="n">
        <v>46299</v>
      </c>
      <c r="D15" s="23" t="n">
        <v>0.625</v>
      </c>
      <c r="E15" s="23" t="n">
        <v>0.6666666666666666</v>
      </c>
      <c r="F15" s="16" t="inlineStr">
        <is>
          <t>Prova de cabelo</t>
        </is>
      </c>
      <c r="G15" s="16" t="inlineStr">
        <is>
          <t>Equipe Íris</t>
        </is>
      </c>
      <c r="H15" s="16" t="inlineStr">
        <is>
          <t>Salão Fictício Bela Trama</t>
        </is>
      </c>
      <c r="I15" s="24" t="inlineStr">
        <is>
          <t>Agendado</t>
        </is>
      </c>
      <c r="J15" s="27">
        <f>IF(OR(A15="",D15="",E15=""),"",IFERROR((E15-D15)*24,""))</f>
        <v/>
      </c>
      <c r="K15" s="43" t="n">
        <v>180</v>
      </c>
      <c r="L15" s="21">
        <f>IF(A15="","",IF(I15="Cancelado","Sem ação",IF(OR(B15="",C15="",D15="",E15="",F15="",G15="",I15=""),"Conferir campos",IF(IFERROR(VLOOKUP(B15,'Noivas'!$A$6:$A$105,1,FALSE),"")="","Conferir ID da noiva",IF(E15&lt;=D15,"Conferir horário",IF(IFERROR((E15-D15)*24,0)&gt;'Parâmetros'!$B$7,"Conferir duração",IF(C15&gt;IFERROR(VLOOKUP(B15,'Noivas'!$A$6:$C$105,3,FALSE),C15),"Conferir data do evento",IF(COUNTIFS($C$6:$C$105,C15,$G$6:$G$105,G15,$D$6:$D$105,"&lt;"&amp;E15,$E$6:$E$105,"&gt;"&amp;D15,$A$6:$A$105,"&lt;&gt;"&amp;A15,$I$6:$I$105,"&lt;&gt;Cancelado")&gt;0,"Conferir conflito","OK"))))))))</f>
        <v/>
      </c>
      <c r="M15" s="19" t="inlineStr">
        <is>
          <t>Primeiro horário em avaliação.</t>
        </is>
      </c>
    </row>
    <row r="16" ht="22" customHeight="1">
      <c r="A16" s="16" t="inlineStr">
        <is>
          <t>AG-011</t>
        </is>
      </c>
      <c r="B16" s="16" t="inlineStr">
        <is>
          <t>NV-004</t>
        </is>
      </c>
      <c r="C16" s="42" t="n">
        <v>46299</v>
      </c>
      <c r="D16" s="23" t="n">
        <v>0.6458333333333334</v>
      </c>
      <c r="E16" s="23" t="n">
        <v>0.6875</v>
      </c>
      <c r="F16" s="16" t="inlineStr">
        <is>
          <t>Prova de maquiagem</t>
        </is>
      </c>
      <c r="G16" s="16" t="inlineStr">
        <is>
          <t>Equipe Íris</t>
        </is>
      </c>
      <c r="H16" s="16" t="inlineStr">
        <is>
          <t>Salão Fictício Bela Trama</t>
        </is>
      </c>
      <c r="I16" s="24" t="inlineStr">
        <is>
          <t>Agendado</t>
        </is>
      </c>
      <c r="J16" s="25">
        <f>IF(OR(A16="",D16="",E16=""),"",IFERROR((E16-D16)*24,""))</f>
        <v/>
      </c>
      <c r="K16" s="43" t="n">
        <v>190</v>
      </c>
      <c r="L16" s="20">
        <f>IF(A16="","",IF(I16="Cancelado","Sem ação",IF(OR(B16="",C16="",D16="",E16="",F16="",G16="",I16=""),"Conferir campos",IF(IFERROR(VLOOKUP(B16,'Noivas'!$A$6:$A$105,1,FALSE),"")="","Conferir ID da noiva",IF(E16&lt;=D16,"Conferir horário",IF(IFERROR((E16-D16)*24,0)&gt;'Parâmetros'!$B$7,"Conferir duração",IF(C16&gt;IFERROR(VLOOKUP(B16,'Noivas'!$A$6:$C$105,3,FALSE),C16),"Conferir data do evento",IF(COUNTIFS($C$6:$C$105,C16,$G$6:$G$105,G16,$D$6:$D$105,"&lt;"&amp;E16,$E$6:$E$105,"&gt;"&amp;D16,$A$6:$A$105,"&lt;&gt;"&amp;A16,$I$6:$I$105,"&lt;&gt;Cancelado")&gt;0,"Conferir conflito","OK"))))))))</f>
        <v/>
      </c>
      <c r="M16" s="19" t="inlineStr">
        <is>
          <t>Exemplo com sobreposição para conferência.</t>
        </is>
      </c>
    </row>
    <row r="17" ht="22" customHeight="1">
      <c r="A17" s="16" t="inlineStr">
        <is>
          <t>AG-012</t>
        </is>
      </c>
      <c r="B17" s="16" t="inlineStr">
        <is>
          <t>NV-010</t>
        </is>
      </c>
      <c r="C17" s="42" t="n">
        <v>46277</v>
      </c>
      <c r="D17" s="23" t="n">
        <v>0.375</v>
      </c>
      <c r="E17" s="23" t="n">
        <v>0.4166666666666667</v>
      </c>
      <c r="F17" s="16" t="inlineStr">
        <is>
          <t>Consulta inicial</t>
        </is>
      </c>
      <c r="G17" s="16" t="inlineStr">
        <is>
          <t>Equipe Jasmim</t>
        </is>
      </c>
      <c r="H17" s="16" t="inlineStr">
        <is>
          <t>Estúdio Fictício Pétala</t>
        </is>
      </c>
      <c r="I17" s="24" t="inlineStr">
        <is>
          <t>Cancelado</t>
        </is>
      </c>
      <c r="J17" s="27">
        <f>IF(OR(A17="",D17="",E17=""),"",IFERROR((E17-D17)*24,""))</f>
        <v/>
      </c>
      <c r="K17" s="43" t="n">
        <v>0</v>
      </c>
      <c r="L17" s="21">
        <f>IF(A17="","",IF(I17="Cancelado","Sem ação",IF(OR(B17="",C17="",D17="",E17="",F17="",G17="",I17=""),"Conferir campos",IF(IFERROR(VLOOKUP(B17,'Noivas'!$A$6:$A$105,1,FALSE),"")="","Conferir ID da noiva",IF(E17&lt;=D17,"Conferir horário",IF(IFERROR((E17-D17)*24,0)&gt;'Parâmetros'!$B$7,"Conferir duração",IF(C17&gt;IFERROR(VLOOKUP(B17,'Noivas'!$A$6:$C$105,3,FALSE),C17),"Conferir data do evento",IF(COUNTIFS($C$6:$C$105,C17,$G$6:$G$105,G17,$D$6:$D$105,"&lt;"&amp;E17,$E$6:$E$105,"&gt;"&amp;D17,$A$6:$A$105,"&lt;&gt;"&amp;A17,$I$6:$I$105,"&lt;&gt;Cancelado")&gt;0,"Conferir conflito","OK"))))))))</f>
        <v/>
      </c>
      <c r="M17" s="19" t="inlineStr">
        <is>
          <t>Compromisso cancelado.</t>
        </is>
      </c>
    </row>
    <row r="18" ht="22" customHeight="1">
      <c r="A18" s="16" t="n"/>
      <c r="B18" s="16" t="n"/>
      <c r="C18" s="42" t="n"/>
      <c r="D18" s="23" t="n"/>
      <c r="E18" s="23" t="n"/>
      <c r="F18" s="16" t="n"/>
      <c r="G18" s="16" t="n"/>
      <c r="H18" s="16" t="n"/>
      <c r="I18" s="24" t="n"/>
      <c r="J18" s="25">
        <f>IF(OR(A18="",D18="",E18=""),"",IFERROR((E18-D18)*24,""))</f>
        <v/>
      </c>
      <c r="K18" s="43" t="n"/>
      <c r="L18" s="20">
        <f>IF(A18="","",IF(I18="Cancelado","Sem ação",IF(OR(B18="",C18="",D18="",E18="",F18="",G18="",I18=""),"Conferir campos",IF(IFERROR(VLOOKUP(B18,'Noivas'!$A$6:$A$105,1,FALSE),"")="","Conferir ID da noiva",IF(E18&lt;=D18,"Conferir horário",IF(IFERROR((E18-D18)*24,0)&gt;'Parâmetros'!$B$7,"Conferir duração",IF(C18&gt;IFERROR(VLOOKUP(B18,'Noivas'!$A$6:$C$105,3,FALSE),C18),"Conferir data do evento",IF(COUNTIFS($C$6:$C$105,C18,$G$6:$G$105,G18,$D$6:$D$105,"&lt;"&amp;E18,$E$6:$E$105,"&gt;"&amp;D18,$A$6:$A$105,"&lt;&gt;"&amp;A18,$I$6:$I$105,"&lt;&gt;Cancelado")&gt;0,"Conferir conflito","OK"))))))))</f>
        <v/>
      </c>
      <c r="M18" s="19" t="n"/>
    </row>
    <row r="19" ht="22" customHeight="1">
      <c r="A19" s="16" t="n"/>
      <c r="B19" s="16" t="n"/>
      <c r="C19" s="42" t="n"/>
      <c r="D19" s="23" t="n"/>
      <c r="E19" s="23" t="n"/>
      <c r="F19" s="16" t="n"/>
      <c r="G19" s="16" t="n"/>
      <c r="H19" s="16" t="n"/>
      <c r="I19" s="24" t="n"/>
      <c r="J19" s="27">
        <f>IF(OR(A19="",D19="",E19=""),"",IFERROR((E19-D19)*24,""))</f>
        <v/>
      </c>
      <c r="K19" s="43" t="n"/>
      <c r="L19" s="21">
        <f>IF(A19="","",IF(I19="Cancelado","Sem ação",IF(OR(B19="",C19="",D19="",E19="",F19="",G19="",I19=""),"Conferir campos",IF(IFERROR(VLOOKUP(B19,'Noivas'!$A$6:$A$105,1,FALSE),"")="","Conferir ID da noiva",IF(E19&lt;=D19,"Conferir horário",IF(IFERROR((E19-D19)*24,0)&gt;'Parâmetros'!$B$7,"Conferir duração",IF(C19&gt;IFERROR(VLOOKUP(B19,'Noivas'!$A$6:$C$105,3,FALSE),C19),"Conferir data do evento",IF(COUNTIFS($C$6:$C$105,C19,$G$6:$G$105,G19,$D$6:$D$105,"&lt;"&amp;E19,$E$6:$E$105,"&gt;"&amp;D19,$A$6:$A$105,"&lt;&gt;"&amp;A19,$I$6:$I$105,"&lt;&gt;Cancelado")&gt;0,"Conferir conflito","OK"))))))))</f>
        <v/>
      </c>
      <c r="M19" s="19" t="n"/>
    </row>
    <row r="20" ht="22" customHeight="1">
      <c r="A20" s="16" t="n"/>
      <c r="B20" s="16" t="n"/>
      <c r="C20" s="42" t="n"/>
      <c r="D20" s="23" t="n"/>
      <c r="E20" s="23" t="n"/>
      <c r="F20" s="16" t="n"/>
      <c r="G20" s="16" t="n"/>
      <c r="H20" s="16" t="n"/>
      <c r="I20" s="24" t="n"/>
      <c r="J20" s="25">
        <f>IF(OR(A20="",D20="",E20=""),"",IFERROR((E20-D20)*24,""))</f>
        <v/>
      </c>
      <c r="K20" s="43" t="n"/>
      <c r="L20" s="20">
        <f>IF(A20="","",IF(I20="Cancelado","Sem ação",IF(OR(B20="",C20="",D20="",E20="",F20="",G20="",I20=""),"Conferir campos",IF(IFERROR(VLOOKUP(B20,'Noivas'!$A$6:$A$105,1,FALSE),"")="","Conferir ID da noiva",IF(E20&lt;=D20,"Conferir horário",IF(IFERROR((E20-D20)*24,0)&gt;'Parâmetros'!$B$7,"Conferir duração",IF(C20&gt;IFERROR(VLOOKUP(B20,'Noivas'!$A$6:$C$105,3,FALSE),C20),"Conferir data do evento",IF(COUNTIFS($C$6:$C$105,C20,$G$6:$G$105,G20,$D$6:$D$105,"&lt;"&amp;E20,$E$6:$E$105,"&gt;"&amp;D20,$A$6:$A$105,"&lt;&gt;"&amp;A20,$I$6:$I$105,"&lt;&gt;Cancelado")&gt;0,"Conferir conflito","OK"))))))))</f>
        <v/>
      </c>
      <c r="M20" s="19" t="n"/>
    </row>
    <row r="21" ht="22" customHeight="1">
      <c r="A21" s="16" t="n"/>
      <c r="B21" s="16" t="n"/>
      <c r="C21" s="42" t="n"/>
      <c r="D21" s="23" t="n"/>
      <c r="E21" s="23" t="n"/>
      <c r="F21" s="16" t="n"/>
      <c r="G21" s="16" t="n"/>
      <c r="H21" s="16" t="n"/>
      <c r="I21" s="24" t="n"/>
      <c r="J21" s="27">
        <f>IF(OR(A21="",D21="",E21=""),"",IFERROR((E21-D21)*24,""))</f>
        <v/>
      </c>
      <c r="K21" s="43" t="n"/>
      <c r="L21" s="21">
        <f>IF(A21="","",IF(I21="Cancelado","Sem ação",IF(OR(B21="",C21="",D21="",E21="",F21="",G21="",I21=""),"Conferir campos",IF(IFERROR(VLOOKUP(B21,'Noivas'!$A$6:$A$105,1,FALSE),"")="","Conferir ID da noiva",IF(E21&lt;=D21,"Conferir horário",IF(IFERROR((E21-D21)*24,0)&gt;'Parâmetros'!$B$7,"Conferir duração",IF(C21&gt;IFERROR(VLOOKUP(B21,'Noivas'!$A$6:$C$105,3,FALSE),C21),"Conferir data do evento",IF(COUNTIFS($C$6:$C$105,C21,$G$6:$G$105,G21,$D$6:$D$105,"&lt;"&amp;E21,$E$6:$E$105,"&gt;"&amp;D21,$A$6:$A$105,"&lt;&gt;"&amp;A21,$I$6:$I$105,"&lt;&gt;Cancelado")&gt;0,"Conferir conflito","OK"))))))))</f>
        <v/>
      </c>
      <c r="M21" s="19" t="n"/>
    </row>
    <row r="22" ht="22" customHeight="1">
      <c r="A22" s="16" t="n"/>
      <c r="B22" s="16" t="n"/>
      <c r="C22" s="42" t="n"/>
      <c r="D22" s="23" t="n"/>
      <c r="E22" s="23" t="n"/>
      <c r="F22" s="16" t="n"/>
      <c r="G22" s="16" t="n"/>
      <c r="H22" s="16" t="n"/>
      <c r="I22" s="24" t="n"/>
      <c r="J22" s="25">
        <f>IF(OR(A22="",D22="",E22=""),"",IFERROR((E22-D22)*24,""))</f>
        <v/>
      </c>
      <c r="K22" s="43" t="n"/>
      <c r="L22" s="20">
        <f>IF(A22="","",IF(I22="Cancelado","Sem ação",IF(OR(B22="",C22="",D22="",E22="",F22="",G22="",I22=""),"Conferir campos",IF(IFERROR(VLOOKUP(B22,'Noivas'!$A$6:$A$105,1,FALSE),"")="","Conferir ID da noiva",IF(E22&lt;=D22,"Conferir horário",IF(IFERROR((E22-D22)*24,0)&gt;'Parâmetros'!$B$7,"Conferir duração",IF(C22&gt;IFERROR(VLOOKUP(B22,'Noivas'!$A$6:$C$105,3,FALSE),C22),"Conferir data do evento",IF(COUNTIFS($C$6:$C$105,C22,$G$6:$G$105,G22,$D$6:$D$105,"&lt;"&amp;E22,$E$6:$E$105,"&gt;"&amp;D22,$A$6:$A$105,"&lt;&gt;"&amp;A22,$I$6:$I$105,"&lt;&gt;Cancelado")&gt;0,"Conferir conflito","OK"))))))))</f>
        <v/>
      </c>
      <c r="M22" s="19" t="n"/>
    </row>
    <row r="23" ht="22" customHeight="1">
      <c r="A23" s="16" t="n"/>
      <c r="B23" s="16" t="n"/>
      <c r="C23" s="42" t="n"/>
      <c r="D23" s="23" t="n"/>
      <c r="E23" s="23" t="n"/>
      <c r="F23" s="16" t="n"/>
      <c r="G23" s="16" t="n"/>
      <c r="H23" s="16" t="n"/>
      <c r="I23" s="24" t="n"/>
      <c r="J23" s="27">
        <f>IF(OR(A23="",D23="",E23=""),"",IFERROR((E23-D23)*24,""))</f>
        <v/>
      </c>
      <c r="K23" s="43" t="n"/>
      <c r="L23" s="21">
        <f>IF(A23="","",IF(I23="Cancelado","Sem ação",IF(OR(B23="",C23="",D23="",E23="",F23="",G23="",I23=""),"Conferir campos",IF(IFERROR(VLOOKUP(B23,'Noivas'!$A$6:$A$105,1,FALSE),"")="","Conferir ID da noiva",IF(E23&lt;=D23,"Conferir horário",IF(IFERROR((E23-D23)*24,0)&gt;'Parâmetros'!$B$7,"Conferir duração",IF(C23&gt;IFERROR(VLOOKUP(B23,'Noivas'!$A$6:$C$105,3,FALSE),C23),"Conferir data do evento",IF(COUNTIFS($C$6:$C$105,C23,$G$6:$G$105,G23,$D$6:$D$105,"&lt;"&amp;E23,$E$6:$E$105,"&gt;"&amp;D23,$A$6:$A$105,"&lt;&gt;"&amp;A23,$I$6:$I$105,"&lt;&gt;Cancelado")&gt;0,"Conferir conflito","OK"))))))))</f>
        <v/>
      </c>
      <c r="M23" s="19" t="n"/>
    </row>
    <row r="24" ht="22" customHeight="1">
      <c r="A24" s="16" t="n"/>
      <c r="B24" s="16" t="n"/>
      <c r="C24" s="42" t="n"/>
      <c r="D24" s="23" t="n"/>
      <c r="E24" s="23" t="n"/>
      <c r="F24" s="16" t="n"/>
      <c r="G24" s="16" t="n"/>
      <c r="H24" s="16" t="n"/>
      <c r="I24" s="24" t="n"/>
      <c r="J24" s="25">
        <f>IF(OR(A24="",D24="",E24=""),"",IFERROR((E24-D24)*24,""))</f>
        <v/>
      </c>
      <c r="K24" s="43" t="n"/>
      <c r="L24" s="20">
        <f>IF(A24="","",IF(I24="Cancelado","Sem ação",IF(OR(B24="",C24="",D24="",E24="",F24="",G24="",I24=""),"Conferir campos",IF(IFERROR(VLOOKUP(B24,'Noivas'!$A$6:$A$105,1,FALSE),"")="","Conferir ID da noiva",IF(E24&lt;=D24,"Conferir horário",IF(IFERROR((E24-D24)*24,0)&gt;'Parâmetros'!$B$7,"Conferir duração",IF(C24&gt;IFERROR(VLOOKUP(B24,'Noivas'!$A$6:$C$105,3,FALSE),C24),"Conferir data do evento",IF(COUNTIFS($C$6:$C$105,C24,$G$6:$G$105,G24,$D$6:$D$105,"&lt;"&amp;E24,$E$6:$E$105,"&gt;"&amp;D24,$A$6:$A$105,"&lt;&gt;"&amp;A24,$I$6:$I$105,"&lt;&gt;Cancelado")&gt;0,"Conferir conflito","OK"))))))))</f>
        <v/>
      </c>
      <c r="M24" s="19" t="n"/>
    </row>
    <row r="25" ht="22" customHeight="1">
      <c r="A25" s="16" t="n"/>
      <c r="B25" s="16" t="n"/>
      <c r="C25" s="42" t="n"/>
      <c r="D25" s="23" t="n"/>
      <c r="E25" s="23" t="n"/>
      <c r="F25" s="16" t="n"/>
      <c r="G25" s="16" t="n"/>
      <c r="H25" s="16" t="n"/>
      <c r="I25" s="24" t="n"/>
      <c r="J25" s="27">
        <f>IF(OR(A25="",D25="",E25=""),"",IFERROR((E25-D25)*24,""))</f>
        <v/>
      </c>
      <c r="K25" s="43" t="n"/>
      <c r="L25" s="21">
        <f>IF(A25="","",IF(I25="Cancelado","Sem ação",IF(OR(B25="",C25="",D25="",E25="",F25="",G25="",I25=""),"Conferir campos",IF(IFERROR(VLOOKUP(B25,'Noivas'!$A$6:$A$105,1,FALSE),"")="","Conferir ID da noiva",IF(E25&lt;=D25,"Conferir horário",IF(IFERROR((E25-D25)*24,0)&gt;'Parâmetros'!$B$7,"Conferir duração",IF(C25&gt;IFERROR(VLOOKUP(B25,'Noivas'!$A$6:$C$105,3,FALSE),C25),"Conferir data do evento",IF(COUNTIFS($C$6:$C$105,C25,$G$6:$G$105,G25,$D$6:$D$105,"&lt;"&amp;E25,$E$6:$E$105,"&gt;"&amp;D25,$A$6:$A$105,"&lt;&gt;"&amp;A25,$I$6:$I$105,"&lt;&gt;Cancelado")&gt;0,"Conferir conflito","OK"))))))))</f>
        <v/>
      </c>
      <c r="M25" s="19" t="n"/>
    </row>
    <row r="26" ht="22" customHeight="1">
      <c r="A26" s="16" t="n"/>
      <c r="B26" s="16" t="n"/>
      <c r="C26" s="42" t="n"/>
      <c r="D26" s="23" t="n"/>
      <c r="E26" s="23" t="n"/>
      <c r="F26" s="16" t="n"/>
      <c r="G26" s="16" t="n"/>
      <c r="H26" s="16" t="n"/>
      <c r="I26" s="24" t="n"/>
      <c r="J26" s="25">
        <f>IF(OR(A26="",D26="",E26=""),"",IFERROR((E26-D26)*24,""))</f>
        <v/>
      </c>
      <c r="K26" s="43" t="n"/>
      <c r="L26" s="20">
        <f>IF(A26="","",IF(I26="Cancelado","Sem ação",IF(OR(B26="",C26="",D26="",E26="",F26="",G26="",I26=""),"Conferir campos",IF(IFERROR(VLOOKUP(B26,'Noivas'!$A$6:$A$105,1,FALSE),"")="","Conferir ID da noiva",IF(E26&lt;=D26,"Conferir horário",IF(IFERROR((E26-D26)*24,0)&gt;'Parâmetros'!$B$7,"Conferir duração",IF(C26&gt;IFERROR(VLOOKUP(B26,'Noivas'!$A$6:$C$105,3,FALSE),C26),"Conferir data do evento",IF(COUNTIFS($C$6:$C$105,C26,$G$6:$G$105,G26,$D$6:$D$105,"&lt;"&amp;E26,$E$6:$E$105,"&gt;"&amp;D26,$A$6:$A$105,"&lt;&gt;"&amp;A26,$I$6:$I$105,"&lt;&gt;Cancelado")&gt;0,"Conferir conflito","OK"))))))))</f>
        <v/>
      </c>
      <c r="M26" s="19" t="n"/>
    </row>
    <row r="27" ht="22" customHeight="1">
      <c r="A27" s="16" t="n"/>
      <c r="B27" s="16" t="n"/>
      <c r="C27" s="42" t="n"/>
      <c r="D27" s="23" t="n"/>
      <c r="E27" s="23" t="n"/>
      <c r="F27" s="16" t="n"/>
      <c r="G27" s="16" t="n"/>
      <c r="H27" s="16" t="n"/>
      <c r="I27" s="24" t="n"/>
      <c r="J27" s="27">
        <f>IF(OR(A27="",D27="",E27=""),"",IFERROR((E27-D27)*24,""))</f>
        <v/>
      </c>
      <c r="K27" s="43" t="n"/>
      <c r="L27" s="21">
        <f>IF(A27="","",IF(I27="Cancelado","Sem ação",IF(OR(B27="",C27="",D27="",E27="",F27="",G27="",I27=""),"Conferir campos",IF(IFERROR(VLOOKUP(B27,'Noivas'!$A$6:$A$105,1,FALSE),"")="","Conferir ID da noiva",IF(E27&lt;=D27,"Conferir horário",IF(IFERROR((E27-D27)*24,0)&gt;'Parâmetros'!$B$7,"Conferir duração",IF(C27&gt;IFERROR(VLOOKUP(B27,'Noivas'!$A$6:$C$105,3,FALSE),C27),"Conferir data do evento",IF(COUNTIFS($C$6:$C$105,C27,$G$6:$G$105,G27,$D$6:$D$105,"&lt;"&amp;E27,$E$6:$E$105,"&gt;"&amp;D27,$A$6:$A$105,"&lt;&gt;"&amp;A27,$I$6:$I$105,"&lt;&gt;Cancelado")&gt;0,"Conferir conflito","OK"))))))))</f>
        <v/>
      </c>
      <c r="M27" s="19" t="n"/>
    </row>
    <row r="28" ht="22" customHeight="1">
      <c r="A28" s="16" t="n"/>
      <c r="B28" s="16" t="n"/>
      <c r="C28" s="42" t="n"/>
      <c r="D28" s="23" t="n"/>
      <c r="E28" s="23" t="n"/>
      <c r="F28" s="16" t="n"/>
      <c r="G28" s="16" t="n"/>
      <c r="H28" s="16" t="n"/>
      <c r="I28" s="24" t="n"/>
      <c r="J28" s="25">
        <f>IF(OR(A28="",D28="",E28=""),"",IFERROR((E28-D28)*24,""))</f>
        <v/>
      </c>
      <c r="K28" s="43" t="n"/>
      <c r="L28" s="20">
        <f>IF(A28="","",IF(I28="Cancelado","Sem ação",IF(OR(B28="",C28="",D28="",E28="",F28="",G28="",I28=""),"Conferir campos",IF(IFERROR(VLOOKUP(B28,'Noivas'!$A$6:$A$105,1,FALSE),"")="","Conferir ID da noiva",IF(E28&lt;=D28,"Conferir horário",IF(IFERROR((E28-D28)*24,0)&gt;'Parâmetros'!$B$7,"Conferir duração",IF(C28&gt;IFERROR(VLOOKUP(B28,'Noivas'!$A$6:$C$105,3,FALSE),C28),"Conferir data do evento",IF(COUNTIFS($C$6:$C$105,C28,$G$6:$G$105,G28,$D$6:$D$105,"&lt;"&amp;E28,$E$6:$E$105,"&gt;"&amp;D28,$A$6:$A$105,"&lt;&gt;"&amp;A28,$I$6:$I$105,"&lt;&gt;Cancelado")&gt;0,"Conferir conflito","OK"))))))))</f>
        <v/>
      </c>
      <c r="M28" s="19" t="n"/>
    </row>
    <row r="29" ht="22" customHeight="1">
      <c r="A29" s="16" t="n"/>
      <c r="B29" s="16" t="n"/>
      <c r="C29" s="42" t="n"/>
      <c r="D29" s="23" t="n"/>
      <c r="E29" s="23" t="n"/>
      <c r="F29" s="16" t="n"/>
      <c r="G29" s="16" t="n"/>
      <c r="H29" s="16" t="n"/>
      <c r="I29" s="24" t="n"/>
      <c r="J29" s="27">
        <f>IF(OR(A29="",D29="",E29=""),"",IFERROR((E29-D29)*24,""))</f>
        <v/>
      </c>
      <c r="K29" s="43" t="n"/>
      <c r="L29" s="21">
        <f>IF(A29="","",IF(I29="Cancelado","Sem ação",IF(OR(B29="",C29="",D29="",E29="",F29="",G29="",I29=""),"Conferir campos",IF(IFERROR(VLOOKUP(B29,'Noivas'!$A$6:$A$105,1,FALSE),"")="","Conferir ID da noiva",IF(E29&lt;=D29,"Conferir horário",IF(IFERROR((E29-D29)*24,0)&gt;'Parâmetros'!$B$7,"Conferir duração",IF(C29&gt;IFERROR(VLOOKUP(B29,'Noivas'!$A$6:$C$105,3,FALSE),C29),"Conferir data do evento",IF(COUNTIFS($C$6:$C$105,C29,$G$6:$G$105,G29,$D$6:$D$105,"&lt;"&amp;E29,$E$6:$E$105,"&gt;"&amp;D29,$A$6:$A$105,"&lt;&gt;"&amp;A29,$I$6:$I$105,"&lt;&gt;Cancelado")&gt;0,"Conferir conflito","OK"))))))))</f>
        <v/>
      </c>
      <c r="M29" s="19" t="n"/>
    </row>
    <row r="30" ht="22" customHeight="1">
      <c r="A30" s="16" t="n"/>
      <c r="B30" s="16" t="n"/>
      <c r="C30" s="42" t="n"/>
      <c r="D30" s="23" t="n"/>
      <c r="E30" s="23" t="n"/>
      <c r="F30" s="16" t="n"/>
      <c r="G30" s="16" t="n"/>
      <c r="H30" s="16" t="n"/>
      <c r="I30" s="24" t="n"/>
      <c r="J30" s="25">
        <f>IF(OR(A30="",D30="",E30=""),"",IFERROR((E30-D30)*24,""))</f>
        <v/>
      </c>
      <c r="K30" s="43" t="n"/>
      <c r="L30" s="20">
        <f>IF(A30="","",IF(I30="Cancelado","Sem ação",IF(OR(B30="",C30="",D30="",E30="",F30="",G30="",I30=""),"Conferir campos",IF(IFERROR(VLOOKUP(B30,'Noivas'!$A$6:$A$105,1,FALSE),"")="","Conferir ID da noiva",IF(E30&lt;=D30,"Conferir horário",IF(IFERROR((E30-D30)*24,0)&gt;'Parâmetros'!$B$7,"Conferir duração",IF(C30&gt;IFERROR(VLOOKUP(B30,'Noivas'!$A$6:$C$105,3,FALSE),C30),"Conferir data do evento",IF(COUNTIFS($C$6:$C$105,C30,$G$6:$G$105,G30,$D$6:$D$105,"&lt;"&amp;E30,$E$6:$E$105,"&gt;"&amp;D30,$A$6:$A$105,"&lt;&gt;"&amp;A30,$I$6:$I$105,"&lt;&gt;Cancelado")&gt;0,"Conferir conflito","OK"))))))))</f>
        <v/>
      </c>
      <c r="M30" s="19" t="n"/>
    </row>
    <row r="31" ht="22" customHeight="1">
      <c r="A31" s="16" t="n"/>
      <c r="B31" s="16" t="n"/>
      <c r="C31" s="42" t="n"/>
      <c r="D31" s="23" t="n"/>
      <c r="E31" s="23" t="n"/>
      <c r="F31" s="16" t="n"/>
      <c r="G31" s="16" t="n"/>
      <c r="H31" s="16" t="n"/>
      <c r="I31" s="24" t="n"/>
      <c r="J31" s="27">
        <f>IF(OR(A31="",D31="",E31=""),"",IFERROR((E31-D31)*24,""))</f>
        <v/>
      </c>
      <c r="K31" s="43" t="n"/>
      <c r="L31" s="21">
        <f>IF(A31="","",IF(I31="Cancelado","Sem ação",IF(OR(B31="",C31="",D31="",E31="",F31="",G31="",I31=""),"Conferir campos",IF(IFERROR(VLOOKUP(B31,'Noivas'!$A$6:$A$105,1,FALSE),"")="","Conferir ID da noiva",IF(E31&lt;=D31,"Conferir horário",IF(IFERROR((E31-D31)*24,0)&gt;'Parâmetros'!$B$7,"Conferir duração",IF(C31&gt;IFERROR(VLOOKUP(B31,'Noivas'!$A$6:$C$105,3,FALSE),C31),"Conferir data do evento",IF(COUNTIFS($C$6:$C$105,C31,$G$6:$G$105,G31,$D$6:$D$105,"&lt;"&amp;E31,$E$6:$E$105,"&gt;"&amp;D31,$A$6:$A$105,"&lt;&gt;"&amp;A31,$I$6:$I$105,"&lt;&gt;Cancelado")&gt;0,"Conferir conflito","OK"))))))))</f>
        <v/>
      </c>
      <c r="M31" s="19" t="n"/>
    </row>
    <row r="32" ht="22" customHeight="1">
      <c r="A32" s="16" t="n"/>
      <c r="B32" s="16" t="n"/>
      <c r="C32" s="42" t="n"/>
      <c r="D32" s="23" t="n"/>
      <c r="E32" s="23" t="n"/>
      <c r="F32" s="16" t="n"/>
      <c r="G32" s="16" t="n"/>
      <c r="H32" s="16" t="n"/>
      <c r="I32" s="24" t="n"/>
      <c r="J32" s="25">
        <f>IF(OR(A32="",D32="",E32=""),"",IFERROR((E32-D32)*24,""))</f>
        <v/>
      </c>
      <c r="K32" s="43" t="n"/>
      <c r="L32" s="20">
        <f>IF(A32="","",IF(I32="Cancelado","Sem ação",IF(OR(B32="",C32="",D32="",E32="",F32="",G32="",I32=""),"Conferir campos",IF(IFERROR(VLOOKUP(B32,'Noivas'!$A$6:$A$105,1,FALSE),"")="","Conferir ID da noiva",IF(E32&lt;=D32,"Conferir horário",IF(IFERROR((E32-D32)*24,0)&gt;'Parâmetros'!$B$7,"Conferir duração",IF(C32&gt;IFERROR(VLOOKUP(B32,'Noivas'!$A$6:$C$105,3,FALSE),C32),"Conferir data do evento",IF(COUNTIFS($C$6:$C$105,C32,$G$6:$G$105,G32,$D$6:$D$105,"&lt;"&amp;E32,$E$6:$E$105,"&gt;"&amp;D32,$A$6:$A$105,"&lt;&gt;"&amp;A32,$I$6:$I$105,"&lt;&gt;Cancelado")&gt;0,"Conferir conflito","OK"))))))))</f>
        <v/>
      </c>
      <c r="M32" s="19" t="n"/>
    </row>
    <row r="33" ht="22" customHeight="1">
      <c r="A33" s="16" t="n"/>
      <c r="B33" s="16" t="n"/>
      <c r="C33" s="42" t="n"/>
      <c r="D33" s="23" t="n"/>
      <c r="E33" s="23" t="n"/>
      <c r="F33" s="16" t="n"/>
      <c r="G33" s="16" t="n"/>
      <c r="H33" s="16" t="n"/>
      <c r="I33" s="24" t="n"/>
      <c r="J33" s="27">
        <f>IF(OR(A33="",D33="",E33=""),"",IFERROR((E33-D33)*24,""))</f>
        <v/>
      </c>
      <c r="K33" s="43" t="n"/>
      <c r="L33" s="21">
        <f>IF(A33="","",IF(I33="Cancelado","Sem ação",IF(OR(B33="",C33="",D33="",E33="",F33="",G33="",I33=""),"Conferir campos",IF(IFERROR(VLOOKUP(B33,'Noivas'!$A$6:$A$105,1,FALSE),"")="","Conferir ID da noiva",IF(E33&lt;=D33,"Conferir horário",IF(IFERROR((E33-D33)*24,0)&gt;'Parâmetros'!$B$7,"Conferir duração",IF(C33&gt;IFERROR(VLOOKUP(B33,'Noivas'!$A$6:$C$105,3,FALSE),C33),"Conferir data do evento",IF(COUNTIFS($C$6:$C$105,C33,$G$6:$G$105,G33,$D$6:$D$105,"&lt;"&amp;E33,$E$6:$E$105,"&gt;"&amp;D33,$A$6:$A$105,"&lt;&gt;"&amp;A33,$I$6:$I$105,"&lt;&gt;Cancelado")&gt;0,"Conferir conflito","OK"))))))))</f>
        <v/>
      </c>
      <c r="M33" s="19" t="n"/>
    </row>
    <row r="34" ht="22" customHeight="1">
      <c r="A34" s="16" t="n"/>
      <c r="B34" s="16" t="n"/>
      <c r="C34" s="42" t="n"/>
      <c r="D34" s="23" t="n"/>
      <c r="E34" s="23" t="n"/>
      <c r="F34" s="16" t="n"/>
      <c r="G34" s="16" t="n"/>
      <c r="H34" s="16" t="n"/>
      <c r="I34" s="24" t="n"/>
      <c r="J34" s="25">
        <f>IF(OR(A34="",D34="",E34=""),"",IFERROR((E34-D34)*24,""))</f>
        <v/>
      </c>
      <c r="K34" s="43" t="n"/>
      <c r="L34" s="20">
        <f>IF(A34="","",IF(I34="Cancelado","Sem ação",IF(OR(B34="",C34="",D34="",E34="",F34="",G34="",I34=""),"Conferir campos",IF(IFERROR(VLOOKUP(B34,'Noivas'!$A$6:$A$105,1,FALSE),"")="","Conferir ID da noiva",IF(E34&lt;=D34,"Conferir horário",IF(IFERROR((E34-D34)*24,0)&gt;'Parâmetros'!$B$7,"Conferir duração",IF(C34&gt;IFERROR(VLOOKUP(B34,'Noivas'!$A$6:$C$105,3,FALSE),C34),"Conferir data do evento",IF(COUNTIFS($C$6:$C$105,C34,$G$6:$G$105,G34,$D$6:$D$105,"&lt;"&amp;E34,$E$6:$E$105,"&gt;"&amp;D34,$A$6:$A$105,"&lt;&gt;"&amp;A34,$I$6:$I$105,"&lt;&gt;Cancelado")&gt;0,"Conferir conflito","OK"))))))))</f>
        <v/>
      </c>
      <c r="M34" s="19" t="n"/>
    </row>
    <row r="35" ht="22" customHeight="1">
      <c r="A35" s="16" t="n"/>
      <c r="B35" s="16" t="n"/>
      <c r="C35" s="42" t="n"/>
      <c r="D35" s="23" t="n"/>
      <c r="E35" s="23" t="n"/>
      <c r="F35" s="16" t="n"/>
      <c r="G35" s="16" t="n"/>
      <c r="H35" s="16" t="n"/>
      <c r="I35" s="24" t="n"/>
      <c r="J35" s="27">
        <f>IF(OR(A35="",D35="",E35=""),"",IFERROR((E35-D35)*24,""))</f>
        <v/>
      </c>
      <c r="K35" s="43" t="n"/>
      <c r="L35" s="21">
        <f>IF(A35="","",IF(I35="Cancelado","Sem ação",IF(OR(B35="",C35="",D35="",E35="",F35="",G35="",I35=""),"Conferir campos",IF(IFERROR(VLOOKUP(B35,'Noivas'!$A$6:$A$105,1,FALSE),"")="","Conferir ID da noiva",IF(E35&lt;=D35,"Conferir horário",IF(IFERROR((E35-D35)*24,0)&gt;'Parâmetros'!$B$7,"Conferir duração",IF(C35&gt;IFERROR(VLOOKUP(B35,'Noivas'!$A$6:$C$105,3,FALSE),C35),"Conferir data do evento",IF(COUNTIFS($C$6:$C$105,C35,$G$6:$G$105,G35,$D$6:$D$105,"&lt;"&amp;E35,$E$6:$E$105,"&gt;"&amp;D35,$A$6:$A$105,"&lt;&gt;"&amp;A35,$I$6:$I$105,"&lt;&gt;Cancelado")&gt;0,"Conferir conflito","OK"))))))))</f>
        <v/>
      </c>
      <c r="M35" s="19" t="n"/>
    </row>
    <row r="36" ht="22" customHeight="1">
      <c r="A36" s="16" t="n"/>
      <c r="B36" s="16" t="n"/>
      <c r="C36" s="42" t="n"/>
      <c r="D36" s="23" t="n"/>
      <c r="E36" s="23" t="n"/>
      <c r="F36" s="16" t="n"/>
      <c r="G36" s="16" t="n"/>
      <c r="H36" s="16" t="n"/>
      <c r="I36" s="24" t="n"/>
      <c r="J36" s="25">
        <f>IF(OR(A36="",D36="",E36=""),"",IFERROR((E36-D36)*24,""))</f>
        <v/>
      </c>
      <c r="K36" s="43" t="n"/>
      <c r="L36" s="20">
        <f>IF(A36="","",IF(I36="Cancelado","Sem ação",IF(OR(B36="",C36="",D36="",E36="",F36="",G36="",I36=""),"Conferir campos",IF(IFERROR(VLOOKUP(B36,'Noivas'!$A$6:$A$105,1,FALSE),"")="","Conferir ID da noiva",IF(E36&lt;=D36,"Conferir horário",IF(IFERROR((E36-D36)*24,0)&gt;'Parâmetros'!$B$7,"Conferir duração",IF(C36&gt;IFERROR(VLOOKUP(B36,'Noivas'!$A$6:$C$105,3,FALSE),C36),"Conferir data do evento",IF(COUNTIFS($C$6:$C$105,C36,$G$6:$G$105,G36,$D$6:$D$105,"&lt;"&amp;E36,$E$6:$E$105,"&gt;"&amp;D36,$A$6:$A$105,"&lt;&gt;"&amp;A36,$I$6:$I$105,"&lt;&gt;Cancelado")&gt;0,"Conferir conflito","OK"))))))))</f>
        <v/>
      </c>
      <c r="M36" s="19" t="n"/>
    </row>
    <row r="37" ht="22" customHeight="1">
      <c r="A37" s="16" t="n"/>
      <c r="B37" s="16" t="n"/>
      <c r="C37" s="42" t="n"/>
      <c r="D37" s="23" t="n"/>
      <c r="E37" s="23" t="n"/>
      <c r="F37" s="16" t="n"/>
      <c r="G37" s="16" t="n"/>
      <c r="H37" s="16" t="n"/>
      <c r="I37" s="24" t="n"/>
      <c r="J37" s="27">
        <f>IF(OR(A37="",D37="",E37=""),"",IFERROR((E37-D37)*24,""))</f>
        <v/>
      </c>
      <c r="K37" s="43" t="n"/>
      <c r="L37" s="21">
        <f>IF(A37="","",IF(I37="Cancelado","Sem ação",IF(OR(B37="",C37="",D37="",E37="",F37="",G37="",I37=""),"Conferir campos",IF(IFERROR(VLOOKUP(B37,'Noivas'!$A$6:$A$105,1,FALSE),"")="","Conferir ID da noiva",IF(E37&lt;=D37,"Conferir horário",IF(IFERROR((E37-D37)*24,0)&gt;'Parâmetros'!$B$7,"Conferir duração",IF(C37&gt;IFERROR(VLOOKUP(B37,'Noivas'!$A$6:$C$105,3,FALSE),C37),"Conferir data do evento",IF(COUNTIFS($C$6:$C$105,C37,$G$6:$G$105,G37,$D$6:$D$105,"&lt;"&amp;E37,$E$6:$E$105,"&gt;"&amp;D37,$A$6:$A$105,"&lt;&gt;"&amp;A37,$I$6:$I$105,"&lt;&gt;Cancelado")&gt;0,"Conferir conflito","OK"))))))))</f>
        <v/>
      </c>
      <c r="M37" s="19" t="n"/>
    </row>
    <row r="38" ht="22" customHeight="1">
      <c r="A38" s="16" t="n"/>
      <c r="B38" s="16" t="n"/>
      <c r="C38" s="42" t="n"/>
      <c r="D38" s="23" t="n"/>
      <c r="E38" s="23" t="n"/>
      <c r="F38" s="16" t="n"/>
      <c r="G38" s="16" t="n"/>
      <c r="H38" s="16" t="n"/>
      <c r="I38" s="24" t="n"/>
      <c r="J38" s="25">
        <f>IF(OR(A38="",D38="",E38=""),"",IFERROR((E38-D38)*24,""))</f>
        <v/>
      </c>
      <c r="K38" s="43" t="n"/>
      <c r="L38" s="20">
        <f>IF(A38="","",IF(I38="Cancelado","Sem ação",IF(OR(B38="",C38="",D38="",E38="",F38="",G38="",I38=""),"Conferir campos",IF(IFERROR(VLOOKUP(B38,'Noivas'!$A$6:$A$105,1,FALSE),"")="","Conferir ID da noiva",IF(E38&lt;=D38,"Conferir horário",IF(IFERROR((E38-D38)*24,0)&gt;'Parâmetros'!$B$7,"Conferir duração",IF(C38&gt;IFERROR(VLOOKUP(B38,'Noivas'!$A$6:$C$105,3,FALSE),C38),"Conferir data do evento",IF(COUNTIFS($C$6:$C$105,C38,$G$6:$G$105,G38,$D$6:$D$105,"&lt;"&amp;E38,$E$6:$E$105,"&gt;"&amp;D38,$A$6:$A$105,"&lt;&gt;"&amp;A38,$I$6:$I$105,"&lt;&gt;Cancelado")&gt;0,"Conferir conflito","OK"))))))))</f>
        <v/>
      </c>
      <c r="M38" s="19" t="n"/>
    </row>
    <row r="39" ht="22" customHeight="1">
      <c r="A39" s="16" t="n"/>
      <c r="B39" s="16" t="n"/>
      <c r="C39" s="42" t="n"/>
      <c r="D39" s="23" t="n"/>
      <c r="E39" s="23" t="n"/>
      <c r="F39" s="16" t="n"/>
      <c r="G39" s="16" t="n"/>
      <c r="H39" s="16" t="n"/>
      <c r="I39" s="24" t="n"/>
      <c r="J39" s="27">
        <f>IF(OR(A39="",D39="",E39=""),"",IFERROR((E39-D39)*24,""))</f>
        <v/>
      </c>
      <c r="K39" s="43" t="n"/>
      <c r="L39" s="21">
        <f>IF(A39="","",IF(I39="Cancelado","Sem ação",IF(OR(B39="",C39="",D39="",E39="",F39="",G39="",I39=""),"Conferir campos",IF(IFERROR(VLOOKUP(B39,'Noivas'!$A$6:$A$105,1,FALSE),"")="","Conferir ID da noiva",IF(E39&lt;=D39,"Conferir horário",IF(IFERROR((E39-D39)*24,0)&gt;'Parâmetros'!$B$7,"Conferir duração",IF(C39&gt;IFERROR(VLOOKUP(B39,'Noivas'!$A$6:$C$105,3,FALSE),C39),"Conferir data do evento",IF(COUNTIFS($C$6:$C$105,C39,$G$6:$G$105,G39,$D$6:$D$105,"&lt;"&amp;E39,$E$6:$E$105,"&gt;"&amp;D39,$A$6:$A$105,"&lt;&gt;"&amp;A39,$I$6:$I$105,"&lt;&gt;Cancelado")&gt;0,"Conferir conflito","OK"))))))))</f>
        <v/>
      </c>
      <c r="M39" s="19" t="n"/>
    </row>
    <row r="40" ht="22" customHeight="1">
      <c r="A40" s="16" t="n"/>
      <c r="B40" s="16" t="n"/>
      <c r="C40" s="42" t="n"/>
      <c r="D40" s="23" t="n"/>
      <c r="E40" s="23" t="n"/>
      <c r="F40" s="16" t="n"/>
      <c r="G40" s="16" t="n"/>
      <c r="H40" s="16" t="n"/>
      <c r="I40" s="24" t="n"/>
      <c r="J40" s="25">
        <f>IF(OR(A40="",D40="",E40=""),"",IFERROR((E40-D40)*24,""))</f>
        <v/>
      </c>
      <c r="K40" s="43" t="n"/>
      <c r="L40" s="20">
        <f>IF(A40="","",IF(I40="Cancelado","Sem ação",IF(OR(B40="",C40="",D40="",E40="",F40="",G40="",I40=""),"Conferir campos",IF(IFERROR(VLOOKUP(B40,'Noivas'!$A$6:$A$105,1,FALSE),"")="","Conferir ID da noiva",IF(E40&lt;=D40,"Conferir horário",IF(IFERROR((E40-D40)*24,0)&gt;'Parâmetros'!$B$7,"Conferir duração",IF(C40&gt;IFERROR(VLOOKUP(B40,'Noivas'!$A$6:$C$105,3,FALSE),C40),"Conferir data do evento",IF(COUNTIFS($C$6:$C$105,C40,$G$6:$G$105,G40,$D$6:$D$105,"&lt;"&amp;E40,$E$6:$E$105,"&gt;"&amp;D40,$A$6:$A$105,"&lt;&gt;"&amp;A40,$I$6:$I$105,"&lt;&gt;Cancelado")&gt;0,"Conferir conflito","OK"))))))))</f>
        <v/>
      </c>
      <c r="M40" s="19" t="n"/>
    </row>
    <row r="41" ht="22" customHeight="1">
      <c r="A41" s="16" t="n"/>
      <c r="B41" s="16" t="n"/>
      <c r="C41" s="42" t="n"/>
      <c r="D41" s="23" t="n"/>
      <c r="E41" s="23" t="n"/>
      <c r="F41" s="16" t="n"/>
      <c r="G41" s="16" t="n"/>
      <c r="H41" s="16" t="n"/>
      <c r="I41" s="24" t="n"/>
      <c r="J41" s="27">
        <f>IF(OR(A41="",D41="",E41=""),"",IFERROR((E41-D41)*24,""))</f>
        <v/>
      </c>
      <c r="K41" s="43" t="n"/>
      <c r="L41" s="21">
        <f>IF(A41="","",IF(I41="Cancelado","Sem ação",IF(OR(B41="",C41="",D41="",E41="",F41="",G41="",I41=""),"Conferir campos",IF(IFERROR(VLOOKUP(B41,'Noivas'!$A$6:$A$105,1,FALSE),"")="","Conferir ID da noiva",IF(E41&lt;=D41,"Conferir horário",IF(IFERROR((E41-D41)*24,0)&gt;'Parâmetros'!$B$7,"Conferir duração",IF(C41&gt;IFERROR(VLOOKUP(B41,'Noivas'!$A$6:$C$105,3,FALSE),C41),"Conferir data do evento",IF(COUNTIFS($C$6:$C$105,C41,$G$6:$G$105,G41,$D$6:$D$105,"&lt;"&amp;E41,$E$6:$E$105,"&gt;"&amp;D41,$A$6:$A$105,"&lt;&gt;"&amp;A41,$I$6:$I$105,"&lt;&gt;Cancelado")&gt;0,"Conferir conflito","OK"))))))))</f>
        <v/>
      </c>
      <c r="M41" s="19" t="n"/>
    </row>
    <row r="42" ht="22" customHeight="1">
      <c r="A42" s="16" t="n"/>
      <c r="B42" s="16" t="n"/>
      <c r="C42" s="42" t="n"/>
      <c r="D42" s="23" t="n"/>
      <c r="E42" s="23" t="n"/>
      <c r="F42" s="16" t="n"/>
      <c r="G42" s="16" t="n"/>
      <c r="H42" s="16" t="n"/>
      <c r="I42" s="24" t="n"/>
      <c r="J42" s="25">
        <f>IF(OR(A42="",D42="",E42=""),"",IFERROR((E42-D42)*24,""))</f>
        <v/>
      </c>
      <c r="K42" s="43" t="n"/>
      <c r="L42" s="20">
        <f>IF(A42="","",IF(I42="Cancelado","Sem ação",IF(OR(B42="",C42="",D42="",E42="",F42="",G42="",I42=""),"Conferir campos",IF(IFERROR(VLOOKUP(B42,'Noivas'!$A$6:$A$105,1,FALSE),"")="","Conferir ID da noiva",IF(E42&lt;=D42,"Conferir horário",IF(IFERROR((E42-D42)*24,0)&gt;'Parâmetros'!$B$7,"Conferir duração",IF(C42&gt;IFERROR(VLOOKUP(B42,'Noivas'!$A$6:$C$105,3,FALSE),C42),"Conferir data do evento",IF(COUNTIFS($C$6:$C$105,C42,$G$6:$G$105,G42,$D$6:$D$105,"&lt;"&amp;E42,$E$6:$E$105,"&gt;"&amp;D42,$A$6:$A$105,"&lt;&gt;"&amp;A42,$I$6:$I$105,"&lt;&gt;Cancelado")&gt;0,"Conferir conflito","OK"))))))))</f>
        <v/>
      </c>
      <c r="M42" s="19" t="n"/>
    </row>
    <row r="43" ht="22" customHeight="1">
      <c r="A43" s="16" t="n"/>
      <c r="B43" s="16" t="n"/>
      <c r="C43" s="42" t="n"/>
      <c r="D43" s="23" t="n"/>
      <c r="E43" s="23" t="n"/>
      <c r="F43" s="16" t="n"/>
      <c r="G43" s="16" t="n"/>
      <c r="H43" s="16" t="n"/>
      <c r="I43" s="24" t="n"/>
      <c r="J43" s="27">
        <f>IF(OR(A43="",D43="",E43=""),"",IFERROR((E43-D43)*24,""))</f>
        <v/>
      </c>
      <c r="K43" s="43" t="n"/>
      <c r="L43" s="21">
        <f>IF(A43="","",IF(I43="Cancelado","Sem ação",IF(OR(B43="",C43="",D43="",E43="",F43="",G43="",I43=""),"Conferir campos",IF(IFERROR(VLOOKUP(B43,'Noivas'!$A$6:$A$105,1,FALSE),"")="","Conferir ID da noiva",IF(E43&lt;=D43,"Conferir horário",IF(IFERROR((E43-D43)*24,0)&gt;'Parâmetros'!$B$7,"Conferir duração",IF(C43&gt;IFERROR(VLOOKUP(B43,'Noivas'!$A$6:$C$105,3,FALSE),C43),"Conferir data do evento",IF(COUNTIFS($C$6:$C$105,C43,$G$6:$G$105,G43,$D$6:$D$105,"&lt;"&amp;E43,$E$6:$E$105,"&gt;"&amp;D43,$A$6:$A$105,"&lt;&gt;"&amp;A43,$I$6:$I$105,"&lt;&gt;Cancelado")&gt;0,"Conferir conflito","OK"))))))))</f>
        <v/>
      </c>
      <c r="M43" s="19" t="n"/>
    </row>
    <row r="44" ht="22" customHeight="1">
      <c r="A44" s="16" t="n"/>
      <c r="B44" s="16" t="n"/>
      <c r="C44" s="42" t="n"/>
      <c r="D44" s="23" t="n"/>
      <c r="E44" s="23" t="n"/>
      <c r="F44" s="16" t="n"/>
      <c r="G44" s="16" t="n"/>
      <c r="H44" s="16" t="n"/>
      <c r="I44" s="24" t="n"/>
      <c r="J44" s="25">
        <f>IF(OR(A44="",D44="",E44=""),"",IFERROR((E44-D44)*24,""))</f>
        <v/>
      </c>
      <c r="K44" s="43" t="n"/>
      <c r="L44" s="20">
        <f>IF(A44="","",IF(I44="Cancelado","Sem ação",IF(OR(B44="",C44="",D44="",E44="",F44="",G44="",I44=""),"Conferir campos",IF(IFERROR(VLOOKUP(B44,'Noivas'!$A$6:$A$105,1,FALSE),"")="","Conferir ID da noiva",IF(E44&lt;=D44,"Conferir horário",IF(IFERROR((E44-D44)*24,0)&gt;'Parâmetros'!$B$7,"Conferir duração",IF(C44&gt;IFERROR(VLOOKUP(B44,'Noivas'!$A$6:$C$105,3,FALSE),C44),"Conferir data do evento",IF(COUNTIFS($C$6:$C$105,C44,$G$6:$G$105,G44,$D$6:$D$105,"&lt;"&amp;E44,$E$6:$E$105,"&gt;"&amp;D44,$A$6:$A$105,"&lt;&gt;"&amp;A44,$I$6:$I$105,"&lt;&gt;Cancelado")&gt;0,"Conferir conflito","OK"))))))))</f>
        <v/>
      </c>
      <c r="M44" s="19" t="n"/>
    </row>
    <row r="45" ht="22" customHeight="1">
      <c r="A45" s="16" t="n"/>
      <c r="B45" s="16" t="n"/>
      <c r="C45" s="42" t="n"/>
      <c r="D45" s="23" t="n"/>
      <c r="E45" s="23" t="n"/>
      <c r="F45" s="16" t="n"/>
      <c r="G45" s="16" t="n"/>
      <c r="H45" s="16" t="n"/>
      <c r="I45" s="24" t="n"/>
      <c r="J45" s="27">
        <f>IF(OR(A45="",D45="",E45=""),"",IFERROR((E45-D45)*24,""))</f>
        <v/>
      </c>
      <c r="K45" s="43" t="n"/>
      <c r="L45" s="21">
        <f>IF(A45="","",IF(I45="Cancelado","Sem ação",IF(OR(B45="",C45="",D45="",E45="",F45="",G45="",I45=""),"Conferir campos",IF(IFERROR(VLOOKUP(B45,'Noivas'!$A$6:$A$105,1,FALSE),"")="","Conferir ID da noiva",IF(E45&lt;=D45,"Conferir horário",IF(IFERROR((E45-D45)*24,0)&gt;'Parâmetros'!$B$7,"Conferir duração",IF(C45&gt;IFERROR(VLOOKUP(B45,'Noivas'!$A$6:$C$105,3,FALSE),C45),"Conferir data do evento",IF(COUNTIFS($C$6:$C$105,C45,$G$6:$G$105,G45,$D$6:$D$105,"&lt;"&amp;E45,$E$6:$E$105,"&gt;"&amp;D45,$A$6:$A$105,"&lt;&gt;"&amp;A45,$I$6:$I$105,"&lt;&gt;Cancelado")&gt;0,"Conferir conflito","OK"))))))))</f>
        <v/>
      </c>
      <c r="M45" s="19" t="n"/>
    </row>
    <row r="46" ht="22" customHeight="1">
      <c r="A46" s="16" t="n"/>
      <c r="B46" s="16" t="n"/>
      <c r="C46" s="42" t="n"/>
      <c r="D46" s="23" t="n"/>
      <c r="E46" s="23" t="n"/>
      <c r="F46" s="16" t="n"/>
      <c r="G46" s="16" t="n"/>
      <c r="H46" s="16" t="n"/>
      <c r="I46" s="24" t="n"/>
      <c r="J46" s="25">
        <f>IF(OR(A46="",D46="",E46=""),"",IFERROR((E46-D46)*24,""))</f>
        <v/>
      </c>
      <c r="K46" s="43" t="n"/>
      <c r="L46" s="20">
        <f>IF(A46="","",IF(I46="Cancelado","Sem ação",IF(OR(B46="",C46="",D46="",E46="",F46="",G46="",I46=""),"Conferir campos",IF(IFERROR(VLOOKUP(B46,'Noivas'!$A$6:$A$105,1,FALSE),"")="","Conferir ID da noiva",IF(E46&lt;=D46,"Conferir horário",IF(IFERROR((E46-D46)*24,0)&gt;'Parâmetros'!$B$7,"Conferir duração",IF(C46&gt;IFERROR(VLOOKUP(B46,'Noivas'!$A$6:$C$105,3,FALSE),C46),"Conferir data do evento",IF(COUNTIFS($C$6:$C$105,C46,$G$6:$G$105,G46,$D$6:$D$105,"&lt;"&amp;E46,$E$6:$E$105,"&gt;"&amp;D46,$A$6:$A$105,"&lt;&gt;"&amp;A46,$I$6:$I$105,"&lt;&gt;Cancelado")&gt;0,"Conferir conflito","OK"))))))))</f>
        <v/>
      </c>
      <c r="M46" s="19" t="n"/>
    </row>
    <row r="47" ht="22" customHeight="1">
      <c r="A47" s="16" t="n"/>
      <c r="B47" s="16" t="n"/>
      <c r="C47" s="42" t="n"/>
      <c r="D47" s="23" t="n"/>
      <c r="E47" s="23" t="n"/>
      <c r="F47" s="16" t="n"/>
      <c r="G47" s="16" t="n"/>
      <c r="H47" s="16" t="n"/>
      <c r="I47" s="24" t="n"/>
      <c r="J47" s="27">
        <f>IF(OR(A47="",D47="",E47=""),"",IFERROR((E47-D47)*24,""))</f>
        <v/>
      </c>
      <c r="K47" s="43" t="n"/>
      <c r="L47" s="21">
        <f>IF(A47="","",IF(I47="Cancelado","Sem ação",IF(OR(B47="",C47="",D47="",E47="",F47="",G47="",I47=""),"Conferir campos",IF(IFERROR(VLOOKUP(B47,'Noivas'!$A$6:$A$105,1,FALSE),"")="","Conferir ID da noiva",IF(E47&lt;=D47,"Conferir horário",IF(IFERROR((E47-D47)*24,0)&gt;'Parâmetros'!$B$7,"Conferir duração",IF(C47&gt;IFERROR(VLOOKUP(B47,'Noivas'!$A$6:$C$105,3,FALSE),C47),"Conferir data do evento",IF(COUNTIFS($C$6:$C$105,C47,$G$6:$G$105,G47,$D$6:$D$105,"&lt;"&amp;E47,$E$6:$E$105,"&gt;"&amp;D47,$A$6:$A$105,"&lt;&gt;"&amp;A47,$I$6:$I$105,"&lt;&gt;Cancelado")&gt;0,"Conferir conflito","OK"))))))))</f>
        <v/>
      </c>
      <c r="M47" s="19" t="n"/>
    </row>
    <row r="48" ht="22" customHeight="1">
      <c r="A48" s="16" t="n"/>
      <c r="B48" s="16" t="n"/>
      <c r="C48" s="42" t="n"/>
      <c r="D48" s="23" t="n"/>
      <c r="E48" s="23" t="n"/>
      <c r="F48" s="16" t="n"/>
      <c r="G48" s="16" t="n"/>
      <c r="H48" s="16" t="n"/>
      <c r="I48" s="24" t="n"/>
      <c r="J48" s="25">
        <f>IF(OR(A48="",D48="",E48=""),"",IFERROR((E48-D48)*24,""))</f>
        <v/>
      </c>
      <c r="K48" s="43" t="n"/>
      <c r="L48" s="20">
        <f>IF(A48="","",IF(I48="Cancelado","Sem ação",IF(OR(B48="",C48="",D48="",E48="",F48="",G48="",I48=""),"Conferir campos",IF(IFERROR(VLOOKUP(B48,'Noivas'!$A$6:$A$105,1,FALSE),"")="","Conferir ID da noiva",IF(E48&lt;=D48,"Conferir horário",IF(IFERROR((E48-D48)*24,0)&gt;'Parâmetros'!$B$7,"Conferir duração",IF(C48&gt;IFERROR(VLOOKUP(B48,'Noivas'!$A$6:$C$105,3,FALSE),C48),"Conferir data do evento",IF(COUNTIFS($C$6:$C$105,C48,$G$6:$G$105,G48,$D$6:$D$105,"&lt;"&amp;E48,$E$6:$E$105,"&gt;"&amp;D48,$A$6:$A$105,"&lt;&gt;"&amp;A48,$I$6:$I$105,"&lt;&gt;Cancelado")&gt;0,"Conferir conflito","OK"))))))))</f>
        <v/>
      </c>
      <c r="M48" s="19" t="n"/>
    </row>
    <row r="49" ht="22" customHeight="1">
      <c r="A49" s="16" t="n"/>
      <c r="B49" s="16" t="n"/>
      <c r="C49" s="42" t="n"/>
      <c r="D49" s="23" t="n"/>
      <c r="E49" s="23" t="n"/>
      <c r="F49" s="16" t="n"/>
      <c r="G49" s="16" t="n"/>
      <c r="H49" s="16" t="n"/>
      <c r="I49" s="24" t="n"/>
      <c r="J49" s="27">
        <f>IF(OR(A49="",D49="",E49=""),"",IFERROR((E49-D49)*24,""))</f>
        <v/>
      </c>
      <c r="K49" s="43" t="n"/>
      <c r="L49" s="21">
        <f>IF(A49="","",IF(I49="Cancelado","Sem ação",IF(OR(B49="",C49="",D49="",E49="",F49="",G49="",I49=""),"Conferir campos",IF(IFERROR(VLOOKUP(B49,'Noivas'!$A$6:$A$105,1,FALSE),"")="","Conferir ID da noiva",IF(E49&lt;=D49,"Conferir horário",IF(IFERROR((E49-D49)*24,0)&gt;'Parâmetros'!$B$7,"Conferir duração",IF(C49&gt;IFERROR(VLOOKUP(B49,'Noivas'!$A$6:$C$105,3,FALSE),C49),"Conferir data do evento",IF(COUNTIFS($C$6:$C$105,C49,$G$6:$G$105,G49,$D$6:$D$105,"&lt;"&amp;E49,$E$6:$E$105,"&gt;"&amp;D49,$A$6:$A$105,"&lt;&gt;"&amp;A49,$I$6:$I$105,"&lt;&gt;Cancelado")&gt;0,"Conferir conflito","OK"))))))))</f>
        <v/>
      </c>
      <c r="M49" s="19" t="n"/>
    </row>
    <row r="50" ht="22" customHeight="1">
      <c r="A50" s="16" t="n"/>
      <c r="B50" s="16" t="n"/>
      <c r="C50" s="42" t="n"/>
      <c r="D50" s="23" t="n"/>
      <c r="E50" s="23" t="n"/>
      <c r="F50" s="16" t="n"/>
      <c r="G50" s="16" t="n"/>
      <c r="H50" s="16" t="n"/>
      <c r="I50" s="24" t="n"/>
      <c r="J50" s="25">
        <f>IF(OR(A50="",D50="",E50=""),"",IFERROR((E50-D50)*24,""))</f>
        <v/>
      </c>
      <c r="K50" s="43" t="n"/>
      <c r="L50" s="20">
        <f>IF(A50="","",IF(I50="Cancelado","Sem ação",IF(OR(B50="",C50="",D50="",E50="",F50="",G50="",I50=""),"Conferir campos",IF(IFERROR(VLOOKUP(B50,'Noivas'!$A$6:$A$105,1,FALSE),"")="","Conferir ID da noiva",IF(E50&lt;=D50,"Conferir horário",IF(IFERROR((E50-D50)*24,0)&gt;'Parâmetros'!$B$7,"Conferir duração",IF(C50&gt;IFERROR(VLOOKUP(B50,'Noivas'!$A$6:$C$105,3,FALSE),C50),"Conferir data do evento",IF(COUNTIFS($C$6:$C$105,C50,$G$6:$G$105,G50,$D$6:$D$105,"&lt;"&amp;E50,$E$6:$E$105,"&gt;"&amp;D50,$A$6:$A$105,"&lt;&gt;"&amp;A50,$I$6:$I$105,"&lt;&gt;Cancelado")&gt;0,"Conferir conflito","OK"))))))))</f>
        <v/>
      </c>
      <c r="M50" s="19" t="n"/>
    </row>
    <row r="51" ht="22" customHeight="1">
      <c r="A51" s="16" t="n"/>
      <c r="B51" s="16" t="n"/>
      <c r="C51" s="42" t="n"/>
      <c r="D51" s="23" t="n"/>
      <c r="E51" s="23" t="n"/>
      <c r="F51" s="16" t="n"/>
      <c r="G51" s="16" t="n"/>
      <c r="H51" s="16" t="n"/>
      <c r="I51" s="24" t="n"/>
      <c r="J51" s="27">
        <f>IF(OR(A51="",D51="",E51=""),"",IFERROR((E51-D51)*24,""))</f>
        <v/>
      </c>
      <c r="K51" s="43" t="n"/>
      <c r="L51" s="21">
        <f>IF(A51="","",IF(I51="Cancelado","Sem ação",IF(OR(B51="",C51="",D51="",E51="",F51="",G51="",I51=""),"Conferir campos",IF(IFERROR(VLOOKUP(B51,'Noivas'!$A$6:$A$105,1,FALSE),"")="","Conferir ID da noiva",IF(E51&lt;=D51,"Conferir horário",IF(IFERROR((E51-D51)*24,0)&gt;'Parâmetros'!$B$7,"Conferir duração",IF(C51&gt;IFERROR(VLOOKUP(B51,'Noivas'!$A$6:$C$105,3,FALSE),C51),"Conferir data do evento",IF(COUNTIFS($C$6:$C$105,C51,$G$6:$G$105,G51,$D$6:$D$105,"&lt;"&amp;E51,$E$6:$E$105,"&gt;"&amp;D51,$A$6:$A$105,"&lt;&gt;"&amp;A51,$I$6:$I$105,"&lt;&gt;Cancelado")&gt;0,"Conferir conflito","OK"))))))))</f>
        <v/>
      </c>
      <c r="M51" s="19" t="n"/>
    </row>
    <row r="52" ht="22" customHeight="1">
      <c r="A52" s="16" t="n"/>
      <c r="B52" s="16" t="n"/>
      <c r="C52" s="42" t="n"/>
      <c r="D52" s="23" t="n"/>
      <c r="E52" s="23" t="n"/>
      <c r="F52" s="16" t="n"/>
      <c r="G52" s="16" t="n"/>
      <c r="H52" s="16" t="n"/>
      <c r="I52" s="24" t="n"/>
      <c r="J52" s="25">
        <f>IF(OR(A52="",D52="",E52=""),"",IFERROR((E52-D52)*24,""))</f>
        <v/>
      </c>
      <c r="K52" s="43" t="n"/>
      <c r="L52" s="20">
        <f>IF(A52="","",IF(I52="Cancelado","Sem ação",IF(OR(B52="",C52="",D52="",E52="",F52="",G52="",I52=""),"Conferir campos",IF(IFERROR(VLOOKUP(B52,'Noivas'!$A$6:$A$105,1,FALSE),"")="","Conferir ID da noiva",IF(E52&lt;=D52,"Conferir horário",IF(IFERROR((E52-D52)*24,0)&gt;'Parâmetros'!$B$7,"Conferir duração",IF(C52&gt;IFERROR(VLOOKUP(B52,'Noivas'!$A$6:$C$105,3,FALSE),C52),"Conferir data do evento",IF(COUNTIFS($C$6:$C$105,C52,$G$6:$G$105,G52,$D$6:$D$105,"&lt;"&amp;E52,$E$6:$E$105,"&gt;"&amp;D52,$A$6:$A$105,"&lt;&gt;"&amp;A52,$I$6:$I$105,"&lt;&gt;Cancelado")&gt;0,"Conferir conflito","OK"))))))))</f>
        <v/>
      </c>
      <c r="M52" s="19" t="n"/>
    </row>
    <row r="53" ht="22" customHeight="1">
      <c r="A53" s="16" t="n"/>
      <c r="B53" s="16" t="n"/>
      <c r="C53" s="42" t="n"/>
      <c r="D53" s="23" t="n"/>
      <c r="E53" s="23" t="n"/>
      <c r="F53" s="16" t="n"/>
      <c r="G53" s="16" t="n"/>
      <c r="H53" s="16" t="n"/>
      <c r="I53" s="24" t="n"/>
      <c r="J53" s="27">
        <f>IF(OR(A53="",D53="",E53=""),"",IFERROR((E53-D53)*24,""))</f>
        <v/>
      </c>
      <c r="K53" s="43" t="n"/>
      <c r="L53" s="21">
        <f>IF(A53="","",IF(I53="Cancelado","Sem ação",IF(OR(B53="",C53="",D53="",E53="",F53="",G53="",I53=""),"Conferir campos",IF(IFERROR(VLOOKUP(B53,'Noivas'!$A$6:$A$105,1,FALSE),"")="","Conferir ID da noiva",IF(E53&lt;=D53,"Conferir horário",IF(IFERROR((E53-D53)*24,0)&gt;'Parâmetros'!$B$7,"Conferir duração",IF(C53&gt;IFERROR(VLOOKUP(B53,'Noivas'!$A$6:$C$105,3,FALSE),C53),"Conferir data do evento",IF(COUNTIFS($C$6:$C$105,C53,$G$6:$G$105,G53,$D$6:$D$105,"&lt;"&amp;E53,$E$6:$E$105,"&gt;"&amp;D53,$A$6:$A$105,"&lt;&gt;"&amp;A53,$I$6:$I$105,"&lt;&gt;Cancelado")&gt;0,"Conferir conflito","OK"))))))))</f>
        <v/>
      </c>
      <c r="M53" s="19" t="n"/>
    </row>
    <row r="54" ht="22" customHeight="1">
      <c r="A54" s="16" t="n"/>
      <c r="B54" s="16" t="n"/>
      <c r="C54" s="42" t="n"/>
      <c r="D54" s="23" t="n"/>
      <c r="E54" s="23" t="n"/>
      <c r="F54" s="16" t="n"/>
      <c r="G54" s="16" t="n"/>
      <c r="H54" s="16" t="n"/>
      <c r="I54" s="24" t="n"/>
      <c r="J54" s="25">
        <f>IF(OR(A54="",D54="",E54=""),"",IFERROR((E54-D54)*24,""))</f>
        <v/>
      </c>
      <c r="K54" s="43" t="n"/>
      <c r="L54" s="20">
        <f>IF(A54="","",IF(I54="Cancelado","Sem ação",IF(OR(B54="",C54="",D54="",E54="",F54="",G54="",I54=""),"Conferir campos",IF(IFERROR(VLOOKUP(B54,'Noivas'!$A$6:$A$105,1,FALSE),"")="","Conferir ID da noiva",IF(E54&lt;=D54,"Conferir horário",IF(IFERROR((E54-D54)*24,0)&gt;'Parâmetros'!$B$7,"Conferir duração",IF(C54&gt;IFERROR(VLOOKUP(B54,'Noivas'!$A$6:$C$105,3,FALSE),C54),"Conferir data do evento",IF(COUNTIFS($C$6:$C$105,C54,$G$6:$G$105,G54,$D$6:$D$105,"&lt;"&amp;E54,$E$6:$E$105,"&gt;"&amp;D54,$A$6:$A$105,"&lt;&gt;"&amp;A54,$I$6:$I$105,"&lt;&gt;Cancelado")&gt;0,"Conferir conflito","OK"))))))))</f>
        <v/>
      </c>
      <c r="M54" s="19" t="n"/>
    </row>
    <row r="55" ht="22" customHeight="1">
      <c r="A55" s="16" t="n"/>
      <c r="B55" s="16" t="n"/>
      <c r="C55" s="42" t="n"/>
      <c r="D55" s="23" t="n"/>
      <c r="E55" s="23" t="n"/>
      <c r="F55" s="16" t="n"/>
      <c r="G55" s="16" t="n"/>
      <c r="H55" s="16" t="n"/>
      <c r="I55" s="24" t="n"/>
      <c r="J55" s="27">
        <f>IF(OR(A55="",D55="",E55=""),"",IFERROR((E55-D55)*24,""))</f>
        <v/>
      </c>
      <c r="K55" s="43" t="n"/>
      <c r="L55" s="21">
        <f>IF(A55="","",IF(I55="Cancelado","Sem ação",IF(OR(B55="",C55="",D55="",E55="",F55="",G55="",I55=""),"Conferir campos",IF(IFERROR(VLOOKUP(B55,'Noivas'!$A$6:$A$105,1,FALSE),"")="","Conferir ID da noiva",IF(E55&lt;=D55,"Conferir horário",IF(IFERROR((E55-D55)*24,0)&gt;'Parâmetros'!$B$7,"Conferir duração",IF(C55&gt;IFERROR(VLOOKUP(B55,'Noivas'!$A$6:$C$105,3,FALSE),C55),"Conferir data do evento",IF(COUNTIFS($C$6:$C$105,C55,$G$6:$G$105,G55,$D$6:$D$105,"&lt;"&amp;E55,$E$6:$E$105,"&gt;"&amp;D55,$A$6:$A$105,"&lt;&gt;"&amp;A55,$I$6:$I$105,"&lt;&gt;Cancelado")&gt;0,"Conferir conflito","OK"))))))))</f>
        <v/>
      </c>
      <c r="M55" s="19" t="n"/>
    </row>
    <row r="56" ht="22" customHeight="1">
      <c r="A56" s="16" t="n"/>
      <c r="B56" s="16" t="n"/>
      <c r="C56" s="42" t="n"/>
      <c r="D56" s="23" t="n"/>
      <c r="E56" s="23" t="n"/>
      <c r="F56" s="16" t="n"/>
      <c r="G56" s="16" t="n"/>
      <c r="H56" s="16" t="n"/>
      <c r="I56" s="24" t="n"/>
      <c r="J56" s="25">
        <f>IF(OR(A56="",D56="",E56=""),"",IFERROR((E56-D56)*24,""))</f>
        <v/>
      </c>
      <c r="K56" s="43" t="n"/>
      <c r="L56" s="20">
        <f>IF(A56="","",IF(I56="Cancelado","Sem ação",IF(OR(B56="",C56="",D56="",E56="",F56="",G56="",I56=""),"Conferir campos",IF(IFERROR(VLOOKUP(B56,'Noivas'!$A$6:$A$105,1,FALSE),"")="","Conferir ID da noiva",IF(E56&lt;=D56,"Conferir horário",IF(IFERROR((E56-D56)*24,0)&gt;'Parâmetros'!$B$7,"Conferir duração",IF(C56&gt;IFERROR(VLOOKUP(B56,'Noivas'!$A$6:$C$105,3,FALSE),C56),"Conferir data do evento",IF(COUNTIFS($C$6:$C$105,C56,$G$6:$G$105,G56,$D$6:$D$105,"&lt;"&amp;E56,$E$6:$E$105,"&gt;"&amp;D56,$A$6:$A$105,"&lt;&gt;"&amp;A56,$I$6:$I$105,"&lt;&gt;Cancelado")&gt;0,"Conferir conflito","OK"))))))))</f>
        <v/>
      </c>
      <c r="M56" s="19" t="n"/>
    </row>
    <row r="57" ht="22" customHeight="1">
      <c r="A57" s="16" t="n"/>
      <c r="B57" s="16" t="n"/>
      <c r="C57" s="42" t="n"/>
      <c r="D57" s="23" t="n"/>
      <c r="E57" s="23" t="n"/>
      <c r="F57" s="16" t="n"/>
      <c r="G57" s="16" t="n"/>
      <c r="H57" s="16" t="n"/>
      <c r="I57" s="24" t="n"/>
      <c r="J57" s="27">
        <f>IF(OR(A57="",D57="",E57=""),"",IFERROR((E57-D57)*24,""))</f>
        <v/>
      </c>
      <c r="K57" s="43" t="n"/>
      <c r="L57" s="21">
        <f>IF(A57="","",IF(I57="Cancelado","Sem ação",IF(OR(B57="",C57="",D57="",E57="",F57="",G57="",I57=""),"Conferir campos",IF(IFERROR(VLOOKUP(B57,'Noivas'!$A$6:$A$105,1,FALSE),"")="","Conferir ID da noiva",IF(E57&lt;=D57,"Conferir horário",IF(IFERROR((E57-D57)*24,0)&gt;'Parâmetros'!$B$7,"Conferir duração",IF(C57&gt;IFERROR(VLOOKUP(B57,'Noivas'!$A$6:$C$105,3,FALSE),C57),"Conferir data do evento",IF(COUNTIFS($C$6:$C$105,C57,$G$6:$G$105,G57,$D$6:$D$105,"&lt;"&amp;E57,$E$6:$E$105,"&gt;"&amp;D57,$A$6:$A$105,"&lt;&gt;"&amp;A57,$I$6:$I$105,"&lt;&gt;Cancelado")&gt;0,"Conferir conflito","OK"))))))))</f>
        <v/>
      </c>
      <c r="M57" s="19" t="n"/>
    </row>
    <row r="58" ht="22" customHeight="1">
      <c r="A58" s="16" t="n"/>
      <c r="B58" s="16" t="n"/>
      <c r="C58" s="42" t="n"/>
      <c r="D58" s="23" t="n"/>
      <c r="E58" s="23" t="n"/>
      <c r="F58" s="16" t="n"/>
      <c r="G58" s="16" t="n"/>
      <c r="H58" s="16" t="n"/>
      <c r="I58" s="24" t="n"/>
      <c r="J58" s="25">
        <f>IF(OR(A58="",D58="",E58=""),"",IFERROR((E58-D58)*24,""))</f>
        <v/>
      </c>
      <c r="K58" s="43" t="n"/>
      <c r="L58" s="20">
        <f>IF(A58="","",IF(I58="Cancelado","Sem ação",IF(OR(B58="",C58="",D58="",E58="",F58="",G58="",I58=""),"Conferir campos",IF(IFERROR(VLOOKUP(B58,'Noivas'!$A$6:$A$105,1,FALSE),"")="","Conferir ID da noiva",IF(E58&lt;=D58,"Conferir horário",IF(IFERROR((E58-D58)*24,0)&gt;'Parâmetros'!$B$7,"Conferir duração",IF(C58&gt;IFERROR(VLOOKUP(B58,'Noivas'!$A$6:$C$105,3,FALSE),C58),"Conferir data do evento",IF(COUNTIFS($C$6:$C$105,C58,$G$6:$G$105,G58,$D$6:$D$105,"&lt;"&amp;E58,$E$6:$E$105,"&gt;"&amp;D58,$A$6:$A$105,"&lt;&gt;"&amp;A58,$I$6:$I$105,"&lt;&gt;Cancelado")&gt;0,"Conferir conflito","OK"))))))))</f>
        <v/>
      </c>
      <c r="M58" s="19" t="n"/>
    </row>
    <row r="59" ht="22" customHeight="1">
      <c r="A59" s="16" t="n"/>
      <c r="B59" s="16" t="n"/>
      <c r="C59" s="42" t="n"/>
      <c r="D59" s="23" t="n"/>
      <c r="E59" s="23" t="n"/>
      <c r="F59" s="16" t="n"/>
      <c r="G59" s="16" t="n"/>
      <c r="H59" s="16" t="n"/>
      <c r="I59" s="24" t="n"/>
      <c r="J59" s="27">
        <f>IF(OR(A59="",D59="",E59=""),"",IFERROR((E59-D59)*24,""))</f>
        <v/>
      </c>
      <c r="K59" s="43" t="n"/>
      <c r="L59" s="21">
        <f>IF(A59="","",IF(I59="Cancelado","Sem ação",IF(OR(B59="",C59="",D59="",E59="",F59="",G59="",I59=""),"Conferir campos",IF(IFERROR(VLOOKUP(B59,'Noivas'!$A$6:$A$105,1,FALSE),"")="","Conferir ID da noiva",IF(E59&lt;=D59,"Conferir horário",IF(IFERROR((E59-D59)*24,0)&gt;'Parâmetros'!$B$7,"Conferir duração",IF(C59&gt;IFERROR(VLOOKUP(B59,'Noivas'!$A$6:$C$105,3,FALSE),C59),"Conferir data do evento",IF(COUNTIFS($C$6:$C$105,C59,$G$6:$G$105,G59,$D$6:$D$105,"&lt;"&amp;E59,$E$6:$E$105,"&gt;"&amp;D59,$A$6:$A$105,"&lt;&gt;"&amp;A59,$I$6:$I$105,"&lt;&gt;Cancelado")&gt;0,"Conferir conflito","OK"))))))))</f>
        <v/>
      </c>
      <c r="M59" s="19" t="n"/>
    </row>
    <row r="60" ht="22" customHeight="1">
      <c r="A60" s="16" t="n"/>
      <c r="B60" s="16" t="n"/>
      <c r="C60" s="42" t="n"/>
      <c r="D60" s="23" t="n"/>
      <c r="E60" s="23" t="n"/>
      <c r="F60" s="16" t="n"/>
      <c r="G60" s="16" t="n"/>
      <c r="H60" s="16" t="n"/>
      <c r="I60" s="24" t="n"/>
      <c r="J60" s="25">
        <f>IF(OR(A60="",D60="",E60=""),"",IFERROR((E60-D60)*24,""))</f>
        <v/>
      </c>
      <c r="K60" s="43" t="n"/>
      <c r="L60" s="20">
        <f>IF(A60="","",IF(I60="Cancelado","Sem ação",IF(OR(B60="",C60="",D60="",E60="",F60="",G60="",I60=""),"Conferir campos",IF(IFERROR(VLOOKUP(B60,'Noivas'!$A$6:$A$105,1,FALSE),"")="","Conferir ID da noiva",IF(E60&lt;=D60,"Conferir horário",IF(IFERROR((E60-D60)*24,0)&gt;'Parâmetros'!$B$7,"Conferir duração",IF(C60&gt;IFERROR(VLOOKUP(B60,'Noivas'!$A$6:$C$105,3,FALSE),C60),"Conferir data do evento",IF(COUNTIFS($C$6:$C$105,C60,$G$6:$G$105,G60,$D$6:$D$105,"&lt;"&amp;E60,$E$6:$E$105,"&gt;"&amp;D60,$A$6:$A$105,"&lt;&gt;"&amp;A60,$I$6:$I$105,"&lt;&gt;Cancelado")&gt;0,"Conferir conflito","OK"))))))))</f>
        <v/>
      </c>
      <c r="M60" s="19" t="n"/>
    </row>
    <row r="61" ht="22" customHeight="1">
      <c r="A61" s="16" t="n"/>
      <c r="B61" s="16" t="n"/>
      <c r="C61" s="42" t="n"/>
      <c r="D61" s="23" t="n"/>
      <c r="E61" s="23" t="n"/>
      <c r="F61" s="16" t="n"/>
      <c r="G61" s="16" t="n"/>
      <c r="H61" s="16" t="n"/>
      <c r="I61" s="24" t="n"/>
      <c r="J61" s="27">
        <f>IF(OR(A61="",D61="",E61=""),"",IFERROR((E61-D61)*24,""))</f>
        <v/>
      </c>
      <c r="K61" s="43" t="n"/>
      <c r="L61" s="21">
        <f>IF(A61="","",IF(I61="Cancelado","Sem ação",IF(OR(B61="",C61="",D61="",E61="",F61="",G61="",I61=""),"Conferir campos",IF(IFERROR(VLOOKUP(B61,'Noivas'!$A$6:$A$105,1,FALSE),"")="","Conferir ID da noiva",IF(E61&lt;=D61,"Conferir horário",IF(IFERROR((E61-D61)*24,0)&gt;'Parâmetros'!$B$7,"Conferir duração",IF(C61&gt;IFERROR(VLOOKUP(B61,'Noivas'!$A$6:$C$105,3,FALSE),C61),"Conferir data do evento",IF(COUNTIFS($C$6:$C$105,C61,$G$6:$G$105,G61,$D$6:$D$105,"&lt;"&amp;E61,$E$6:$E$105,"&gt;"&amp;D61,$A$6:$A$105,"&lt;&gt;"&amp;A61,$I$6:$I$105,"&lt;&gt;Cancelado")&gt;0,"Conferir conflito","OK"))))))))</f>
        <v/>
      </c>
      <c r="M61" s="19" t="n"/>
    </row>
    <row r="62" ht="22" customHeight="1">
      <c r="A62" s="16" t="n"/>
      <c r="B62" s="16" t="n"/>
      <c r="C62" s="42" t="n"/>
      <c r="D62" s="23" t="n"/>
      <c r="E62" s="23" t="n"/>
      <c r="F62" s="16" t="n"/>
      <c r="G62" s="16" t="n"/>
      <c r="H62" s="16" t="n"/>
      <c r="I62" s="24" t="n"/>
      <c r="J62" s="25">
        <f>IF(OR(A62="",D62="",E62=""),"",IFERROR((E62-D62)*24,""))</f>
        <v/>
      </c>
      <c r="K62" s="43" t="n"/>
      <c r="L62" s="20">
        <f>IF(A62="","",IF(I62="Cancelado","Sem ação",IF(OR(B62="",C62="",D62="",E62="",F62="",G62="",I62=""),"Conferir campos",IF(IFERROR(VLOOKUP(B62,'Noivas'!$A$6:$A$105,1,FALSE),"")="","Conferir ID da noiva",IF(E62&lt;=D62,"Conferir horário",IF(IFERROR((E62-D62)*24,0)&gt;'Parâmetros'!$B$7,"Conferir duração",IF(C62&gt;IFERROR(VLOOKUP(B62,'Noivas'!$A$6:$C$105,3,FALSE),C62),"Conferir data do evento",IF(COUNTIFS($C$6:$C$105,C62,$G$6:$G$105,G62,$D$6:$D$105,"&lt;"&amp;E62,$E$6:$E$105,"&gt;"&amp;D62,$A$6:$A$105,"&lt;&gt;"&amp;A62,$I$6:$I$105,"&lt;&gt;Cancelado")&gt;0,"Conferir conflito","OK"))))))))</f>
        <v/>
      </c>
      <c r="M62" s="19" t="n"/>
    </row>
    <row r="63" ht="22" customHeight="1">
      <c r="A63" s="16" t="n"/>
      <c r="B63" s="16" t="n"/>
      <c r="C63" s="42" t="n"/>
      <c r="D63" s="23" t="n"/>
      <c r="E63" s="23" t="n"/>
      <c r="F63" s="16" t="n"/>
      <c r="G63" s="16" t="n"/>
      <c r="H63" s="16" t="n"/>
      <c r="I63" s="24" t="n"/>
      <c r="J63" s="27">
        <f>IF(OR(A63="",D63="",E63=""),"",IFERROR((E63-D63)*24,""))</f>
        <v/>
      </c>
      <c r="K63" s="43" t="n"/>
      <c r="L63" s="21">
        <f>IF(A63="","",IF(I63="Cancelado","Sem ação",IF(OR(B63="",C63="",D63="",E63="",F63="",G63="",I63=""),"Conferir campos",IF(IFERROR(VLOOKUP(B63,'Noivas'!$A$6:$A$105,1,FALSE),"")="","Conferir ID da noiva",IF(E63&lt;=D63,"Conferir horário",IF(IFERROR((E63-D63)*24,0)&gt;'Parâmetros'!$B$7,"Conferir duração",IF(C63&gt;IFERROR(VLOOKUP(B63,'Noivas'!$A$6:$C$105,3,FALSE),C63),"Conferir data do evento",IF(COUNTIFS($C$6:$C$105,C63,$G$6:$G$105,G63,$D$6:$D$105,"&lt;"&amp;E63,$E$6:$E$105,"&gt;"&amp;D63,$A$6:$A$105,"&lt;&gt;"&amp;A63,$I$6:$I$105,"&lt;&gt;Cancelado")&gt;0,"Conferir conflito","OK"))))))))</f>
        <v/>
      </c>
      <c r="M63" s="19" t="n"/>
    </row>
    <row r="64" ht="22" customHeight="1">
      <c r="A64" s="16" t="n"/>
      <c r="B64" s="16" t="n"/>
      <c r="C64" s="42" t="n"/>
      <c r="D64" s="23" t="n"/>
      <c r="E64" s="23" t="n"/>
      <c r="F64" s="16" t="n"/>
      <c r="G64" s="16" t="n"/>
      <c r="H64" s="16" t="n"/>
      <c r="I64" s="24" t="n"/>
      <c r="J64" s="25">
        <f>IF(OR(A64="",D64="",E64=""),"",IFERROR((E64-D64)*24,""))</f>
        <v/>
      </c>
      <c r="K64" s="43" t="n"/>
      <c r="L64" s="20">
        <f>IF(A64="","",IF(I64="Cancelado","Sem ação",IF(OR(B64="",C64="",D64="",E64="",F64="",G64="",I64=""),"Conferir campos",IF(IFERROR(VLOOKUP(B64,'Noivas'!$A$6:$A$105,1,FALSE),"")="","Conferir ID da noiva",IF(E64&lt;=D64,"Conferir horário",IF(IFERROR((E64-D64)*24,0)&gt;'Parâmetros'!$B$7,"Conferir duração",IF(C64&gt;IFERROR(VLOOKUP(B64,'Noivas'!$A$6:$C$105,3,FALSE),C64),"Conferir data do evento",IF(COUNTIFS($C$6:$C$105,C64,$G$6:$G$105,G64,$D$6:$D$105,"&lt;"&amp;E64,$E$6:$E$105,"&gt;"&amp;D64,$A$6:$A$105,"&lt;&gt;"&amp;A64,$I$6:$I$105,"&lt;&gt;Cancelado")&gt;0,"Conferir conflito","OK"))))))))</f>
        <v/>
      </c>
      <c r="M64" s="19" t="n"/>
    </row>
    <row r="65" ht="22" customHeight="1">
      <c r="A65" s="16" t="n"/>
      <c r="B65" s="16" t="n"/>
      <c r="C65" s="42" t="n"/>
      <c r="D65" s="23" t="n"/>
      <c r="E65" s="23" t="n"/>
      <c r="F65" s="16" t="n"/>
      <c r="G65" s="16" t="n"/>
      <c r="H65" s="16" t="n"/>
      <c r="I65" s="24" t="n"/>
      <c r="J65" s="27">
        <f>IF(OR(A65="",D65="",E65=""),"",IFERROR((E65-D65)*24,""))</f>
        <v/>
      </c>
      <c r="K65" s="43" t="n"/>
      <c r="L65" s="21">
        <f>IF(A65="","",IF(I65="Cancelado","Sem ação",IF(OR(B65="",C65="",D65="",E65="",F65="",G65="",I65=""),"Conferir campos",IF(IFERROR(VLOOKUP(B65,'Noivas'!$A$6:$A$105,1,FALSE),"")="","Conferir ID da noiva",IF(E65&lt;=D65,"Conferir horário",IF(IFERROR((E65-D65)*24,0)&gt;'Parâmetros'!$B$7,"Conferir duração",IF(C65&gt;IFERROR(VLOOKUP(B65,'Noivas'!$A$6:$C$105,3,FALSE),C65),"Conferir data do evento",IF(COUNTIFS($C$6:$C$105,C65,$G$6:$G$105,G65,$D$6:$D$105,"&lt;"&amp;E65,$E$6:$E$105,"&gt;"&amp;D65,$A$6:$A$105,"&lt;&gt;"&amp;A65,$I$6:$I$105,"&lt;&gt;Cancelado")&gt;0,"Conferir conflito","OK"))))))))</f>
        <v/>
      </c>
      <c r="M65" s="19" t="n"/>
    </row>
    <row r="66" ht="22" customHeight="1">
      <c r="A66" s="16" t="n"/>
      <c r="B66" s="16" t="n"/>
      <c r="C66" s="42" t="n"/>
      <c r="D66" s="23" t="n"/>
      <c r="E66" s="23" t="n"/>
      <c r="F66" s="16" t="n"/>
      <c r="G66" s="16" t="n"/>
      <c r="H66" s="16" t="n"/>
      <c r="I66" s="24" t="n"/>
      <c r="J66" s="25">
        <f>IF(OR(A66="",D66="",E66=""),"",IFERROR((E66-D66)*24,""))</f>
        <v/>
      </c>
      <c r="K66" s="43" t="n"/>
      <c r="L66" s="20">
        <f>IF(A66="","",IF(I66="Cancelado","Sem ação",IF(OR(B66="",C66="",D66="",E66="",F66="",G66="",I66=""),"Conferir campos",IF(IFERROR(VLOOKUP(B66,'Noivas'!$A$6:$A$105,1,FALSE),"")="","Conferir ID da noiva",IF(E66&lt;=D66,"Conferir horário",IF(IFERROR((E66-D66)*24,0)&gt;'Parâmetros'!$B$7,"Conferir duração",IF(C66&gt;IFERROR(VLOOKUP(B66,'Noivas'!$A$6:$C$105,3,FALSE),C66),"Conferir data do evento",IF(COUNTIFS($C$6:$C$105,C66,$G$6:$G$105,G66,$D$6:$D$105,"&lt;"&amp;E66,$E$6:$E$105,"&gt;"&amp;D66,$A$6:$A$105,"&lt;&gt;"&amp;A66,$I$6:$I$105,"&lt;&gt;Cancelado")&gt;0,"Conferir conflito","OK"))))))))</f>
        <v/>
      </c>
      <c r="M66" s="19" t="n"/>
    </row>
    <row r="67" ht="22" customHeight="1">
      <c r="A67" s="16" t="n"/>
      <c r="B67" s="16" t="n"/>
      <c r="C67" s="42" t="n"/>
      <c r="D67" s="23" t="n"/>
      <c r="E67" s="23" t="n"/>
      <c r="F67" s="16" t="n"/>
      <c r="G67" s="16" t="n"/>
      <c r="H67" s="16" t="n"/>
      <c r="I67" s="24" t="n"/>
      <c r="J67" s="27">
        <f>IF(OR(A67="",D67="",E67=""),"",IFERROR((E67-D67)*24,""))</f>
        <v/>
      </c>
      <c r="K67" s="43" t="n"/>
      <c r="L67" s="21">
        <f>IF(A67="","",IF(I67="Cancelado","Sem ação",IF(OR(B67="",C67="",D67="",E67="",F67="",G67="",I67=""),"Conferir campos",IF(IFERROR(VLOOKUP(B67,'Noivas'!$A$6:$A$105,1,FALSE),"")="","Conferir ID da noiva",IF(E67&lt;=D67,"Conferir horário",IF(IFERROR((E67-D67)*24,0)&gt;'Parâmetros'!$B$7,"Conferir duração",IF(C67&gt;IFERROR(VLOOKUP(B67,'Noivas'!$A$6:$C$105,3,FALSE),C67),"Conferir data do evento",IF(COUNTIFS($C$6:$C$105,C67,$G$6:$G$105,G67,$D$6:$D$105,"&lt;"&amp;E67,$E$6:$E$105,"&gt;"&amp;D67,$A$6:$A$105,"&lt;&gt;"&amp;A67,$I$6:$I$105,"&lt;&gt;Cancelado")&gt;0,"Conferir conflito","OK"))))))))</f>
        <v/>
      </c>
      <c r="M67" s="19" t="n"/>
    </row>
    <row r="68" ht="22" customHeight="1">
      <c r="A68" s="16" t="n"/>
      <c r="B68" s="16" t="n"/>
      <c r="C68" s="42" t="n"/>
      <c r="D68" s="23" t="n"/>
      <c r="E68" s="23" t="n"/>
      <c r="F68" s="16" t="n"/>
      <c r="G68" s="16" t="n"/>
      <c r="H68" s="16" t="n"/>
      <c r="I68" s="24" t="n"/>
      <c r="J68" s="25">
        <f>IF(OR(A68="",D68="",E68=""),"",IFERROR((E68-D68)*24,""))</f>
        <v/>
      </c>
      <c r="K68" s="43" t="n"/>
      <c r="L68" s="20">
        <f>IF(A68="","",IF(I68="Cancelado","Sem ação",IF(OR(B68="",C68="",D68="",E68="",F68="",G68="",I68=""),"Conferir campos",IF(IFERROR(VLOOKUP(B68,'Noivas'!$A$6:$A$105,1,FALSE),"")="","Conferir ID da noiva",IF(E68&lt;=D68,"Conferir horário",IF(IFERROR((E68-D68)*24,0)&gt;'Parâmetros'!$B$7,"Conferir duração",IF(C68&gt;IFERROR(VLOOKUP(B68,'Noivas'!$A$6:$C$105,3,FALSE),C68),"Conferir data do evento",IF(COUNTIFS($C$6:$C$105,C68,$G$6:$G$105,G68,$D$6:$D$105,"&lt;"&amp;E68,$E$6:$E$105,"&gt;"&amp;D68,$A$6:$A$105,"&lt;&gt;"&amp;A68,$I$6:$I$105,"&lt;&gt;Cancelado")&gt;0,"Conferir conflito","OK"))))))))</f>
        <v/>
      </c>
      <c r="M68" s="19" t="n"/>
    </row>
    <row r="69" ht="22" customHeight="1">
      <c r="A69" s="16" t="n"/>
      <c r="B69" s="16" t="n"/>
      <c r="C69" s="42" t="n"/>
      <c r="D69" s="23" t="n"/>
      <c r="E69" s="23" t="n"/>
      <c r="F69" s="16" t="n"/>
      <c r="G69" s="16" t="n"/>
      <c r="H69" s="16" t="n"/>
      <c r="I69" s="24" t="n"/>
      <c r="J69" s="27">
        <f>IF(OR(A69="",D69="",E69=""),"",IFERROR((E69-D69)*24,""))</f>
        <v/>
      </c>
      <c r="K69" s="43" t="n"/>
      <c r="L69" s="21">
        <f>IF(A69="","",IF(I69="Cancelado","Sem ação",IF(OR(B69="",C69="",D69="",E69="",F69="",G69="",I69=""),"Conferir campos",IF(IFERROR(VLOOKUP(B69,'Noivas'!$A$6:$A$105,1,FALSE),"")="","Conferir ID da noiva",IF(E69&lt;=D69,"Conferir horário",IF(IFERROR((E69-D69)*24,0)&gt;'Parâmetros'!$B$7,"Conferir duração",IF(C69&gt;IFERROR(VLOOKUP(B69,'Noivas'!$A$6:$C$105,3,FALSE),C69),"Conferir data do evento",IF(COUNTIFS($C$6:$C$105,C69,$G$6:$G$105,G69,$D$6:$D$105,"&lt;"&amp;E69,$E$6:$E$105,"&gt;"&amp;D69,$A$6:$A$105,"&lt;&gt;"&amp;A69,$I$6:$I$105,"&lt;&gt;Cancelado")&gt;0,"Conferir conflito","OK"))))))))</f>
        <v/>
      </c>
      <c r="M69" s="19" t="n"/>
    </row>
    <row r="70" ht="22" customHeight="1">
      <c r="A70" s="16" t="n"/>
      <c r="B70" s="16" t="n"/>
      <c r="C70" s="42" t="n"/>
      <c r="D70" s="23" t="n"/>
      <c r="E70" s="23" t="n"/>
      <c r="F70" s="16" t="n"/>
      <c r="G70" s="16" t="n"/>
      <c r="H70" s="16" t="n"/>
      <c r="I70" s="24" t="n"/>
      <c r="J70" s="25">
        <f>IF(OR(A70="",D70="",E70=""),"",IFERROR((E70-D70)*24,""))</f>
        <v/>
      </c>
      <c r="K70" s="43" t="n"/>
      <c r="L70" s="20">
        <f>IF(A70="","",IF(I70="Cancelado","Sem ação",IF(OR(B70="",C70="",D70="",E70="",F70="",G70="",I70=""),"Conferir campos",IF(IFERROR(VLOOKUP(B70,'Noivas'!$A$6:$A$105,1,FALSE),"")="","Conferir ID da noiva",IF(E70&lt;=D70,"Conferir horário",IF(IFERROR((E70-D70)*24,0)&gt;'Parâmetros'!$B$7,"Conferir duração",IF(C70&gt;IFERROR(VLOOKUP(B70,'Noivas'!$A$6:$C$105,3,FALSE),C70),"Conferir data do evento",IF(COUNTIFS($C$6:$C$105,C70,$G$6:$G$105,G70,$D$6:$D$105,"&lt;"&amp;E70,$E$6:$E$105,"&gt;"&amp;D70,$A$6:$A$105,"&lt;&gt;"&amp;A70,$I$6:$I$105,"&lt;&gt;Cancelado")&gt;0,"Conferir conflito","OK"))))))))</f>
        <v/>
      </c>
      <c r="M70" s="19" t="n"/>
    </row>
    <row r="71" ht="22" customHeight="1">
      <c r="A71" s="16" t="n"/>
      <c r="B71" s="16" t="n"/>
      <c r="C71" s="42" t="n"/>
      <c r="D71" s="23" t="n"/>
      <c r="E71" s="23" t="n"/>
      <c r="F71" s="16" t="n"/>
      <c r="G71" s="16" t="n"/>
      <c r="H71" s="16" t="n"/>
      <c r="I71" s="24" t="n"/>
      <c r="J71" s="27">
        <f>IF(OR(A71="",D71="",E71=""),"",IFERROR((E71-D71)*24,""))</f>
        <v/>
      </c>
      <c r="K71" s="43" t="n"/>
      <c r="L71" s="21">
        <f>IF(A71="","",IF(I71="Cancelado","Sem ação",IF(OR(B71="",C71="",D71="",E71="",F71="",G71="",I71=""),"Conferir campos",IF(IFERROR(VLOOKUP(B71,'Noivas'!$A$6:$A$105,1,FALSE),"")="","Conferir ID da noiva",IF(E71&lt;=D71,"Conferir horário",IF(IFERROR((E71-D71)*24,0)&gt;'Parâmetros'!$B$7,"Conferir duração",IF(C71&gt;IFERROR(VLOOKUP(B71,'Noivas'!$A$6:$C$105,3,FALSE),C71),"Conferir data do evento",IF(COUNTIFS($C$6:$C$105,C71,$G$6:$G$105,G71,$D$6:$D$105,"&lt;"&amp;E71,$E$6:$E$105,"&gt;"&amp;D71,$A$6:$A$105,"&lt;&gt;"&amp;A71,$I$6:$I$105,"&lt;&gt;Cancelado")&gt;0,"Conferir conflito","OK"))))))))</f>
        <v/>
      </c>
      <c r="M71" s="19" t="n"/>
    </row>
    <row r="72" ht="22" customHeight="1">
      <c r="A72" s="16" t="n"/>
      <c r="B72" s="16" t="n"/>
      <c r="C72" s="42" t="n"/>
      <c r="D72" s="23" t="n"/>
      <c r="E72" s="23" t="n"/>
      <c r="F72" s="16" t="n"/>
      <c r="G72" s="16" t="n"/>
      <c r="H72" s="16" t="n"/>
      <c r="I72" s="24" t="n"/>
      <c r="J72" s="25">
        <f>IF(OR(A72="",D72="",E72=""),"",IFERROR((E72-D72)*24,""))</f>
        <v/>
      </c>
      <c r="K72" s="43" t="n"/>
      <c r="L72" s="20">
        <f>IF(A72="","",IF(I72="Cancelado","Sem ação",IF(OR(B72="",C72="",D72="",E72="",F72="",G72="",I72=""),"Conferir campos",IF(IFERROR(VLOOKUP(B72,'Noivas'!$A$6:$A$105,1,FALSE),"")="","Conferir ID da noiva",IF(E72&lt;=D72,"Conferir horário",IF(IFERROR((E72-D72)*24,0)&gt;'Parâmetros'!$B$7,"Conferir duração",IF(C72&gt;IFERROR(VLOOKUP(B72,'Noivas'!$A$6:$C$105,3,FALSE),C72),"Conferir data do evento",IF(COUNTIFS($C$6:$C$105,C72,$G$6:$G$105,G72,$D$6:$D$105,"&lt;"&amp;E72,$E$6:$E$105,"&gt;"&amp;D72,$A$6:$A$105,"&lt;&gt;"&amp;A72,$I$6:$I$105,"&lt;&gt;Cancelado")&gt;0,"Conferir conflito","OK"))))))))</f>
        <v/>
      </c>
      <c r="M72" s="19" t="n"/>
    </row>
    <row r="73" ht="22" customHeight="1">
      <c r="A73" s="16" t="n"/>
      <c r="B73" s="16" t="n"/>
      <c r="C73" s="42" t="n"/>
      <c r="D73" s="23" t="n"/>
      <c r="E73" s="23" t="n"/>
      <c r="F73" s="16" t="n"/>
      <c r="G73" s="16" t="n"/>
      <c r="H73" s="16" t="n"/>
      <c r="I73" s="24" t="n"/>
      <c r="J73" s="27">
        <f>IF(OR(A73="",D73="",E73=""),"",IFERROR((E73-D73)*24,""))</f>
        <v/>
      </c>
      <c r="K73" s="43" t="n"/>
      <c r="L73" s="21">
        <f>IF(A73="","",IF(I73="Cancelado","Sem ação",IF(OR(B73="",C73="",D73="",E73="",F73="",G73="",I73=""),"Conferir campos",IF(IFERROR(VLOOKUP(B73,'Noivas'!$A$6:$A$105,1,FALSE),"")="","Conferir ID da noiva",IF(E73&lt;=D73,"Conferir horário",IF(IFERROR((E73-D73)*24,0)&gt;'Parâmetros'!$B$7,"Conferir duração",IF(C73&gt;IFERROR(VLOOKUP(B73,'Noivas'!$A$6:$C$105,3,FALSE),C73),"Conferir data do evento",IF(COUNTIFS($C$6:$C$105,C73,$G$6:$G$105,G73,$D$6:$D$105,"&lt;"&amp;E73,$E$6:$E$105,"&gt;"&amp;D73,$A$6:$A$105,"&lt;&gt;"&amp;A73,$I$6:$I$105,"&lt;&gt;Cancelado")&gt;0,"Conferir conflito","OK"))))))))</f>
        <v/>
      </c>
      <c r="M73" s="19" t="n"/>
    </row>
    <row r="74" ht="22" customHeight="1">
      <c r="A74" s="16" t="n"/>
      <c r="B74" s="16" t="n"/>
      <c r="C74" s="42" t="n"/>
      <c r="D74" s="23" t="n"/>
      <c r="E74" s="23" t="n"/>
      <c r="F74" s="16" t="n"/>
      <c r="G74" s="16" t="n"/>
      <c r="H74" s="16" t="n"/>
      <c r="I74" s="24" t="n"/>
      <c r="J74" s="25">
        <f>IF(OR(A74="",D74="",E74=""),"",IFERROR((E74-D74)*24,""))</f>
        <v/>
      </c>
      <c r="K74" s="43" t="n"/>
      <c r="L74" s="20">
        <f>IF(A74="","",IF(I74="Cancelado","Sem ação",IF(OR(B74="",C74="",D74="",E74="",F74="",G74="",I74=""),"Conferir campos",IF(IFERROR(VLOOKUP(B74,'Noivas'!$A$6:$A$105,1,FALSE),"")="","Conferir ID da noiva",IF(E74&lt;=D74,"Conferir horário",IF(IFERROR((E74-D74)*24,0)&gt;'Parâmetros'!$B$7,"Conferir duração",IF(C74&gt;IFERROR(VLOOKUP(B74,'Noivas'!$A$6:$C$105,3,FALSE),C74),"Conferir data do evento",IF(COUNTIFS($C$6:$C$105,C74,$G$6:$G$105,G74,$D$6:$D$105,"&lt;"&amp;E74,$E$6:$E$105,"&gt;"&amp;D74,$A$6:$A$105,"&lt;&gt;"&amp;A74,$I$6:$I$105,"&lt;&gt;Cancelado")&gt;0,"Conferir conflito","OK"))))))))</f>
        <v/>
      </c>
      <c r="M74" s="19" t="n"/>
    </row>
    <row r="75" ht="22" customHeight="1">
      <c r="A75" s="16" t="n"/>
      <c r="B75" s="16" t="n"/>
      <c r="C75" s="42" t="n"/>
      <c r="D75" s="23" t="n"/>
      <c r="E75" s="23" t="n"/>
      <c r="F75" s="16" t="n"/>
      <c r="G75" s="16" t="n"/>
      <c r="H75" s="16" t="n"/>
      <c r="I75" s="24" t="n"/>
      <c r="J75" s="27">
        <f>IF(OR(A75="",D75="",E75=""),"",IFERROR((E75-D75)*24,""))</f>
        <v/>
      </c>
      <c r="K75" s="43" t="n"/>
      <c r="L75" s="21">
        <f>IF(A75="","",IF(I75="Cancelado","Sem ação",IF(OR(B75="",C75="",D75="",E75="",F75="",G75="",I75=""),"Conferir campos",IF(IFERROR(VLOOKUP(B75,'Noivas'!$A$6:$A$105,1,FALSE),"")="","Conferir ID da noiva",IF(E75&lt;=D75,"Conferir horário",IF(IFERROR((E75-D75)*24,0)&gt;'Parâmetros'!$B$7,"Conferir duração",IF(C75&gt;IFERROR(VLOOKUP(B75,'Noivas'!$A$6:$C$105,3,FALSE),C75),"Conferir data do evento",IF(COUNTIFS($C$6:$C$105,C75,$G$6:$G$105,G75,$D$6:$D$105,"&lt;"&amp;E75,$E$6:$E$105,"&gt;"&amp;D75,$A$6:$A$105,"&lt;&gt;"&amp;A75,$I$6:$I$105,"&lt;&gt;Cancelado")&gt;0,"Conferir conflito","OK"))))))))</f>
        <v/>
      </c>
      <c r="M75" s="19" t="n"/>
    </row>
    <row r="76" ht="22" customHeight="1">
      <c r="A76" s="16" t="n"/>
      <c r="B76" s="16" t="n"/>
      <c r="C76" s="42" t="n"/>
      <c r="D76" s="23" t="n"/>
      <c r="E76" s="23" t="n"/>
      <c r="F76" s="16" t="n"/>
      <c r="G76" s="16" t="n"/>
      <c r="H76" s="16" t="n"/>
      <c r="I76" s="24" t="n"/>
      <c r="J76" s="25">
        <f>IF(OR(A76="",D76="",E76=""),"",IFERROR((E76-D76)*24,""))</f>
        <v/>
      </c>
      <c r="K76" s="43" t="n"/>
      <c r="L76" s="20">
        <f>IF(A76="","",IF(I76="Cancelado","Sem ação",IF(OR(B76="",C76="",D76="",E76="",F76="",G76="",I76=""),"Conferir campos",IF(IFERROR(VLOOKUP(B76,'Noivas'!$A$6:$A$105,1,FALSE),"")="","Conferir ID da noiva",IF(E76&lt;=D76,"Conferir horário",IF(IFERROR((E76-D76)*24,0)&gt;'Parâmetros'!$B$7,"Conferir duração",IF(C76&gt;IFERROR(VLOOKUP(B76,'Noivas'!$A$6:$C$105,3,FALSE),C76),"Conferir data do evento",IF(COUNTIFS($C$6:$C$105,C76,$G$6:$G$105,G76,$D$6:$D$105,"&lt;"&amp;E76,$E$6:$E$105,"&gt;"&amp;D76,$A$6:$A$105,"&lt;&gt;"&amp;A76,$I$6:$I$105,"&lt;&gt;Cancelado")&gt;0,"Conferir conflito","OK"))))))))</f>
        <v/>
      </c>
      <c r="M76" s="19" t="n"/>
    </row>
    <row r="77" ht="22" customHeight="1">
      <c r="A77" s="16" t="n"/>
      <c r="B77" s="16" t="n"/>
      <c r="C77" s="42" t="n"/>
      <c r="D77" s="23" t="n"/>
      <c r="E77" s="23" t="n"/>
      <c r="F77" s="16" t="n"/>
      <c r="G77" s="16" t="n"/>
      <c r="H77" s="16" t="n"/>
      <c r="I77" s="24" t="n"/>
      <c r="J77" s="27">
        <f>IF(OR(A77="",D77="",E77=""),"",IFERROR((E77-D77)*24,""))</f>
        <v/>
      </c>
      <c r="K77" s="43" t="n"/>
      <c r="L77" s="21">
        <f>IF(A77="","",IF(I77="Cancelado","Sem ação",IF(OR(B77="",C77="",D77="",E77="",F77="",G77="",I77=""),"Conferir campos",IF(IFERROR(VLOOKUP(B77,'Noivas'!$A$6:$A$105,1,FALSE),"")="","Conferir ID da noiva",IF(E77&lt;=D77,"Conferir horário",IF(IFERROR((E77-D77)*24,0)&gt;'Parâmetros'!$B$7,"Conferir duração",IF(C77&gt;IFERROR(VLOOKUP(B77,'Noivas'!$A$6:$C$105,3,FALSE),C77),"Conferir data do evento",IF(COUNTIFS($C$6:$C$105,C77,$G$6:$G$105,G77,$D$6:$D$105,"&lt;"&amp;E77,$E$6:$E$105,"&gt;"&amp;D77,$A$6:$A$105,"&lt;&gt;"&amp;A77,$I$6:$I$105,"&lt;&gt;Cancelado")&gt;0,"Conferir conflito","OK"))))))))</f>
        <v/>
      </c>
      <c r="M77" s="19" t="n"/>
    </row>
    <row r="78" ht="22" customHeight="1">
      <c r="A78" s="16" t="n"/>
      <c r="B78" s="16" t="n"/>
      <c r="C78" s="42" t="n"/>
      <c r="D78" s="23" t="n"/>
      <c r="E78" s="23" t="n"/>
      <c r="F78" s="16" t="n"/>
      <c r="G78" s="16" t="n"/>
      <c r="H78" s="16" t="n"/>
      <c r="I78" s="24" t="n"/>
      <c r="J78" s="25">
        <f>IF(OR(A78="",D78="",E78=""),"",IFERROR((E78-D78)*24,""))</f>
        <v/>
      </c>
      <c r="K78" s="43" t="n"/>
      <c r="L78" s="20">
        <f>IF(A78="","",IF(I78="Cancelado","Sem ação",IF(OR(B78="",C78="",D78="",E78="",F78="",G78="",I78=""),"Conferir campos",IF(IFERROR(VLOOKUP(B78,'Noivas'!$A$6:$A$105,1,FALSE),"")="","Conferir ID da noiva",IF(E78&lt;=D78,"Conferir horário",IF(IFERROR((E78-D78)*24,0)&gt;'Parâmetros'!$B$7,"Conferir duração",IF(C78&gt;IFERROR(VLOOKUP(B78,'Noivas'!$A$6:$C$105,3,FALSE),C78),"Conferir data do evento",IF(COUNTIFS($C$6:$C$105,C78,$G$6:$G$105,G78,$D$6:$D$105,"&lt;"&amp;E78,$E$6:$E$105,"&gt;"&amp;D78,$A$6:$A$105,"&lt;&gt;"&amp;A78,$I$6:$I$105,"&lt;&gt;Cancelado")&gt;0,"Conferir conflito","OK"))))))))</f>
        <v/>
      </c>
      <c r="M78" s="19" t="n"/>
    </row>
    <row r="79" ht="22" customHeight="1">
      <c r="A79" s="16" t="n"/>
      <c r="B79" s="16" t="n"/>
      <c r="C79" s="42" t="n"/>
      <c r="D79" s="23" t="n"/>
      <c r="E79" s="23" t="n"/>
      <c r="F79" s="16" t="n"/>
      <c r="G79" s="16" t="n"/>
      <c r="H79" s="16" t="n"/>
      <c r="I79" s="24" t="n"/>
      <c r="J79" s="27">
        <f>IF(OR(A79="",D79="",E79=""),"",IFERROR((E79-D79)*24,""))</f>
        <v/>
      </c>
      <c r="K79" s="43" t="n"/>
      <c r="L79" s="21">
        <f>IF(A79="","",IF(I79="Cancelado","Sem ação",IF(OR(B79="",C79="",D79="",E79="",F79="",G79="",I79=""),"Conferir campos",IF(IFERROR(VLOOKUP(B79,'Noivas'!$A$6:$A$105,1,FALSE),"")="","Conferir ID da noiva",IF(E79&lt;=D79,"Conferir horário",IF(IFERROR((E79-D79)*24,0)&gt;'Parâmetros'!$B$7,"Conferir duração",IF(C79&gt;IFERROR(VLOOKUP(B79,'Noivas'!$A$6:$C$105,3,FALSE),C79),"Conferir data do evento",IF(COUNTIFS($C$6:$C$105,C79,$G$6:$G$105,G79,$D$6:$D$105,"&lt;"&amp;E79,$E$6:$E$105,"&gt;"&amp;D79,$A$6:$A$105,"&lt;&gt;"&amp;A79,$I$6:$I$105,"&lt;&gt;Cancelado")&gt;0,"Conferir conflito","OK"))))))))</f>
        <v/>
      </c>
      <c r="M79" s="19" t="n"/>
    </row>
    <row r="80" ht="22" customHeight="1">
      <c r="A80" s="16" t="n"/>
      <c r="B80" s="16" t="n"/>
      <c r="C80" s="42" t="n"/>
      <c r="D80" s="23" t="n"/>
      <c r="E80" s="23" t="n"/>
      <c r="F80" s="16" t="n"/>
      <c r="G80" s="16" t="n"/>
      <c r="H80" s="16" t="n"/>
      <c r="I80" s="24" t="n"/>
      <c r="J80" s="25">
        <f>IF(OR(A80="",D80="",E80=""),"",IFERROR((E80-D80)*24,""))</f>
        <v/>
      </c>
      <c r="K80" s="43" t="n"/>
      <c r="L80" s="20">
        <f>IF(A80="","",IF(I80="Cancelado","Sem ação",IF(OR(B80="",C80="",D80="",E80="",F80="",G80="",I80=""),"Conferir campos",IF(IFERROR(VLOOKUP(B80,'Noivas'!$A$6:$A$105,1,FALSE),"")="","Conferir ID da noiva",IF(E80&lt;=D80,"Conferir horário",IF(IFERROR((E80-D80)*24,0)&gt;'Parâmetros'!$B$7,"Conferir duração",IF(C80&gt;IFERROR(VLOOKUP(B80,'Noivas'!$A$6:$C$105,3,FALSE),C80),"Conferir data do evento",IF(COUNTIFS($C$6:$C$105,C80,$G$6:$G$105,G80,$D$6:$D$105,"&lt;"&amp;E80,$E$6:$E$105,"&gt;"&amp;D80,$A$6:$A$105,"&lt;&gt;"&amp;A80,$I$6:$I$105,"&lt;&gt;Cancelado")&gt;0,"Conferir conflito","OK"))))))))</f>
        <v/>
      </c>
      <c r="M80" s="19" t="n"/>
    </row>
    <row r="81" ht="22" customHeight="1">
      <c r="A81" s="16" t="n"/>
      <c r="B81" s="16" t="n"/>
      <c r="C81" s="42" t="n"/>
      <c r="D81" s="23" t="n"/>
      <c r="E81" s="23" t="n"/>
      <c r="F81" s="16" t="n"/>
      <c r="G81" s="16" t="n"/>
      <c r="H81" s="16" t="n"/>
      <c r="I81" s="24" t="n"/>
      <c r="J81" s="27">
        <f>IF(OR(A81="",D81="",E81=""),"",IFERROR((E81-D81)*24,""))</f>
        <v/>
      </c>
      <c r="K81" s="43" t="n"/>
      <c r="L81" s="21">
        <f>IF(A81="","",IF(I81="Cancelado","Sem ação",IF(OR(B81="",C81="",D81="",E81="",F81="",G81="",I81=""),"Conferir campos",IF(IFERROR(VLOOKUP(B81,'Noivas'!$A$6:$A$105,1,FALSE),"")="","Conferir ID da noiva",IF(E81&lt;=D81,"Conferir horário",IF(IFERROR((E81-D81)*24,0)&gt;'Parâmetros'!$B$7,"Conferir duração",IF(C81&gt;IFERROR(VLOOKUP(B81,'Noivas'!$A$6:$C$105,3,FALSE),C81),"Conferir data do evento",IF(COUNTIFS($C$6:$C$105,C81,$G$6:$G$105,G81,$D$6:$D$105,"&lt;"&amp;E81,$E$6:$E$105,"&gt;"&amp;D81,$A$6:$A$105,"&lt;&gt;"&amp;A81,$I$6:$I$105,"&lt;&gt;Cancelado")&gt;0,"Conferir conflito","OK"))))))))</f>
        <v/>
      </c>
      <c r="M81" s="19" t="n"/>
    </row>
    <row r="82" ht="22" customHeight="1">
      <c r="A82" s="16" t="n"/>
      <c r="B82" s="16" t="n"/>
      <c r="C82" s="42" t="n"/>
      <c r="D82" s="23" t="n"/>
      <c r="E82" s="23" t="n"/>
      <c r="F82" s="16" t="n"/>
      <c r="G82" s="16" t="n"/>
      <c r="H82" s="16" t="n"/>
      <c r="I82" s="24" t="n"/>
      <c r="J82" s="25">
        <f>IF(OR(A82="",D82="",E82=""),"",IFERROR((E82-D82)*24,""))</f>
        <v/>
      </c>
      <c r="K82" s="43" t="n"/>
      <c r="L82" s="20">
        <f>IF(A82="","",IF(I82="Cancelado","Sem ação",IF(OR(B82="",C82="",D82="",E82="",F82="",G82="",I82=""),"Conferir campos",IF(IFERROR(VLOOKUP(B82,'Noivas'!$A$6:$A$105,1,FALSE),"")="","Conferir ID da noiva",IF(E82&lt;=D82,"Conferir horário",IF(IFERROR((E82-D82)*24,0)&gt;'Parâmetros'!$B$7,"Conferir duração",IF(C82&gt;IFERROR(VLOOKUP(B82,'Noivas'!$A$6:$C$105,3,FALSE),C82),"Conferir data do evento",IF(COUNTIFS($C$6:$C$105,C82,$G$6:$G$105,G82,$D$6:$D$105,"&lt;"&amp;E82,$E$6:$E$105,"&gt;"&amp;D82,$A$6:$A$105,"&lt;&gt;"&amp;A82,$I$6:$I$105,"&lt;&gt;Cancelado")&gt;0,"Conferir conflito","OK"))))))))</f>
        <v/>
      </c>
      <c r="M82" s="19" t="n"/>
    </row>
    <row r="83" ht="22" customHeight="1">
      <c r="A83" s="16" t="n"/>
      <c r="B83" s="16" t="n"/>
      <c r="C83" s="42" t="n"/>
      <c r="D83" s="23" t="n"/>
      <c r="E83" s="23" t="n"/>
      <c r="F83" s="16" t="n"/>
      <c r="G83" s="16" t="n"/>
      <c r="H83" s="16" t="n"/>
      <c r="I83" s="24" t="n"/>
      <c r="J83" s="27">
        <f>IF(OR(A83="",D83="",E83=""),"",IFERROR((E83-D83)*24,""))</f>
        <v/>
      </c>
      <c r="K83" s="43" t="n"/>
      <c r="L83" s="21">
        <f>IF(A83="","",IF(I83="Cancelado","Sem ação",IF(OR(B83="",C83="",D83="",E83="",F83="",G83="",I83=""),"Conferir campos",IF(IFERROR(VLOOKUP(B83,'Noivas'!$A$6:$A$105,1,FALSE),"")="","Conferir ID da noiva",IF(E83&lt;=D83,"Conferir horário",IF(IFERROR((E83-D83)*24,0)&gt;'Parâmetros'!$B$7,"Conferir duração",IF(C83&gt;IFERROR(VLOOKUP(B83,'Noivas'!$A$6:$C$105,3,FALSE),C83),"Conferir data do evento",IF(COUNTIFS($C$6:$C$105,C83,$G$6:$G$105,G83,$D$6:$D$105,"&lt;"&amp;E83,$E$6:$E$105,"&gt;"&amp;D83,$A$6:$A$105,"&lt;&gt;"&amp;A83,$I$6:$I$105,"&lt;&gt;Cancelado")&gt;0,"Conferir conflito","OK"))))))))</f>
        <v/>
      </c>
      <c r="M83" s="19" t="n"/>
    </row>
    <row r="84" ht="22" customHeight="1">
      <c r="A84" s="16" t="n"/>
      <c r="B84" s="16" t="n"/>
      <c r="C84" s="42" t="n"/>
      <c r="D84" s="23" t="n"/>
      <c r="E84" s="23" t="n"/>
      <c r="F84" s="16" t="n"/>
      <c r="G84" s="16" t="n"/>
      <c r="H84" s="16" t="n"/>
      <c r="I84" s="24" t="n"/>
      <c r="J84" s="25">
        <f>IF(OR(A84="",D84="",E84=""),"",IFERROR((E84-D84)*24,""))</f>
        <v/>
      </c>
      <c r="K84" s="43" t="n"/>
      <c r="L84" s="20">
        <f>IF(A84="","",IF(I84="Cancelado","Sem ação",IF(OR(B84="",C84="",D84="",E84="",F84="",G84="",I84=""),"Conferir campos",IF(IFERROR(VLOOKUP(B84,'Noivas'!$A$6:$A$105,1,FALSE),"")="","Conferir ID da noiva",IF(E84&lt;=D84,"Conferir horário",IF(IFERROR((E84-D84)*24,0)&gt;'Parâmetros'!$B$7,"Conferir duração",IF(C84&gt;IFERROR(VLOOKUP(B84,'Noivas'!$A$6:$C$105,3,FALSE),C84),"Conferir data do evento",IF(COUNTIFS($C$6:$C$105,C84,$G$6:$G$105,G84,$D$6:$D$105,"&lt;"&amp;E84,$E$6:$E$105,"&gt;"&amp;D84,$A$6:$A$105,"&lt;&gt;"&amp;A84,$I$6:$I$105,"&lt;&gt;Cancelado")&gt;0,"Conferir conflito","OK"))))))))</f>
        <v/>
      </c>
      <c r="M84" s="19" t="n"/>
    </row>
    <row r="85" ht="22" customHeight="1">
      <c r="A85" s="16" t="n"/>
      <c r="B85" s="16" t="n"/>
      <c r="C85" s="42" t="n"/>
      <c r="D85" s="23" t="n"/>
      <c r="E85" s="23" t="n"/>
      <c r="F85" s="16" t="n"/>
      <c r="G85" s="16" t="n"/>
      <c r="H85" s="16" t="n"/>
      <c r="I85" s="24" t="n"/>
      <c r="J85" s="27">
        <f>IF(OR(A85="",D85="",E85=""),"",IFERROR((E85-D85)*24,""))</f>
        <v/>
      </c>
      <c r="K85" s="43" t="n"/>
      <c r="L85" s="21">
        <f>IF(A85="","",IF(I85="Cancelado","Sem ação",IF(OR(B85="",C85="",D85="",E85="",F85="",G85="",I85=""),"Conferir campos",IF(IFERROR(VLOOKUP(B85,'Noivas'!$A$6:$A$105,1,FALSE),"")="","Conferir ID da noiva",IF(E85&lt;=D85,"Conferir horário",IF(IFERROR((E85-D85)*24,0)&gt;'Parâmetros'!$B$7,"Conferir duração",IF(C85&gt;IFERROR(VLOOKUP(B85,'Noivas'!$A$6:$C$105,3,FALSE),C85),"Conferir data do evento",IF(COUNTIFS($C$6:$C$105,C85,$G$6:$G$105,G85,$D$6:$D$105,"&lt;"&amp;E85,$E$6:$E$105,"&gt;"&amp;D85,$A$6:$A$105,"&lt;&gt;"&amp;A85,$I$6:$I$105,"&lt;&gt;Cancelado")&gt;0,"Conferir conflito","OK"))))))))</f>
        <v/>
      </c>
      <c r="M85" s="19" t="n"/>
    </row>
    <row r="86" ht="22" customHeight="1">
      <c r="A86" s="16" t="n"/>
      <c r="B86" s="16" t="n"/>
      <c r="C86" s="42" t="n"/>
      <c r="D86" s="23" t="n"/>
      <c r="E86" s="23" t="n"/>
      <c r="F86" s="16" t="n"/>
      <c r="G86" s="16" t="n"/>
      <c r="H86" s="16" t="n"/>
      <c r="I86" s="24" t="n"/>
      <c r="J86" s="25">
        <f>IF(OR(A86="",D86="",E86=""),"",IFERROR((E86-D86)*24,""))</f>
        <v/>
      </c>
      <c r="K86" s="43" t="n"/>
      <c r="L86" s="20">
        <f>IF(A86="","",IF(I86="Cancelado","Sem ação",IF(OR(B86="",C86="",D86="",E86="",F86="",G86="",I86=""),"Conferir campos",IF(IFERROR(VLOOKUP(B86,'Noivas'!$A$6:$A$105,1,FALSE),"")="","Conferir ID da noiva",IF(E86&lt;=D86,"Conferir horário",IF(IFERROR((E86-D86)*24,0)&gt;'Parâmetros'!$B$7,"Conferir duração",IF(C86&gt;IFERROR(VLOOKUP(B86,'Noivas'!$A$6:$C$105,3,FALSE),C86),"Conferir data do evento",IF(COUNTIFS($C$6:$C$105,C86,$G$6:$G$105,G86,$D$6:$D$105,"&lt;"&amp;E86,$E$6:$E$105,"&gt;"&amp;D86,$A$6:$A$105,"&lt;&gt;"&amp;A86,$I$6:$I$105,"&lt;&gt;Cancelado")&gt;0,"Conferir conflito","OK"))))))))</f>
        <v/>
      </c>
      <c r="M86" s="19" t="n"/>
    </row>
    <row r="87" ht="22" customHeight="1">
      <c r="A87" s="16" t="n"/>
      <c r="B87" s="16" t="n"/>
      <c r="C87" s="42" t="n"/>
      <c r="D87" s="23" t="n"/>
      <c r="E87" s="23" t="n"/>
      <c r="F87" s="16" t="n"/>
      <c r="G87" s="16" t="n"/>
      <c r="H87" s="16" t="n"/>
      <c r="I87" s="24" t="n"/>
      <c r="J87" s="27">
        <f>IF(OR(A87="",D87="",E87=""),"",IFERROR((E87-D87)*24,""))</f>
        <v/>
      </c>
      <c r="K87" s="43" t="n"/>
      <c r="L87" s="21">
        <f>IF(A87="","",IF(I87="Cancelado","Sem ação",IF(OR(B87="",C87="",D87="",E87="",F87="",G87="",I87=""),"Conferir campos",IF(IFERROR(VLOOKUP(B87,'Noivas'!$A$6:$A$105,1,FALSE),"")="","Conferir ID da noiva",IF(E87&lt;=D87,"Conferir horário",IF(IFERROR((E87-D87)*24,0)&gt;'Parâmetros'!$B$7,"Conferir duração",IF(C87&gt;IFERROR(VLOOKUP(B87,'Noivas'!$A$6:$C$105,3,FALSE),C87),"Conferir data do evento",IF(COUNTIFS($C$6:$C$105,C87,$G$6:$G$105,G87,$D$6:$D$105,"&lt;"&amp;E87,$E$6:$E$105,"&gt;"&amp;D87,$A$6:$A$105,"&lt;&gt;"&amp;A87,$I$6:$I$105,"&lt;&gt;Cancelado")&gt;0,"Conferir conflito","OK"))))))))</f>
        <v/>
      </c>
      <c r="M87" s="19" t="n"/>
    </row>
    <row r="88" ht="22" customHeight="1">
      <c r="A88" s="16" t="n"/>
      <c r="B88" s="16" t="n"/>
      <c r="C88" s="42" t="n"/>
      <c r="D88" s="23" t="n"/>
      <c r="E88" s="23" t="n"/>
      <c r="F88" s="16" t="n"/>
      <c r="G88" s="16" t="n"/>
      <c r="H88" s="16" t="n"/>
      <c r="I88" s="24" t="n"/>
      <c r="J88" s="25">
        <f>IF(OR(A88="",D88="",E88=""),"",IFERROR((E88-D88)*24,""))</f>
        <v/>
      </c>
      <c r="K88" s="43" t="n"/>
      <c r="L88" s="20">
        <f>IF(A88="","",IF(I88="Cancelado","Sem ação",IF(OR(B88="",C88="",D88="",E88="",F88="",G88="",I88=""),"Conferir campos",IF(IFERROR(VLOOKUP(B88,'Noivas'!$A$6:$A$105,1,FALSE),"")="","Conferir ID da noiva",IF(E88&lt;=D88,"Conferir horário",IF(IFERROR((E88-D88)*24,0)&gt;'Parâmetros'!$B$7,"Conferir duração",IF(C88&gt;IFERROR(VLOOKUP(B88,'Noivas'!$A$6:$C$105,3,FALSE),C88),"Conferir data do evento",IF(COUNTIFS($C$6:$C$105,C88,$G$6:$G$105,G88,$D$6:$D$105,"&lt;"&amp;E88,$E$6:$E$105,"&gt;"&amp;D88,$A$6:$A$105,"&lt;&gt;"&amp;A88,$I$6:$I$105,"&lt;&gt;Cancelado")&gt;0,"Conferir conflito","OK"))))))))</f>
        <v/>
      </c>
      <c r="M88" s="19" t="n"/>
    </row>
    <row r="89" ht="22" customHeight="1">
      <c r="A89" s="16" t="n"/>
      <c r="B89" s="16" t="n"/>
      <c r="C89" s="42" t="n"/>
      <c r="D89" s="23" t="n"/>
      <c r="E89" s="23" t="n"/>
      <c r="F89" s="16" t="n"/>
      <c r="G89" s="16" t="n"/>
      <c r="H89" s="16" t="n"/>
      <c r="I89" s="24" t="n"/>
      <c r="J89" s="27">
        <f>IF(OR(A89="",D89="",E89=""),"",IFERROR((E89-D89)*24,""))</f>
        <v/>
      </c>
      <c r="K89" s="43" t="n"/>
      <c r="L89" s="21">
        <f>IF(A89="","",IF(I89="Cancelado","Sem ação",IF(OR(B89="",C89="",D89="",E89="",F89="",G89="",I89=""),"Conferir campos",IF(IFERROR(VLOOKUP(B89,'Noivas'!$A$6:$A$105,1,FALSE),"")="","Conferir ID da noiva",IF(E89&lt;=D89,"Conferir horário",IF(IFERROR((E89-D89)*24,0)&gt;'Parâmetros'!$B$7,"Conferir duração",IF(C89&gt;IFERROR(VLOOKUP(B89,'Noivas'!$A$6:$C$105,3,FALSE),C89),"Conferir data do evento",IF(COUNTIFS($C$6:$C$105,C89,$G$6:$G$105,G89,$D$6:$D$105,"&lt;"&amp;E89,$E$6:$E$105,"&gt;"&amp;D89,$A$6:$A$105,"&lt;&gt;"&amp;A89,$I$6:$I$105,"&lt;&gt;Cancelado")&gt;0,"Conferir conflito","OK"))))))))</f>
        <v/>
      </c>
      <c r="M89" s="19" t="n"/>
    </row>
    <row r="90" ht="22" customHeight="1">
      <c r="A90" s="16" t="n"/>
      <c r="B90" s="16" t="n"/>
      <c r="C90" s="42" t="n"/>
      <c r="D90" s="23" t="n"/>
      <c r="E90" s="23" t="n"/>
      <c r="F90" s="16" t="n"/>
      <c r="G90" s="16" t="n"/>
      <c r="H90" s="16" t="n"/>
      <c r="I90" s="24" t="n"/>
      <c r="J90" s="25">
        <f>IF(OR(A90="",D90="",E90=""),"",IFERROR((E90-D90)*24,""))</f>
        <v/>
      </c>
      <c r="K90" s="43" t="n"/>
      <c r="L90" s="20">
        <f>IF(A90="","",IF(I90="Cancelado","Sem ação",IF(OR(B90="",C90="",D90="",E90="",F90="",G90="",I90=""),"Conferir campos",IF(IFERROR(VLOOKUP(B90,'Noivas'!$A$6:$A$105,1,FALSE),"")="","Conferir ID da noiva",IF(E90&lt;=D90,"Conferir horário",IF(IFERROR((E90-D90)*24,0)&gt;'Parâmetros'!$B$7,"Conferir duração",IF(C90&gt;IFERROR(VLOOKUP(B90,'Noivas'!$A$6:$C$105,3,FALSE),C90),"Conferir data do evento",IF(COUNTIFS($C$6:$C$105,C90,$G$6:$G$105,G90,$D$6:$D$105,"&lt;"&amp;E90,$E$6:$E$105,"&gt;"&amp;D90,$A$6:$A$105,"&lt;&gt;"&amp;A90,$I$6:$I$105,"&lt;&gt;Cancelado")&gt;0,"Conferir conflito","OK"))))))))</f>
        <v/>
      </c>
      <c r="M90" s="19" t="n"/>
    </row>
    <row r="91" ht="22" customHeight="1">
      <c r="A91" s="16" t="n"/>
      <c r="B91" s="16" t="n"/>
      <c r="C91" s="42" t="n"/>
      <c r="D91" s="23" t="n"/>
      <c r="E91" s="23" t="n"/>
      <c r="F91" s="16" t="n"/>
      <c r="G91" s="16" t="n"/>
      <c r="H91" s="16" t="n"/>
      <c r="I91" s="24" t="n"/>
      <c r="J91" s="27">
        <f>IF(OR(A91="",D91="",E91=""),"",IFERROR((E91-D91)*24,""))</f>
        <v/>
      </c>
      <c r="K91" s="43" t="n"/>
      <c r="L91" s="21">
        <f>IF(A91="","",IF(I91="Cancelado","Sem ação",IF(OR(B91="",C91="",D91="",E91="",F91="",G91="",I91=""),"Conferir campos",IF(IFERROR(VLOOKUP(B91,'Noivas'!$A$6:$A$105,1,FALSE),"")="","Conferir ID da noiva",IF(E91&lt;=D91,"Conferir horário",IF(IFERROR((E91-D91)*24,0)&gt;'Parâmetros'!$B$7,"Conferir duração",IF(C91&gt;IFERROR(VLOOKUP(B91,'Noivas'!$A$6:$C$105,3,FALSE),C91),"Conferir data do evento",IF(COUNTIFS($C$6:$C$105,C91,$G$6:$G$105,G91,$D$6:$D$105,"&lt;"&amp;E91,$E$6:$E$105,"&gt;"&amp;D91,$A$6:$A$105,"&lt;&gt;"&amp;A91,$I$6:$I$105,"&lt;&gt;Cancelado")&gt;0,"Conferir conflito","OK"))))))))</f>
        <v/>
      </c>
      <c r="M91" s="19" t="n"/>
    </row>
    <row r="92" ht="22" customHeight="1">
      <c r="A92" s="16" t="n"/>
      <c r="B92" s="16" t="n"/>
      <c r="C92" s="42" t="n"/>
      <c r="D92" s="23" t="n"/>
      <c r="E92" s="23" t="n"/>
      <c r="F92" s="16" t="n"/>
      <c r="G92" s="16" t="n"/>
      <c r="H92" s="16" t="n"/>
      <c r="I92" s="24" t="n"/>
      <c r="J92" s="25">
        <f>IF(OR(A92="",D92="",E92=""),"",IFERROR((E92-D92)*24,""))</f>
        <v/>
      </c>
      <c r="K92" s="43" t="n"/>
      <c r="L92" s="20">
        <f>IF(A92="","",IF(I92="Cancelado","Sem ação",IF(OR(B92="",C92="",D92="",E92="",F92="",G92="",I92=""),"Conferir campos",IF(IFERROR(VLOOKUP(B92,'Noivas'!$A$6:$A$105,1,FALSE),"")="","Conferir ID da noiva",IF(E92&lt;=D92,"Conferir horário",IF(IFERROR((E92-D92)*24,0)&gt;'Parâmetros'!$B$7,"Conferir duração",IF(C92&gt;IFERROR(VLOOKUP(B92,'Noivas'!$A$6:$C$105,3,FALSE),C92),"Conferir data do evento",IF(COUNTIFS($C$6:$C$105,C92,$G$6:$G$105,G92,$D$6:$D$105,"&lt;"&amp;E92,$E$6:$E$105,"&gt;"&amp;D92,$A$6:$A$105,"&lt;&gt;"&amp;A92,$I$6:$I$105,"&lt;&gt;Cancelado")&gt;0,"Conferir conflito","OK"))))))))</f>
        <v/>
      </c>
      <c r="M92" s="19" t="n"/>
    </row>
    <row r="93" ht="22" customHeight="1">
      <c r="A93" s="16" t="n"/>
      <c r="B93" s="16" t="n"/>
      <c r="C93" s="42" t="n"/>
      <c r="D93" s="23" t="n"/>
      <c r="E93" s="23" t="n"/>
      <c r="F93" s="16" t="n"/>
      <c r="G93" s="16" t="n"/>
      <c r="H93" s="16" t="n"/>
      <c r="I93" s="24" t="n"/>
      <c r="J93" s="27">
        <f>IF(OR(A93="",D93="",E93=""),"",IFERROR((E93-D93)*24,""))</f>
        <v/>
      </c>
      <c r="K93" s="43" t="n"/>
      <c r="L93" s="21">
        <f>IF(A93="","",IF(I93="Cancelado","Sem ação",IF(OR(B93="",C93="",D93="",E93="",F93="",G93="",I93=""),"Conferir campos",IF(IFERROR(VLOOKUP(B93,'Noivas'!$A$6:$A$105,1,FALSE),"")="","Conferir ID da noiva",IF(E93&lt;=D93,"Conferir horário",IF(IFERROR((E93-D93)*24,0)&gt;'Parâmetros'!$B$7,"Conferir duração",IF(C93&gt;IFERROR(VLOOKUP(B93,'Noivas'!$A$6:$C$105,3,FALSE),C93),"Conferir data do evento",IF(COUNTIFS($C$6:$C$105,C93,$G$6:$G$105,G93,$D$6:$D$105,"&lt;"&amp;E93,$E$6:$E$105,"&gt;"&amp;D93,$A$6:$A$105,"&lt;&gt;"&amp;A93,$I$6:$I$105,"&lt;&gt;Cancelado")&gt;0,"Conferir conflito","OK"))))))))</f>
        <v/>
      </c>
      <c r="M93" s="19" t="n"/>
    </row>
    <row r="94" ht="22" customHeight="1">
      <c r="A94" s="16" t="n"/>
      <c r="B94" s="16" t="n"/>
      <c r="C94" s="42" t="n"/>
      <c r="D94" s="23" t="n"/>
      <c r="E94" s="23" t="n"/>
      <c r="F94" s="16" t="n"/>
      <c r="G94" s="16" t="n"/>
      <c r="H94" s="16" t="n"/>
      <c r="I94" s="24" t="n"/>
      <c r="J94" s="25">
        <f>IF(OR(A94="",D94="",E94=""),"",IFERROR((E94-D94)*24,""))</f>
        <v/>
      </c>
      <c r="K94" s="43" t="n"/>
      <c r="L94" s="20">
        <f>IF(A94="","",IF(I94="Cancelado","Sem ação",IF(OR(B94="",C94="",D94="",E94="",F94="",G94="",I94=""),"Conferir campos",IF(IFERROR(VLOOKUP(B94,'Noivas'!$A$6:$A$105,1,FALSE),"")="","Conferir ID da noiva",IF(E94&lt;=D94,"Conferir horário",IF(IFERROR((E94-D94)*24,0)&gt;'Parâmetros'!$B$7,"Conferir duração",IF(C94&gt;IFERROR(VLOOKUP(B94,'Noivas'!$A$6:$C$105,3,FALSE),C94),"Conferir data do evento",IF(COUNTIFS($C$6:$C$105,C94,$G$6:$G$105,G94,$D$6:$D$105,"&lt;"&amp;E94,$E$6:$E$105,"&gt;"&amp;D94,$A$6:$A$105,"&lt;&gt;"&amp;A94,$I$6:$I$105,"&lt;&gt;Cancelado")&gt;0,"Conferir conflito","OK"))))))))</f>
        <v/>
      </c>
      <c r="M94" s="19" t="n"/>
    </row>
    <row r="95" ht="22" customHeight="1">
      <c r="A95" s="16" t="n"/>
      <c r="B95" s="16" t="n"/>
      <c r="C95" s="42" t="n"/>
      <c r="D95" s="23" t="n"/>
      <c r="E95" s="23" t="n"/>
      <c r="F95" s="16" t="n"/>
      <c r="G95" s="16" t="n"/>
      <c r="H95" s="16" t="n"/>
      <c r="I95" s="24" t="n"/>
      <c r="J95" s="27">
        <f>IF(OR(A95="",D95="",E95=""),"",IFERROR((E95-D95)*24,""))</f>
        <v/>
      </c>
      <c r="K95" s="43" t="n"/>
      <c r="L95" s="21">
        <f>IF(A95="","",IF(I95="Cancelado","Sem ação",IF(OR(B95="",C95="",D95="",E95="",F95="",G95="",I95=""),"Conferir campos",IF(IFERROR(VLOOKUP(B95,'Noivas'!$A$6:$A$105,1,FALSE),"")="","Conferir ID da noiva",IF(E95&lt;=D95,"Conferir horário",IF(IFERROR((E95-D95)*24,0)&gt;'Parâmetros'!$B$7,"Conferir duração",IF(C95&gt;IFERROR(VLOOKUP(B95,'Noivas'!$A$6:$C$105,3,FALSE),C95),"Conferir data do evento",IF(COUNTIFS($C$6:$C$105,C95,$G$6:$G$105,G95,$D$6:$D$105,"&lt;"&amp;E95,$E$6:$E$105,"&gt;"&amp;D95,$A$6:$A$105,"&lt;&gt;"&amp;A95,$I$6:$I$105,"&lt;&gt;Cancelado")&gt;0,"Conferir conflito","OK"))))))))</f>
        <v/>
      </c>
      <c r="M95" s="19" t="n"/>
    </row>
    <row r="96" ht="22" customHeight="1">
      <c r="A96" s="16" t="n"/>
      <c r="B96" s="16" t="n"/>
      <c r="C96" s="42" t="n"/>
      <c r="D96" s="23" t="n"/>
      <c r="E96" s="23" t="n"/>
      <c r="F96" s="16" t="n"/>
      <c r="G96" s="16" t="n"/>
      <c r="H96" s="16" t="n"/>
      <c r="I96" s="24" t="n"/>
      <c r="J96" s="25">
        <f>IF(OR(A96="",D96="",E96=""),"",IFERROR((E96-D96)*24,""))</f>
        <v/>
      </c>
      <c r="K96" s="43" t="n"/>
      <c r="L96" s="20">
        <f>IF(A96="","",IF(I96="Cancelado","Sem ação",IF(OR(B96="",C96="",D96="",E96="",F96="",G96="",I96=""),"Conferir campos",IF(IFERROR(VLOOKUP(B96,'Noivas'!$A$6:$A$105,1,FALSE),"")="","Conferir ID da noiva",IF(E96&lt;=D96,"Conferir horário",IF(IFERROR((E96-D96)*24,0)&gt;'Parâmetros'!$B$7,"Conferir duração",IF(C96&gt;IFERROR(VLOOKUP(B96,'Noivas'!$A$6:$C$105,3,FALSE),C96),"Conferir data do evento",IF(COUNTIFS($C$6:$C$105,C96,$G$6:$G$105,G96,$D$6:$D$105,"&lt;"&amp;E96,$E$6:$E$105,"&gt;"&amp;D96,$A$6:$A$105,"&lt;&gt;"&amp;A96,$I$6:$I$105,"&lt;&gt;Cancelado")&gt;0,"Conferir conflito","OK"))))))))</f>
        <v/>
      </c>
      <c r="M96" s="19" t="n"/>
    </row>
    <row r="97" ht="22" customHeight="1">
      <c r="A97" s="16" t="n"/>
      <c r="B97" s="16" t="n"/>
      <c r="C97" s="42" t="n"/>
      <c r="D97" s="23" t="n"/>
      <c r="E97" s="23" t="n"/>
      <c r="F97" s="16" t="n"/>
      <c r="G97" s="16" t="n"/>
      <c r="H97" s="16" t="n"/>
      <c r="I97" s="24" t="n"/>
      <c r="J97" s="27">
        <f>IF(OR(A97="",D97="",E97=""),"",IFERROR((E97-D97)*24,""))</f>
        <v/>
      </c>
      <c r="K97" s="43" t="n"/>
      <c r="L97" s="21">
        <f>IF(A97="","",IF(I97="Cancelado","Sem ação",IF(OR(B97="",C97="",D97="",E97="",F97="",G97="",I97=""),"Conferir campos",IF(IFERROR(VLOOKUP(B97,'Noivas'!$A$6:$A$105,1,FALSE),"")="","Conferir ID da noiva",IF(E97&lt;=D97,"Conferir horário",IF(IFERROR((E97-D97)*24,0)&gt;'Parâmetros'!$B$7,"Conferir duração",IF(C97&gt;IFERROR(VLOOKUP(B97,'Noivas'!$A$6:$C$105,3,FALSE),C97),"Conferir data do evento",IF(COUNTIFS($C$6:$C$105,C97,$G$6:$G$105,G97,$D$6:$D$105,"&lt;"&amp;E97,$E$6:$E$105,"&gt;"&amp;D97,$A$6:$A$105,"&lt;&gt;"&amp;A97,$I$6:$I$105,"&lt;&gt;Cancelado")&gt;0,"Conferir conflito","OK"))))))))</f>
        <v/>
      </c>
      <c r="M97" s="19" t="n"/>
    </row>
    <row r="98" ht="22" customHeight="1">
      <c r="A98" s="16" t="n"/>
      <c r="B98" s="16" t="n"/>
      <c r="C98" s="42" t="n"/>
      <c r="D98" s="23" t="n"/>
      <c r="E98" s="23" t="n"/>
      <c r="F98" s="16" t="n"/>
      <c r="G98" s="16" t="n"/>
      <c r="H98" s="16" t="n"/>
      <c r="I98" s="24" t="n"/>
      <c r="J98" s="25">
        <f>IF(OR(A98="",D98="",E98=""),"",IFERROR((E98-D98)*24,""))</f>
        <v/>
      </c>
      <c r="K98" s="43" t="n"/>
      <c r="L98" s="20">
        <f>IF(A98="","",IF(I98="Cancelado","Sem ação",IF(OR(B98="",C98="",D98="",E98="",F98="",G98="",I98=""),"Conferir campos",IF(IFERROR(VLOOKUP(B98,'Noivas'!$A$6:$A$105,1,FALSE),"")="","Conferir ID da noiva",IF(E98&lt;=D98,"Conferir horário",IF(IFERROR((E98-D98)*24,0)&gt;'Parâmetros'!$B$7,"Conferir duração",IF(C98&gt;IFERROR(VLOOKUP(B98,'Noivas'!$A$6:$C$105,3,FALSE),C98),"Conferir data do evento",IF(COUNTIFS($C$6:$C$105,C98,$G$6:$G$105,G98,$D$6:$D$105,"&lt;"&amp;E98,$E$6:$E$105,"&gt;"&amp;D98,$A$6:$A$105,"&lt;&gt;"&amp;A98,$I$6:$I$105,"&lt;&gt;Cancelado")&gt;0,"Conferir conflito","OK"))))))))</f>
        <v/>
      </c>
      <c r="M98" s="19" t="n"/>
    </row>
    <row r="99" ht="22" customHeight="1">
      <c r="A99" s="16" t="n"/>
      <c r="B99" s="16" t="n"/>
      <c r="C99" s="42" t="n"/>
      <c r="D99" s="23" t="n"/>
      <c r="E99" s="23" t="n"/>
      <c r="F99" s="16" t="n"/>
      <c r="G99" s="16" t="n"/>
      <c r="H99" s="16" t="n"/>
      <c r="I99" s="24" t="n"/>
      <c r="J99" s="27">
        <f>IF(OR(A99="",D99="",E99=""),"",IFERROR((E99-D99)*24,""))</f>
        <v/>
      </c>
      <c r="K99" s="43" t="n"/>
      <c r="L99" s="21">
        <f>IF(A99="","",IF(I99="Cancelado","Sem ação",IF(OR(B99="",C99="",D99="",E99="",F99="",G99="",I99=""),"Conferir campos",IF(IFERROR(VLOOKUP(B99,'Noivas'!$A$6:$A$105,1,FALSE),"")="","Conferir ID da noiva",IF(E99&lt;=D99,"Conferir horário",IF(IFERROR((E99-D99)*24,0)&gt;'Parâmetros'!$B$7,"Conferir duração",IF(C99&gt;IFERROR(VLOOKUP(B99,'Noivas'!$A$6:$C$105,3,FALSE),C99),"Conferir data do evento",IF(COUNTIFS($C$6:$C$105,C99,$G$6:$G$105,G99,$D$6:$D$105,"&lt;"&amp;E99,$E$6:$E$105,"&gt;"&amp;D99,$A$6:$A$105,"&lt;&gt;"&amp;A99,$I$6:$I$105,"&lt;&gt;Cancelado")&gt;0,"Conferir conflito","OK"))))))))</f>
        <v/>
      </c>
      <c r="M99" s="19" t="n"/>
    </row>
    <row r="100" ht="22" customHeight="1">
      <c r="A100" s="16" t="n"/>
      <c r="B100" s="16" t="n"/>
      <c r="C100" s="42" t="n"/>
      <c r="D100" s="23" t="n"/>
      <c r="E100" s="23" t="n"/>
      <c r="F100" s="16" t="n"/>
      <c r="G100" s="16" t="n"/>
      <c r="H100" s="16" t="n"/>
      <c r="I100" s="24" t="n"/>
      <c r="J100" s="25">
        <f>IF(OR(A100="",D100="",E100=""),"",IFERROR((E100-D100)*24,""))</f>
        <v/>
      </c>
      <c r="K100" s="43" t="n"/>
      <c r="L100" s="20">
        <f>IF(A100="","",IF(I100="Cancelado","Sem ação",IF(OR(B100="",C100="",D100="",E100="",F100="",G100="",I100=""),"Conferir campos",IF(IFERROR(VLOOKUP(B100,'Noivas'!$A$6:$A$105,1,FALSE),"")="","Conferir ID da noiva",IF(E100&lt;=D100,"Conferir horário",IF(IFERROR((E100-D100)*24,0)&gt;'Parâmetros'!$B$7,"Conferir duração",IF(C100&gt;IFERROR(VLOOKUP(B100,'Noivas'!$A$6:$C$105,3,FALSE),C100),"Conferir data do evento",IF(COUNTIFS($C$6:$C$105,C100,$G$6:$G$105,G100,$D$6:$D$105,"&lt;"&amp;E100,$E$6:$E$105,"&gt;"&amp;D100,$A$6:$A$105,"&lt;&gt;"&amp;A100,$I$6:$I$105,"&lt;&gt;Cancelado")&gt;0,"Conferir conflito","OK"))))))))</f>
        <v/>
      </c>
      <c r="M100" s="19" t="n"/>
    </row>
    <row r="101" ht="22" customHeight="1">
      <c r="A101" s="16" t="n"/>
      <c r="B101" s="16" t="n"/>
      <c r="C101" s="42" t="n"/>
      <c r="D101" s="23" t="n"/>
      <c r="E101" s="23" t="n"/>
      <c r="F101" s="16" t="n"/>
      <c r="G101" s="16" t="n"/>
      <c r="H101" s="16" t="n"/>
      <c r="I101" s="24" t="n"/>
      <c r="J101" s="27">
        <f>IF(OR(A101="",D101="",E101=""),"",IFERROR((E101-D101)*24,""))</f>
        <v/>
      </c>
      <c r="K101" s="43" t="n"/>
      <c r="L101" s="21">
        <f>IF(A101="","",IF(I101="Cancelado","Sem ação",IF(OR(B101="",C101="",D101="",E101="",F101="",G101="",I101=""),"Conferir campos",IF(IFERROR(VLOOKUP(B101,'Noivas'!$A$6:$A$105,1,FALSE),"")="","Conferir ID da noiva",IF(E101&lt;=D101,"Conferir horário",IF(IFERROR((E101-D101)*24,0)&gt;'Parâmetros'!$B$7,"Conferir duração",IF(C101&gt;IFERROR(VLOOKUP(B101,'Noivas'!$A$6:$C$105,3,FALSE),C101),"Conferir data do evento",IF(COUNTIFS($C$6:$C$105,C101,$G$6:$G$105,G101,$D$6:$D$105,"&lt;"&amp;E101,$E$6:$E$105,"&gt;"&amp;D101,$A$6:$A$105,"&lt;&gt;"&amp;A101,$I$6:$I$105,"&lt;&gt;Cancelado")&gt;0,"Conferir conflito","OK"))))))))</f>
        <v/>
      </c>
      <c r="M101" s="19" t="n"/>
    </row>
    <row r="102" ht="22" customHeight="1">
      <c r="A102" s="16" t="n"/>
      <c r="B102" s="16" t="n"/>
      <c r="C102" s="42" t="n"/>
      <c r="D102" s="23" t="n"/>
      <c r="E102" s="23" t="n"/>
      <c r="F102" s="16" t="n"/>
      <c r="G102" s="16" t="n"/>
      <c r="H102" s="16" t="n"/>
      <c r="I102" s="24" t="n"/>
      <c r="J102" s="25">
        <f>IF(OR(A102="",D102="",E102=""),"",IFERROR((E102-D102)*24,""))</f>
        <v/>
      </c>
      <c r="K102" s="43" t="n"/>
      <c r="L102" s="20">
        <f>IF(A102="","",IF(I102="Cancelado","Sem ação",IF(OR(B102="",C102="",D102="",E102="",F102="",G102="",I102=""),"Conferir campos",IF(IFERROR(VLOOKUP(B102,'Noivas'!$A$6:$A$105,1,FALSE),"")="","Conferir ID da noiva",IF(E102&lt;=D102,"Conferir horário",IF(IFERROR((E102-D102)*24,0)&gt;'Parâmetros'!$B$7,"Conferir duração",IF(C102&gt;IFERROR(VLOOKUP(B102,'Noivas'!$A$6:$C$105,3,FALSE),C102),"Conferir data do evento",IF(COUNTIFS($C$6:$C$105,C102,$G$6:$G$105,G102,$D$6:$D$105,"&lt;"&amp;E102,$E$6:$E$105,"&gt;"&amp;D102,$A$6:$A$105,"&lt;&gt;"&amp;A102,$I$6:$I$105,"&lt;&gt;Cancelado")&gt;0,"Conferir conflito","OK"))))))))</f>
        <v/>
      </c>
      <c r="M102" s="19" t="n"/>
    </row>
    <row r="103" ht="22" customHeight="1">
      <c r="A103" s="16" t="n"/>
      <c r="B103" s="16" t="n"/>
      <c r="C103" s="42" t="n"/>
      <c r="D103" s="23" t="n"/>
      <c r="E103" s="23" t="n"/>
      <c r="F103" s="16" t="n"/>
      <c r="G103" s="16" t="n"/>
      <c r="H103" s="16" t="n"/>
      <c r="I103" s="24" t="n"/>
      <c r="J103" s="27">
        <f>IF(OR(A103="",D103="",E103=""),"",IFERROR((E103-D103)*24,""))</f>
        <v/>
      </c>
      <c r="K103" s="43" t="n"/>
      <c r="L103" s="21">
        <f>IF(A103="","",IF(I103="Cancelado","Sem ação",IF(OR(B103="",C103="",D103="",E103="",F103="",G103="",I103=""),"Conferir campos",IF(IFERROR(VLOOKUP(B103,'Noivas'!$A$6:$A$105,1,FALSE),"")="","Conferir ID da noiva",IF(E103&lt;=D103,"Conferir horário",IF(IFERROR((E103-D103)*24,0)&gt;'Parâmetros'!$B$7,"Conferir duração",IF(C103&gt;IFERROR(VLOOKUP(B103,'Noivas'!$A$6:$C$105,3,FALSE),C103),"Conferir data do evento",IF(COUNTIFS($C$6:$C$105,C103,$G$6:$G$105,G103,$D$6:$D$105,"&lt;"&amp;E103,$E$6:$E$105,"&gt;"&amp;D103,$A$6:$A$105,"&lt;&gt;"&amp;A103,$I$6:$I$105,"&lt;&gt;Cancelado")&gt;0,"Conferir conflito","OK"))))))))</f>
        <v/>
      </c>
      <c r="M103" s="19" t="n"/>
    </row>
    <row r="104" ht="22" customHeight="1">
      <c r="A104" s="16" t="n"/>
      <c r="B104" s="16" t="n"/>
      <c r="C104" s="42" t="n"/>
      <c r="D104" s="23" t="n"/>
      <c r="E104" s="23" t="n"/>
      <c r="F104" s="16" t="n"/>
      <c r="G104" s="16" t="n"/>
      <c r="H104" s="16" t="n"/>
      <c r="I104" s="24" t="n"/>
      <c r="J104" s="25">
        <f>IF(OR(A104="",D104="",E104=""),"",IFERROR((E104-D104)*24,""))</f>
        <v/>
      </c>
      <c r="K104" s="43" t="n"/>
      <c r="L104" s="20">
        <f>IF(A104="","",IF(I104="Cancelado","Sem ação",IF(OR(B104="",C104="",D104="",E104="",F104="",G104="",I104=""),"Conferir campos",IF(IFERROR(VLOOKUP(B104,'Noivas'!$A$6:$A$105,1,FALSE),"")="","Conferir ID da noiva",IF(E104&lt;=D104,"Conferir horário",IF(IFERROR((E104-D104)*24,0)&gt;'Parâmetros'!$B$7,"Conferir duração",IF(C104&gt;IFERROR(VLOOKUP(B104,'Noivas'!$A$6:$C$105,3,FALSE),C104),"Conferir data do evento",IF(COUNTIFS($C$6:$C$105,C104,$G$6:$G$105,G104,$D$6:$D$105,"&lt;"&amp;E104,$E$6:$E$105,"&gt;"&amp;D104,$A$6:$A$105,"&lt;&gt;"&amp;A104,$I$6:$I$105,"&lt;&gt;Cancelado")&gt;0,"Conferir conflito","OK"))))))))</f>
        <v/>
      </c>
      <c r="M104" s="19" t="n"/>
    </row>
    <row r="105" ht="22" customHeight="1">
      <c r="A105" s="16" t="n"/>
      <c r="B105" s="16" t="n"/>
      <c r="C105" s="42" t="n"/>
      <c r="D105" s="23" t="n"/>
      <c r="E105" s="23" t="n"/>
      <c r="F105" s="16" t="n"/>
      <c r="G105" s="16" t="n"/>
      <c r="H105" s="16" t="n"/>
      <c r="I105" s="24" t="n"/>
      <c r="J105" s="27">
        <f>IF(OR(A105="",D105="",E105=""),"",IFERROR((E105-D105)*24,""))</f>
        <v/>
      </c>
      <c r="K105" s="43" t="n"/>
      <c r="L105" s="21">
        <f>IF(A105="","",IF(I105="Cancelado","Sem ação",IF(OR(B105="",C105="",D105="",E105="",F105="",G105="",I105=""),"Conferir campos",IF(IFERROR(VLOOKUP(B105,'Noivas'!$A$6:$A$105,1,FALSE),"")="","Conferir ID da noiva",IF(E105&lt;=D105,"Conferir horário",IF(IFERROR((E105-D105)*24,0)&gt;'Parâmetros'!$B$7,"Conferir duração",IF(C105&gt;IFERROR(VLOOKUP(B105,'Noivas'!$A$6:$C$105,3,FALSE),C105),"Conferir data do evento",IF(COUNTIFS($C$6:$C$105,C105,$G$6:$G$105,G105,$D$6:$D$105,"&lt;"&amp;E105,$E$6:$E$105,"&gt;"&amp;D105,$A$6:$A$105,"&lt;&gt;"&amp;A105,$I$6:$I$105,"&lt;&gt;Cancelado")&gt;0,"Conferir conflito","OK"))))))))</f>
        <v/>
      </c>
      <c r="M105" s="19" t="n"/>
    </row>
  </sheetData>
  <autoFilter ref="A5:M105"/>
  <mergeCells count="1">
    <mergeCell ref="A1:M1"/>
  </mergeCells>
  <conditionalFormatting sqref="L6:L105">
    <cfRule type="expression" priority="1" dxfId="0">
      <formula>$L6="OK"</formula>
    </cfRule>
    <cfRule type="expression" priority="2" dxfId="1">
      <formula>LEFT($L6,8)="Conferir"</formula>
    </cfRule>
  </conditionalFormatting>
  <dataValidations count="5">
    <dataValidation sqref="C6:C105" showDropDown="0" showInputMessage="0" showErrorMessage="1" allowBlank="0" errorTitle="Conferir data" error="Informe uma data dentro dos limites da aba Parâmetros." type="date" operator="between">
      <formula1>INDIRECT("'Parâmetros'!$B$4")</formula1>
      <formula2>INDIRECT("'Parâmetros'!$B$5")</formula2>
    </dataValidation>
    <dataValidation sqref="D6:E105" showDropDown="0" showInputMessage="0" showErrorMessage="1" allowBlank="0" errorTitle="Conferir horário" error="Informe um horário válido entre 00:00 e 23:59." type="decimal" operator="between">
      <formula1>0</formula1>
      <formula2>0.99999</formula2>
    </dataValidation>
    <dataValidation sqref="F6:F105" showDropDown="0" showInputMessage="0" showErrorMessage="1" allowBlank="0" errorTitle="Conferir etapa" error="Selecione uma etapa disponível na aba Parâmetros." type="list">
      <formula1>INDIRECT("'Parâmetros'!$F$4:$F$10")</formula1>
    </dataValidation>
    <dataValidation sqref="I6:I105" showDropDown="0" showInputMessage="0" showErrorMessage="1" allowBlank="0" errorTitle="Conferir status" error="Selecione um status disponível na aba Parâmetros." type="list">
      <formula1>INDIRECT("'Parâmetros'!$E$4:$E$7")</formula1>
    </dataValidation>
    <dataValidation sqref="K6:K105" showDropDown="0" showInputMessage="0" showErrorMessage="1" allowBlank="0" errorTitle="Conferir valor" error="Informe um valor não negativo dentro do limite configurado." type="decimal" operator="between">
      <formula1>0</formula1>
      <formula2>INDIRECT("'Parâmetros'!$B$8")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B94762"/>
    <outlinePr summaryBelow="1" summaryRight="1"/>
    <pageSetUpPr/>
  </sheetPr>
  <dimension ref="A1:F10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2" customWidth="1" min="3" max="3"/>
    <col width="20" customWidth="1" min="4" max="4"/>
    <col width="20" customWidth="1" min="5" max="5"/>
    <col width="24" customWidth="1" min="6" max="6"/>
  </cols>
  <sheetData>
    <row r="1" ht="28" customHeight="1">
      <c r="A1" s="1" t="inlineStr">
        <is>
          <t>Parâmetros da agenda de noivas</t>
        </is>
      </c>
      <c r="B1" s="34" t="n"/>
      <c r="C1" s="34" t="n"/>
      <c r="D1" s="34" t="n"/>
      <c r="E1" s="34" t="n"/>
      <c r="F1" s="35" t="n"/>
    </row>
    <row r="2">
      <c r="A2" s="28" t="inlineStr">
        <is>
          <t>Ajuste limites e listas conforme a operação fictícia do salão.</t>
        </is>
      </c>
    </row>
    <row r="3" ht="30" customHeight="1">
      <c r="A3" s="5" t="inlineStr">
        <is>
          <t>Premissa</t>
        </is>
      </c>
      <c r="B3" s="5" t="inlineStr">
        <is>
          <t>Valor</t>
        </is>
      </c>
      <c r="C3" s="5" t="inlineStr">
        <is>
          <t>Aplicação</t>
        </is>
      </c>
      <c r="D3" s="5" t="inlineStr">
        <is>
          <t>Status da noiva</t>
        </is>
      </c>
      <c r="E3" s="5" t="inlineStr">
        <is>
          <t>Status da agenda</t>
        </is>
      </c>
      <c r="F3" s="5" t="inlineStr">
        <is>
          <t>Etapas</t>
        </is>
      </c>
    </row>
    <row r="4" ht="24" customHeight="1">
      <c r="A4" s="29" t="inlineStr">
        <is>
          <t>Data inicial permitida</t>
        </is>
      </c>
      <c r="B4" s="40" t="n">
        <v>45909</v>
      </c>
      <c r="C4" s="29" t="inlineStr">
        <is>
          <t>Limite para datas dos registros</t>
        </is>
      </c>
      <c r="D4" s="16" t="inlineStr">
        <is>
          <t>Consulta</t>
        </is>
      </c>
      <c r="E4" s="16" t="inlineStr">
        <is>
          <t>Pendente</t>
        </is>
      </c>
      <c r="F4" s="16" t="inlineStr">
        <is>
          <t>Consulta inicial</t>
        </is>
      </c>
    </row>
    <row r="5" ht="24" customHeight="1">
      <c r="A5" s="30" t="inlineStr">
        <is>
          <t>Data final permitida</t>
        </is>
      </c>
      <c r="B5" s="40" t="n">
        <v>47004</v>
      </c>
      <c r="C5" s="30" t="inlineStr">
        <is>
          <t>Limite para datas dos registros</t>
        </is>
      </c>
      <c r="D5" s="16" t="inlineStr">
        <is>
          <t>Proposta</t>
        </is>
      </c>
      <c r="E5" s="16" t="inlineStr">
        <is>
          <t>Agendado</t>
        </is>
      </c>
      <c r="F5" s="16" t="inlineStr">
        <is>
          <t>Prova de cabelo</t>
        </is>
      </c>
    </row>
    <row r="6" ht="24" customHeight="1">
      <c r="A6" s="29" t="inlineStr">
        <is>
          <t>Janela de próximos eventos (dias)</t>
        </is>
      </c>
      <c r="B6" s="31" t="n">
        <v>45</v>
      </c>
      <c r="C6" s="29" t="inlineStr">
        <is>
          <t>Indicador do Resumo</t>
        </is>
      </c>
      <c r="D6" s="16" t="inlineStr">
        <is>
          <t>Confirmada</t>
        </is>
      </c>
      <c r="E6" s="16" t="inlineStr">
        <is>
          <t>Concluído</t>
        </is>
      </c>
      <c r="F6" s="16" t="inlineStr">
        <is>
          <t>Prova de maquiagem</t>
        </is>
      </c>
    </row>
    <row r="7" ht="24" customHeight="1">
      <c r="A7" s="30" t="inlineStr">
        <is>
          <t>Duração máxima por compromisso (horas)</t>
        </is>
      </c>
      <c r="B7" s="32" t="n">
        <v>6</v>
      </c>
      <c r="C7" s="30" t="inlineStr">
        <is>
          <t>Alerta para conferência</t>
        </is>
      </c>
      <c r="D7" s="16" t="inlineStr">
        <is>
          <t>Concluída</t>
        </is>
      </c>
      <c r="E7" s="16" t="inlineStr">
        <is>
          <t>Cancelado</t>
        </is>
      </c>
      <c r="F7" s="16" t="inlineStr">
        <is>
          <t>Cabelo do evento</t>
        </is>
      </c>
    </row>
    <row r="8" ht="24" customHeight="1">
      <c r="A8" s="29" t="inlineStr">
        <is>
          <t>Valor máximo por lançamento</t>
        </is>
      </c>
      <c r="B8" s="44" t="n">
        <v>50000</v>
      </c>
      <c r="C8" s="29" t="inlineStr">
        <is>
          <t>Validação de valores</t>
        </is>
      </c>
      <c r="D8" s="16" t="inlineStr">
        <is>
          <t>Cancelada</t>
        </is>
      </c>
      <c r="E8" s="16" t="n"/>
      <c r="F8" s="16" t="inlineStr">
        <is>
          <t>Maquiagem do evento</t>
        </is>
      </c>
    </row>
    <row r="9" ht="24" customHeight="1">
      <c r="A9" s="30" t="n"/>
      <c r="B9" s="9" t="n"/>
      <c r="C9" s="30" t="n"/>
      <c r="D9" s="16" t="n"/>
      <c r="E9" s="16" t="n"/>
      <c r="F9" s="16" t="inlineStr">
        <is>
          <t>Ajustes finais</t>
        </is>
      </c>
    </row>
    <row r="10" ht="24" customHeight="1">
      <c r="A10" s="29" t="n"/>
      <c r="B10" s="6" t="n"/>
      <c r="C10" s="29" t="n"/>
      <c r="D10" s="16" t="n"/>
      <c r="E10" s="16" t="n"/>
      <c r="F10" s="16" t="inlineStr">
        <is>
          <t>Preparação geral</t>
        </is>
      </c>
    </row>
  </sheetData>
  <mergeCells count="1">
    <mergeCell ref="A1:F1"/>
  </mergeCells>
  <dataValidations count="5">
    <dataValidation sqref="B4" showDropDown="0" showInputMessage="1" showErrorMessage="1" allowBlank="0" errorTitle="Conferir data" error="Informe uma data válida para o limite inicial." promptTitle="Data inicial" prompt="Defina a primeira data permitida." type="date" operator="between">
      <formula1>42624</formula1>
      <formula2>49924</formula2>
    </dataValidation>
    <dataValidation sqref="B5" showDropDown="0" showInputMessage="0" showErrorMessage="1" allowBlank="0" errorTitle="Conferir limite" error="A data final deve ser válida e posterior ou igual à data inicial." type="custom">
      <formula1>AND(ISNUMBER(B5),B5&gt;=B4,B5&lt;=B4+3650)</formula1>
    </dataValidation>
    <dataValidation sqref="B6" showDropDown="0" showInputMessage="0" showErrorMessage="1" allowBlank="0" errorTitle="Conferir janela" error="Informe um número inteiro entre 1 e 365." type="whole" operator="between">
      <formula1>1</formula1>
      <formula2>365</formula2>
    </dataValidation>
    <dataValidation sqref="B7" showDropDown="0" showInputMessage="0" showErrorMessage="1" allowBlank="0" errorTitle="Conferir duração" error="Informe uma duração entre 0,25 e 24 horas." type="decimal" operator="between">
      <formula1>0.25</formula1>
      <formula2>24</formula2>
    </dataValidation>
    <dataValidation sqref="B8" showDropDown="0" showInputMessage="0" showErrorMessage="1" allowBlank="0" errorTitle="Conferir valor" error="Informe um valor entre zero e o limite operacional." type="decimal" operator="between">
      <formula1>0</formula1>
      <formula2>1000000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Modelo fictício</dc:creator>
  <dc:title xmlns:dc="http://purl.org/dc/elements/1.1/">Agenda de noivas para salão de beleza</dc:title>
  <dc:subject xmlns:dc="http://purl.org/dc/elements/1.1/">Coordenação fictícia de provas, serviços e cronogramas</dc:subject>
  <dcterms:created xmlns:dcterms="http://purl.org/dc/terms/" xmlns:xsi="http://www.w3.org/2001/XMLSchema-instance" xsi:type="dcterms:W3CDTF">2026-09-09T09:19:58Z</dcterms:created>
  <dcterms:modified xmlns:dcterms="http://purl.org/dc/terms/" xmlns:xsi="http://www.w3.org/2001/XMLSchema-instance" xsi:type="dcterms:W3CDTF">2026-09-09T09:19:58+00:00Z</dcterms:modified>
</cp:coreProperties>
</file>